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ewczuk\Desktop\Aktualizacja kart przedmiotów 16.03.2022 r\"/>
    </mc:Choice>
  </mc:AlternateContent>
  <xr:revisionPtr revIDLastSave="0" documentId="8_{74956E8C-6C1D-4A01-850B-09E33A0DCE4C}" xr6:coauthVersionLast="36" xr6:coauthVersionMax="36" xr10:uidLastSave="{00000000-0000-0000-0000-000000000000}"/>
  <bookViews>
    <workbookView xWindow="0" yWindow="0" windowWidth="28800" windowHeight="11505" xr2:uid="{917BF86B-65FC-4757-BECC-121DA706D8C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83" i="1" l="1"/>
  <c r="AD82" i="1"/>
  <c r="R82" i="1"/>
  <c r="N82" i="1"/>
  <c r="AU79" i="1"/>
  <c r="AT79" i="1"/>
  <c r="Z82" i="1" s="1"/>
  <c r="AS79" i="1"/>
  <c r="V82" i="1" s="1"/>
  <c r="AR79" i="1"/>
  <c r="AQ79" i="1"/>
  <c r="AP79" i="1"/>
  <c r="AV79" i="1" s="1"/>
  <c r="AN79" i="1"/>
  <c r="AM79" i="1"/>
  <c r="AL79" i="1"/>
  <c r="AK79" i="1"/>
  <c r="AO79" i="1" s="1"/>
  <c r="AJ79" i="1"/>
  <c r="AI79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G78" i="1"/>
  <c r="F78" i="1"/>
  <c r="D78" i="1"/>
  <c r="C78" i="1"/>
  <c r="H77" i="1"/>
  <c r="E77" i="1"/>
  <c r="H76" i="1"/>
  <c r="E76" i="1"/>
  <c r="H75" i="1"/>
  <c r="E75" i="1"/>
  <c r="H74" i="1"/>
  <c r="E74" i="1"/>
  <c r="I73" i="1"/>
  <c r="G73" i="1"/>
  <c r="H73" i="1" s="1"/>
  <c r="E73" i="1"/>
  <c r="I72" i="1"/>
  <c r="G72" i="1"/>
  <c r="H72" i="1" s="1"/>
  <c r="E72" i="1"/>
  <c r="I71" i="1"/>
  <c r="G71" i="1"/>
  <c r="H71" i="1" s="1"/>
  <c r="E71" i="1"/>
  <c r="I70" i="1"/>
  <c r="I78" i="1" s="1"/>
  <c r="G70" i="1"/>
  <c r="H70" i="1" s="1"/>
  <c r="E70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F68" i="1"/>
  <c r="I67" i="1"/>
  <c r="H67" i="1"/>
  <c r="G67" i="1"/>
  <c r="D67" i="1"/>
  <c r="E67" i="1" s="1"/>
  <c r="C67" i="1"/>
  <c r="I66" i="1"/>
  <c r="G66" i="1"/>
  <c r="H66" i="1" s="1"/>
  <c r="D66" i="1"/>
  <c r="C66" i="1"/>
  <c r="E66" i="1" s="1"/>
  <c r="I65" i="1"/>
  <c r="I68" i="1" s="1"/>
  <c r="H65" i="1"/>
  <c r="G65" i="1"/>
  <c r="D65" i="1"/>
  <c r="E65" i="1" s="1"/>
  <c r="C65" i="1"/>
  <c r="I64" i="1"/>
  <c r="G64" i="1"/>
  <c r="D64" i="1"/>
  <c r="C64" i="1"/>
  <c r="E64" i="1" s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F62" i="1"/>
  <c r="I61" i="1"/>
  <c r="H61" i="1"/>
  <c r="G61" i="1"/>
  <c r="D61" i="1"/>
  <c r="C61" i="1"/>
  <c r="E61" i="1" s="1"/>
  <c r="I60" i="1"/>
  <c r="G60" i="1"/>
  <c r="H60" i="1" s="1"/>
  <c r="E60" i="1"/>
  <c r="D60" i="1"/>
  <c r="C60" i="1"/>
  <c r="I59" i="1"/>
  <c r="H59" i="1"/>
  <c r="G59" i="1"/>
  <c r="G62" i="1" s="1"/>
  <c r="D59" i="1"/>
  <c r="D62" i="1" s="1"/>
  <c r="C59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F57" i="1"/>
  <c r="I56" i="1"/>
  <c r="H56" i="1"/>
  <c r="G56" i="1"/>
  <c r="D56" i="1"/>
  <c r="E56" i="1" s="1"/>
  <c r="C56" i="1"/>
  <c r="I55" i="1"/>
  <c r="G55" i="1"/>
  <c r="H55" i="1" s="1"/>
  <c r="D55" i="1"/>
  <c r="C55" i="1"/>
  <c r="E55" i="1" s="1"/>
  <c r="I54" i="1"/>
  <c r="H54" i="1"/>
  <c r="G54" i="1"/>
  <c r="D54" i="1"/>
  <c r="E54" i="1" s="1"/>
  <c r="C54" i="1"/>
  <c r="I53" i="1"/>
  <c r="G53" i="1"/>
  <c r="H53" i="1" s="1"/>
  <c r="D53" i="1"/>
  <c r="C53" i="1"/>
  <c r="E53" i="1" s="1"/>
  <c r="I52" i="1"/>
  <c r="H52" i="1"/>
  <c r="G52" i="1"/>
  <c r="D52" i="1"/>
  <c r="E52" i="1" s="1"/>
  <c r="C52" i="1"/>
  <c r="I51" i="1"/>
  <c r="G51" i="1"/>
  <c r="H51" i="1" s="1"/>
  <c r="D51" i="1"/>
  <c r="C51" i="1"/>
  <c r="E51" i="1" s="1"/>
  <c r="I50" i="1"/>
  <c r="H50" i="1"/>
  <c r="G50" i="1"/>
  <c r="D50" i="1"/>
  <c r="E50" i="1" s="1"/>
  <c r="C50" i="1"/>
  <c r="I49" i="1"/>
  <c r="G49" i="1"/>
  <c r="H49" i="1" s="1"/>
  <c r="D49" i="1"/>
  <c r="C49" i="1"/>
  <c r="E49" i="1" s="1"/>
  <c r="I48" i="1"/>
  <c r="H48" i="1"/>
  <c r="G48" i="1"/>
  <c r="D48" i="1"/>
  <c r="E48" i="1" s="1"/>
  <c r="C48" i="1"/>
  <c r="I47" i="1"/>
  <c r="G47" i="1"/>
  <c r="H47" i="1" s="1"/>
  <c r="D47" i="1"/>
  <c r="C47" i="1"/>
  <c r="E47" i="1" s="1"/>
  <c r="I46" i="1"/>
  <c r="H46" i="1"/>
  <c r="G46" i="1"/>
  <c r="D46" i="1"/>
  <c r="E46" i="1" s="1"/>
  <c r="C46" i="1"/>
  <c r="I45" i="1"/>
  <c r="G45" i="1"/>
  <c r="H45" i="1" s="1"/>
  <c r="D45" i="1"/>
  <c r="C45" i="1"/>
  <c r="E45" i="1" s="1"/>
  <c r="I44" i="1"/>
  <c r="H44" i="1"/>
  <c r="G44" i="1"/>
  <c r="D44" i="1"/>
  <c r="E44" i="1" s="1"/>
  <c r="C44" i="1"/>
  <c r="I43" i="1"/>
  <c r="G43" i="1"/>
  <c r="H43" i="1" s="1"/>
  <c r="D43" i="1"/>
  <c r="C43" i="1"/>
  <c r="E43" i="1" s="1"/>
  <c r="I42" i="1"/>
  <c r="H42" i="1"/>
  <c r="G42" i="1"/>
  <c r="D42" i="1"/>
  <c r="E42" i="1" s="1"/>
  <c r="C42" i="1"/>
  <c r="I41" i="1"/>
  <c r="G41" i="1"/>
  <c r="H41" i="1" s="1"/>
  <c r="D41" i="1"/>
  <c r="C41" i="1"/>
  <c r="E41" i="1" s="1"/>
  <c r="I40" i="1"/>
  <c r="H40" i="1"/>
  <c r="G40" i="1"/>
  <c r="D40" i="1"/>
  <c r="E40" i="1" s="1"/>
  <c r="C40" i="1"/>
  <c r="I39" i="1"/>
  <c r="G39" i="1"/>
  <c r="H39" i="1" s="1"/>
  <c r="D39" i="1"/>
  <c r="C39" i="1"/>
  <c r="E39" i="1" s="1"/>
  <c r="I38" i="1"/>
  <c r="H38" i="1"/>
  <c r="G38" i="1"/>
  <c r="D38" i="1"/>
  <c r="E38" i="1" s="1"/>
  <c r="C38" i="1"/>
  <c r="I37" i="1"/>
  <c r="G37" i="1"/>
  <c r="H37" i="1" s="1"/>
  <c r="D37" i="1"/>
  <c r="C37" i="1"/>
  <c r="E37" i="1" s="1"/>
  <c r="I36" i="1"/>
  <c r="H36" i="1"/>
  <c r="G36" i="1"/>
  <c r="E36" i="1"/>
  <c r="D36" i="1"/>
  <c r="C36" i="1"/>
  <c r="I35" i="1"/>
  <c r="H35" i="1"/>
  <c r="G35" i="1"/>
  <c r="D35" i="1"/>
  <c r="C35" i="1"/>
  <c r="E35" i="1" s="1"/>
  <c r="I34" i="1"/>
  <c r="H34" i="1"/>
  <c r="G34" i="1"/>
  <c r="D34" i="1"/>
  <c r="E34" i="1" s="1"/>
  <c r="C34" i="1"/>
  <c r="I33" i="1"/>
  <c r="G33" i="1"/>
  <c r="H33" i="1" s="1"/>
  <c r="D33" i="1"/>
  <c r="C33" i="1"/>
  <c r="E33" i="1" s="1"/>
  <c r="I32" i="1"/>
  <c r="H32" i="1"/>
  <c r="G32" i="1"/>
  <c r="D32" i="1"/>
  <c r="E32" i="1" s="1"/>
  <c r="C32" i="1"/>
  <c r="I31" i="1"/>
  <c r="G31" i="1"/>
  <c r="D31" i="1"/>
  <c r="D57" i="1" s="1"/>
  <c r="C31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F29" i="1"/>
  <c r="I28" i="1"/>
  <c r="H28" i="1"/>
  <c r="G28" i="1"/>
  <c r="D28" i="1"/>
  <c r="C28" i="1"/>
  <c r="I27" i="1"/>
  <c r="G27" i="1"/>
  <c r="H27" i="1" s="1"/>
  <c r="E27" i="1"/>
  <c r="D27" i="1"/>
  <c r="C27" i="1"/>
  <c r="I26" i="1"/>
  <c r="H26" i="1"/>
  <c r="G26" i="1"/>
  <c r="D26" i="1"/>
  <c r="C26" i="1"/>
  <c r="E26" i="1" s="1"/>
  <c r="I25" i="1"/>
  <c r="G25" i="1"/>
  <c r="H25" i="1" s="1"/>
  <c r="E25" i="1"/>
  <c r="D25" i="1"/>
  <c r="C25" i="1"/>
  <c r="I24" i="1"/>
  <c r="H24" i="1"/>
  <c r="G24" i="1"/>
  <c r="D24" i="1"/>
  <c r="C24" i="1"/>
  <c r="I23" i="1"/>
  <c r="G23" i="1"/>
  <c r="H23" i="1" s="1"/>
  <c r="E23" i="1"/>
  <c r="D23" i="1"/>
  <c r="C23" i="1"/>
  <c r="I22" i="1"/>
  <c r="I29" i="1" s="1"/>
  <c r="H22" i="1"/>
  <c r="G22" i="1"/>
  <c r="D22" i="1"/>
  <c r="C22" i="1"/>
  <c r="E22" i="1" s="1"/>
  <c r="I21" i="1"/>
  <c r="G21" i="1"/>
  <c r="H21" i="1" s="1"/>
  <c r="E21" i="1"/>
  <c r="D21" i="1"/>
  <c r="C21" i="1"/>
  <c r="I20" i="1"/>
  <c r="H20" i="1"/>
  <c r="G20" i="1"/>
  <c r="G29" i="1" s="1"/>
  <c r="D20" i="1"/>
  <c r="C20" i="1"/>
  <c r="I19" i="1"/>
  <c r="H19" i="1"/>
  <c r="E19" i="1"/>
  <c r="D19" i="1"/>
  <c r="C19" i="1"/>
  <c r="AG17" i="1"/>
  <c r="AF17" i="1"/>
  <c r="AF79" i="1" s="1"/>
  <c r="AE17" i="1"/>
  <c r="AD17" i="1"/>
  <c r="AC17" i="1"/>
  <c r="AB17" i="1"/>
  <c r="AB79" i="1" s="1"/>
  <c r="AA17" i="1"/>
  <c r="Z17" i="1"/>
  <c r="Y17" i="1"/>
  <c r="X17" i="1"/>
  <c r="X79" i="1" s="1"/>
  <c r="W17" i="1"/>
  <c r="V17" i="1"/>
  <c r="U17" i="1"/>
  <c r="T17" i="1"/>
  <c r="T79" i="1" s="1"/>
  <c r="S17" i="1"/>
  <c r="R17" i="1"/>
  <c r="Q17" i="1"/>
  <c r="P17" i="1"/>
  <c r="P79" i="1" s="1"/>
  <c r="O17" i="1"/>
  <c r="N17" i="1"/>
  <c r="M17" i="1"/>
  <c r="L17" i="1"/>
  <c r="L79" i="1" s="1"/>
  <c r="K17" i="1"/>
  <c r="J17" i="1"/>
  <c r="G17" i="1"/>
  <c r="F17" i="1"/>
  <c r="I16" i="1"/>
  <c r="G16" i="1"/>
  <c r="H16" i="1" s="1"/>
  <c r="D16" i="1"/>
  <c r="E16" i="1" s="1"/>
  <c r="C16" i="1"/>
  <c r="I15" i="1"/>
  <c r="G15" i="1"/>
  <c r="H15" i="1" s="1"/>
  <c r="D15" i="1"/>
  <c r="C15" i="1"/>
  <c r="I14" i="1"/>
  <c r="G14" i="1"/>
  <c r="H14" i="1" s="1"/>
  <c r="E14" i="1"/>
  <c r="D14" i="1"/>
  <c r="C14" i="1"/>
  <c r="I13" i="1"/>
  <c r="I17" i="1" s="1"/>
  <c r="H13" i="1"/>
  <c r="H17" i="1" s="1"/>
  <c r="G13" i="1"/>
  <c r="D13" i="1"/>
  <c r="D17" i="1" s="1"/>
  <c r="C13" i="1"/>
  <c r="E13" i="1" s="1"/>
  <c r="C62" i="1" l="1"/>
  <c r="E59" i="1"/>
  <c r="E62" i="1" s="1"/>
  <c r="G68" i="1"/>
  <c r="H64" i="1"/>
  <c r="H68" i="1" s="1"/>
  <c r="I79" i="1"/>
  <c r="C17" i="1"/>
  <c r="G57" i="1"/>
  <c r="G79" i="1" s="1"/>
  <c r="I57" i="1"/>
  <c r="E78" i="1"/>
  <c r="J79" i="1"/>
  <c r="N79" i="1"/>
  <c r="R79" i="1"/>
  <c r="V79" i="1"/>
  <c r="Z79" i="1"/>
  <c r="AD79" i="1"/>
  <c r="C29" i="1"/>
  <c r="H29" i="1"/>
  <c r="H79" i="1" s="1"/>
  <c r="M79" i="1"/>
  <c r="Q79" i="1"/>
  <c r="U79" i="1"/>
  <c r="Y79" i="1"/>
  <c r="AC79" i="1"/>
  <c r="AG79" i="1"/>
  <c r="H31" i="1"/>
  <c r="H57" i="1" s="1"/>
  <c r="E68" i="1"/>
  <c r="H78" i="1"/>
  <c r="E15" i="1"/>
  <c r="E17" i="1" s="1"/>
  <c r="E79" i="1" s="1"/>
  <c r="E81" i="1" s="1"/>
  <c r="F79" i="1"/>
  <c r="K79" i="1"/>
  <c r="O79" i="1"/>
  <c r="S79" i="1"/>
  <c r="W79" i="1"/>
  <c r="AA79" i="1"/>
  <c r="AE79" i="1"/>
  <c r="D29" i="1"/>
  <c r="D79" i="1" s="1"/>
  <c r="E20" i="1"/>
  <c r="E24" i="1"/>
  <c r="E28" i="1"/>
  <c r="E29" i="1" s="1"/>
  <c r="E31" i="1"/>
  <c r="E57" i="1" s="1"/>
  <c r="C57" i="1"/>
  <c r="H62" i="1"/>
  <c r="D68" i="1"/>
  <c r="C68" i="1"/>
  <c r="J82" i="1"/>
  <c r="AH82" i="1" s="1"/>
  <c r="D81" i="1" l="1"/>
  <c r="D83" i="1" s="1"/>
  <c r="D84" i="1"/>
  <c r="AE85" i="1"/>
  <c r="AE80" i="1"/>
  <c r="O85" i="1"/>
  <c r="O80" i="1"/>
  <c r="AA85" i="1"/>
  <c r="AA80" i="1"/>
  <c r="J85" i="1"/>
  <c r="K80" i="1"/>
  <c r="C79" i="1"/>
  <c r="C83" i="1" s="1"/>
  <c r="W80" i="1"/>
  <c r="W85" i="1"/>
  <c r="F84" i="1"/>
  <c r="F82" i="1"/>
  <c r="F81" i="1"/>
  <c r="S80" i="1"/>
  <c r="S85" i="1"/>
</calcChain>
</file>

<file path=xl/sharedStrings.xml><?xml version="1.0" encoding="utf-8"?>
<sst xmlns="http://schemas.openxmlformats.org/spreadsheetml/2006/main" count="258" uniqueCount="185">
  <si>
    <t>PLAN STUDIÓW STACJONARNYCH</t>
  </si>
  <si>
    <t xml:space="preserve">KIERUNKU TURYSTYKA I REKREACJA  I STOPNIA </t>
  </si>
  <si>
    <t>Akademia Wychowania Fizycznego Józefa Piłsudskiego w Warszawie</t>
  </si>
  <si>
    <t>Wydział Wychowania Fizycznego i Zdrowia w Białej Podlaskiej</t>
  </si>
  <si>
    <t>Wymiar godzin</t>
  </si>
  <si>
    <t>Zajęcia kontak-towe**</t>
  </si>
  <si>
    <t>Praca własna</t>
  </si>
  <si>
    <t>Łączna liczba godzin</t>
  </si>
  <si>
    <t>ECTS</t>
  </si>
  <si>
    <t>Semestralny wymiar godzin</t>
  </si>
  <si>
    <t>Forma zaliczenia</t>
  </si>
  <si>
    <t>W</t>
  </si>
  <si>
    <t>Ćw</t>
  </si>
  <si>
    <t>Og.</t>
  </si>
  <si>
    <t>w</t>
  </si>
  <si>
    <t>ćw</t>
  </si>
  <si>
    <t>pw</t>
  </si>
  <si>
    <t>E</t>
  </si>
  <si>
    <t>PRZEDMIOTY OGÓlNE</t>
  </si>
  <si>
    <t>Z1</t>
  </si>
  <si>
    <t>Z2</t>
  </si>
  <si>
    <t>Z3</t>
  </si>
  <si>
    <t>Z4</t>
  </si>
  <si>
    <t>Z5</t>
  </si>
  <si>
    <t>Z6</t>
  </si>
  <si>
    <t>E1</t>
  </si>
  <si>
    <t>E2</t>
  </si>
  <si>
    <t>E3</t>
  </si>
  <si>
    <t>E4</t>
  </si>
  <si>
    <t>E5</t>
  </si>
  <si>
    <t>E6</t>
  </si>
  <si>
    <t>1</t>
  </si>
  <si>
    <t>Język angielski</t>
  </si>
  <si>
    <t>E-5</t>
  </si>
  <si>
    <t>2</t>
  </si>
  <si>
    <t>Język obcy*</t>
  </si>
  <si>
    <t>Z-3,4,5,6</t>
  </si>
  <si>
    <t>3</t>
  </si>
  <si>
    <t>Technologia informacyjna</t>
  </si>
  <si>
    <t>Z-3</t>
  </si>
  <si>
    <t>4</t>
  </si>
  <si>
    <t>Wychowanie fizyczne</t>
  </si>
  <si>
    <t>Z-1,2,3,4,5</t>
  </si>
  <si>
    <t>RAZEM   (poz. 1-4)</t>
  </si>
  <si>
    <t>PRZEDMIOTY PODSTAWOWE</t>
  </si>
  <si>
    <t>5</t>
  </si>
  <si>
    <t>Historia architektury i sztuki</t>
  </si>
  <si>
    <t>E-3</t>
  </si>
  <si>
    <t>6</t>
  </si>
  <si>
    <t>Fizjologia człowieka</t>
  </si>
  <si>
    <t>Z-1</t>
  </si>
  <si>
    <t>7</t>
  </si>
  <si>
    <t>Psychologia</t>
  </si>
  <si>
    <t>E-1</t>
  </si>
  <si>
    <t>8</t>
  </si>
  <si>
    <t>Ekologia i ochrona środowiska</t>
  </si>
  <si>
    <t>9</t>
  </si>
  <si>
    <t>Ekonomia</t>
  </si>
  <si>
    <t>10</t>
  </si>
  <si>
    <t>Zarządzanie</t>
  </si>
  <si>
    <t>E-2</t>
  </si>
  <si>
    <t>11</t>
  </si>
  <si>
    <t>Filozofia</t>
  </si>
  <si>
    <t>Z-5</t>
  </si>
  <si>
    <t>12</t>
  </si>
  <si>
    <t>Socjologia</t>
  </si>
  <si>
    <t>13</t>
  </si>
  <si>
    <t>Podstawy anatomii człowieka</t>
  </si>
  <si>
    <t>14</t>
  </si>
  <si>
    <t>Podstawy marketingu</t>
  </si>
  <si>
    <t>RAZEM   (poz. 5-14)</t>
  </si>
  <si>
    <t>PRZEDMIOTY KIERUNKOWE</t>
  </si>
  <si>
    <t>15</t>
  </si>
  <si>
    <t>Podstawy turystyki</t>
  </si>
  <si>
    <t>16</t>
  </si>
  <si>
    <t>Teoria i metodyka rekreacji</t>
  </si>
  <si>
    <t>17</t>
  </si>
  <si>
    <t>Prawo w turystyce i rekreacji</t>
  </si>
  <si>
    <t>E-4</t>
  </si>
  <si>
    <t>18</t>
  </si>
  <si>
    <t>Geografia turystyczna</t>
  </si>
  <si>
    <t>19</t>
  </si>
  <si>
    <t>Krajoznawstwo</t>
  </si>
  <si>
    <t>Z-2</t>
  </si>
  <si>
    <t>20</t>
  </si>
  <si>
    <t>Obsługa ruchu turyst.</t>
  </si>
  <si>
    <t>21</t>
  </si>
  <si>
    <t>Ekonomika turyst. i rekr.</t>
  </si>
  <si>
    <t>E-6</t>
  </si>
  <si>
    <t>22</t>
  </si>
  <si>
    <t>Podstawy hotelarstwa</t>
  </si>
  <si>
    <t>23</t>
  </si>
  <si>
    <t>Pedagogika czasu wolnego</t>
  </si>
  <si>
    <t>24</t>
  </si>
  <si>
    <t>Wychowanie zdrowotne</t>
  </si>
  <si>
    <t>25</t>
  </si>
  <si>
    <t>Podstawy treningu zdrowotnego</t>
  </si>
  <si>
    <t>26</t>
  </si>
  <si>
    <t>Walory przyrodnicze wschodniej Polski</t>
  </si>
  <si>
    <t>27</t>
  </si>
  <si>
    <t>Żywienie człowieka</t>
  </si>
  <si>
    <t>Z-6</t>
  </si>
  <si>
    <t>28</t>
  </si>
  <si>
    <t>Zagospodarowanie turystyczne</t>
  </si>
  <si>
    <t>Z-4</t>
  </si>
  <si>
    <t>29</t>
  </si>
  <si>
    <t>Zagospodarowanie rekreacyjne</t>
  </si>
  <si>
    <t>30</t>
  </si>
  <si>
    <t>Turystyka kwalifikowana i alternatywna</t>
  </si>
  <si>
    <t>31</t>
  </si>
  <si>
    <t>Agroturystyka</t>
  </si>
  <si>
    <t>32</t>
  </si>
  <si>
    <t>Pierwsza pomoc przedmedyczna</t>
  </si>
  <si>
    <t>33</t>
  </si>
  <si>
    <t>Komunikacja interpersonalna</t>
  </si>
  <si>
    <t>34</t>
  </si>
  <si>
    <t>Ochrona własności intelektualnej</t>
  </si>
  <si>
    <t>35</t>
  </si>
  <si>
    <t>Etyka w turystyce i rekreacji</t>
  </si>
  <si>
    <t>36</t>
  </si>
  <si>
    <t>Bezpiecz.i higiena pracy oraz ergonomia</t>
  </si>
  <si>
    <t>37</t>
  </si>
  <si>
    <t xml:space="preserve">Organizacja imprezy rekreacyjnej </t>
  </si>
  <si>
    <t>38</t>
  </si>
  <si>
    <t xml:space="preserve">Organizacja imprezy turystycznej </t>
  </si>
  <si>
    <t>39</t>
  </si>
  <si>
    <t>Nowoczesne formy gier i zabaw ruchowych</t>
  </si>
  <si>
    <t>40</t>
  </si>
  <si>
    <t>Tradycyjne formy gier i zabaw ruchowych</t>
  </si>
  <si>
    <t>RAZEM (poz. 15-40)</t>
  </si>
  <si>
    <t>OBOZY</t>
  </si>
  <si>
    <t>41</t>
  </si>
  <si>
    <t>Letni 10 dni*</t>
  </si>
  <si>
    <t>42</t>
  </si>
  <si>
    <t>Zimowy  10 dni*</t>
  </si>
  <si>
    <t>43</t>
  </si>
  <si>
    <t>Wędrowny 7 dni</t>
  </si>
  <si>
    <t>RAZEM (poz. 41-43)</t>
  </si>
  <si>
    <t>Moduł specjalizacyjny</t>
  </si>
  <si>
    <t>44</t>
  </si>
  <si>
    <t>Specjalizacja I*</t>
  </si>
  <si>
    <t>45</t>
  </si>
  <si>
    <t>Specjalizacja II*</t>
  </si>
  <si>
    <t>46</t>
  </si>
  <si>
    <t>Specjalizacja III*</t>
  </si>
  <si>
    <t>47</t>
  </si>
  <si>
    <t>Specjalizacja IV*</t>
  </si>
  <si>
    <t>RAZEM (poz. 44-47)</t>
  </si>
  <si>
    <t xml:space="preserve">PRAKTYKI ZAWODOWE </t>
  </si>
  <si>
    <t>6 miesięcy</t>
  </si>
  <si>
    <t>48</t>
  </si>
  <si>
    <t>Praktyka wdrożeniowa - turystyka</t>
  </si>
  <si>
    <t>49</t>
  </si>
  <si>
    <t>Praktyka wdrożeniowa - rekreacja</t>
  </si>
  <si>
    <t>50</t>
  </si>
  <si>
    <t>Praktyka kierunkowa - turystyka</t>
  </si>
  <si>
    <t>51</t>
  </si>
  <si>
    <t>Praktyka kierunkowa - rekreacja</t>
  </si>
  <si>
    <t>52</t>
  </si>
  <si>
    <t>Praktyka specjalizacyjna I*</t>
  </si>
  <si>
    <t>53</t>
  </si>
  <si>
    <t>Praktyka specjalizacyjna II*</t>
  </si>
  <si>
    <t>54</t>
  </si>
  <si>
    <t>Praktyka specjalizacyjna III*</t>
  </si>
  <si>
    <t>55</t>
  </si>
  <si>
    <t>Praktyka specjalizacyjna IV*</t>
  </si>
  <si>
    <t>RAZEM  (poz.48-51)</t>
  </si>
  <si>
    <t xml:space="preserve">OGÓŁEM GODZIN </t>
  </si>
  <si>
    <t>Semestr</t>
  </si>
  <si>
    <t>I</t>
  </si>
  <si>
    <t>II</t>
  </si>
  <si>
    <t>III</t>
  </si>
  <si>
    <t>IV</t>
  </si>
  <si>
    <t>V</t>
  </si>
  <si>
    <t>VI</t>
  </si>
  <si>
    <t>Łącznie</t>
  </si>
  <si>
    <t>Egzamimy</t>
  </si>
  <si>
    <t>Zaliczenia</t>
  </si>
  <si>
    <t>w tyg.</t>
  </si>
  <si>
    <t>* moduły podlegające wyborowi przez studenta</t>
  </si>
  <si>
    <t>** - suma godzin z udziałem prowadzącego (wykłady, ćwiczenia, egzaminy, konsultacje)</t>
  </si>
  <si>
    <t>pw. - praca własna</t>
  </si>
  <si>
    <r>
      <t>Zajęcia do wyboru</t>
    </r>
    <r>
      <rPr>
        <sz val="10"/>
        <rFont val="Times New Roman"/>
        <family val="1"/>
        <charset val="238"/>
      </rPr>
      <t>:  02, 44, 45, 46, 47, 52, 53, 54, 55 - propozycje podawane przez zakład prowadzący zajęcia przed rozpoczęciem roku akademickiego</t>
    </r>
  </si>
  <si>
    <t xml:space="preserve">       poz. 41 obóz letni  - przedmioty do wyboru: żeglarstwo jachtowe, windsurfing, </t>
  </si>
  <si>
    <t>poz. 42  obóz zimowy - przedmioty do wyboru: snowboard, narciarstwo zjazdowe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</si>
</sst>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sz val="8"/>
      <name val="Times New Roman"/>
      <family val="1"/>
      <charset val="238"/>
    </font>
    <font>
      <b/>
      <sz val="8"/>
      <color indexed="10"/>
      <name val="Arial"/>
      <family val="2"/>
      <charset val="238"/>
    </font>
    <font>
      <sz val="9"/>
      <color indexed="8"/>
      <name val="Times New Roman"/>
      <family val="1"/>
      <charset val="238"/>
    </font>
    <font>
      <sz val="8"/>
      <color indexed="1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9"/>
      <color indexed="9"/>
      <name val="Times New Roman"/>
      <family val="1"/>
      <charset val="238"/>
    </font>
    <font>
      <sz val="8"/>
      <color indexed="9"/>
      <name val="Arial"/>
      <family val="2"/>
      <charset val="238"/>
    </font>
    <font>
      <b/>
      <sz val="8"/>
      <color indexed="9"/>
      <name val="Times New Roman"/>
      <family val="1"/>
      <charset val="238"/>
    </font>
    <font>
      <b/>
      <sz val="8"/>
      <color indexed="9"/>
      <name val="Arial"/>
      <family val="2"/>
      <charset val="238"/>
    </font>
    <font>
      <sz val="10"/>
      <color indexed="9"/>
      <name val="Times New Roman"/>
      <family val="1"/>
      <charset val="238"/>
    </font>
    <font>
      <sz val="10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</cellStyleXfs>
  <cellXfs count="367">
    <xf numFmtId="0" fontId="0" fillId="0" borderId="0" xfId="0"/>
    <xf numFmtId="49" fontId="1" fillId="0" borderId="0" xfId="1" applyNumberFormat="1" applyFont="1" applyFill="1"/>
    <xf numFmtId="0" fontId="1" fillId="0" borderId="0" xfId="1" applyFont="1" applyFill="1"/>
    <xf numFmtId="0" fontId="2" fillId="0" borderId="0" xfId="1" applyFont="1" applyFill="1"/>
    <xf numFmtId="0" fontId="3" fillId="0" borderId="0" xfId="1" applyFont="1" applyFill="1"/>
    <xf numFmtId="0" fontId="1" fillId="0" borderId="0" xfId="1" applyFont="1" applyFill="1" applyAlignment="1">
      <alignment horizontal="left"/>
    </xf>
    <xf numFmtId="0" fontId="1" fillId="0" borderId="0" xfId="1" applyFont="1" applyFill="1" applyBorder="1"/>
    <xf numFmtId="0" fontId="2" fillId="0" borderId="0" xfId="1" applyFont="1" applyFill="1" applyBorder="1"/>
    <xf numFmtId="1" fontId="1" fillId="0" borderId="1" xfId="1" applyNumberFormat="1" applyFont="1" applyFill="1" applyBorder="1"/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left" wrapText="1"/>
    </xf>
    <xf numFmtId="0" fontId="5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1" fontId="8" fillId="0" borderId="1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1" fontId="10" fillId="0" borderId="1" xfId="1" applyNumberFormat="1" applyFont="1" applyFill="1" applyBorder="1" applyAlignment="1">
      <alignment horizontal="center"/>
    </xf>
    <xf numFmtId="49" fontId="10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/>
    </xf>
    <xf numFmtId="0" fontId="12" fillId="0" borderId="3" xfId="1" applyFont="1" applyFill="1" applyBorder="1" applyAlignment="1">
      <alignment horizontal="center"/>
    </xf>
    <xf numFmtId="0" fontId="12" fillId="0" borderId="4" xfId="1" applyFont="1" applyFill="1" applyBorder="1" applyAlignment="1">
      <alignment horizontal="center"/>
    </xf>
    <xf numFmtId="0" fontId="12" fillId="0" borderId="5" xfId="1" applyFont="1" applyFill="1" applyBorder="1" applyAlignment="1">
      <alignment wrapText="1"/>
    </xf>
    <xf numFmtId="0" fontId="12" fillId="0" borderId="6" xfId="1" applyFont="1" applyFill="1" applyBorder="1" applyAlignment="1">
      <alignment wrapText="1"/>
    </xf>
    <xf numFmtId="0" fontId="13" fillId="0" borderId="7" xfId="1" applyFont="1" applyFill="1" applyBorder="1" applyAlignment="1">
      <alignment horizontal="center" textRotation="90"/>
    </xf>
    <xf numFmtId="0" fontId="14" fillId="0" borderId="8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wrapText="1"/>
    </xf>
    <xf numFmtId="1" fontId="10" fillId="0" borderId="1" xfId="1" applyNumberFormat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wrapText="1"/>
    </xf>
    <xf numFmtId="0" fontId="5" fillId="0" borderId="0" xfId="1" applyFont="1" applyFill="1" applyBorder="1"/>
    <xf numFmtId="0" fontId="12" fillId="0" borderId="0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10" xfId="1" applyFont="1" applyFill="1" applyBorder="1" applyAlignment="1">
      <alignment horizontal="center"/>
    </xf>
    <xf numFmtId="0" fontId="12" fillId="0" borderId="11" xfId="1" applyFont="1" applyFill="1" applyBorder="1" applyAlignment="1">
      <alignment wrapText="1"/>
    </xf>
    <xf numFmtId="0" fontId="12" fillId="0" borderId="12" xfId="1" applyFont="1" applyFill="1" applyBorder="1" applyAlignment="1">
      <alignment wrapText="1"/>
    </xf>
    <xf numFmtId="0" fontId="13" fillId="0" borderId="13" xfId="1" applyFont="1" applyFill="1" applyBorder="1" applyAlignment="1">
      <alignment horizontal="center" textRotation="90"/>
    </xf>
    <xf numFmtId="0" fontId="12" fillId="0" borderId="14" xfId="1" applyFont="1" applyFill="1" applyBorder="1" applyAlignment="1">
      <alignment horizontal="center"/>
    </xf>
    <xf numFmtId="0" fontId="15" fillId="0" borderId="15" xfId="1" applyFont="1" applyBorder="1"/>
    <xf numFmtId="0" fontId="15" fillId="0" borderId="16" xfId="1" applyFont="1" applyBorder="1"/>
    <xf numFmtId="0" fontId="12" fillId="0" borderId="17" xfId="1" applyFont="1" applyFill="1" applyBorder="1" applyAlignment="1">
      <alignment horizontal="center"/>
    </xf>
    <xf numFmtId="0" fontId="12" fillId="0" borderId="15" xfId="1" applyFont="1" applyFill="1" applyBorder="1" applyAlignment="1">
      <alignment horizontal="center"/>
    </xf>
    <xf numFmtId="0" fontId="12" fillId="0" borderId="18" xfId="1" applyFont="1" applyFill="1" applyBorder="1" applyAlignment="1">
      <alignment horizontal="center"/>
    </xf>
    <xf numFmtId="0" fontId="12" fillId="0" borderId="16" xfId="1" applyFont="1" applyFill="1" applyBorder="1" applyAlignment="1">
      <alignment horizontal="center"/>
    </xf>
    <xf numFmtId="0" fontId="14" fillId="0" borderId="19" xfId="1" applyFont="1" applyFill="1" applyBorder="1" applyAlignment="1">
      <alignment horizontal="left" vertical="center" wrapText="1"/>
    </xf>
    <xf numFmtId="0" fontId="12" fillId="0" borderId="20" xfId="1" applyFont="1" applyFill="1" applyBorder="1" applyAlignment="1">
      <alignment horizontal="center"/>
    </xf>
    <xf numFmtId="0" fontId="12" fillId="0" borderId="21" xfId="1" applyFont="1" applyFill="1" applyBorder="1" applyAlignment="1">
      <alignment horizontal="center"/>
    </xf>
    <xf numFmtId="0" fontId="12" fillId="0" borderId="22" xfId="1" applyFont="1" applyFill="1" applyBorder="1" applyAlignment="1">
      <alignment horizontal="center"/>
    </xf>
    <xf numFmtId="0" fontId="12" fillId="0" borderId="23" xfId="1" applyFont="1" applyFill="1" applyBorder="1" applyAlignment="1">
      <alignment wrapText="1"/>
    </xf>
    <xf numFmtId="0" fontId="12" fillId="0" borderId="21" xfId="1" applyFont="1" applyFill="1" applyBorder="1" applyAlignment="1">
      <alignment wrapText="1"/>
    </xf>
    <xf numFmtId="0" fontId="13" fillId="0" borderId="24" xfId="1" applyFont="1" applyFill="1" applyBorder="1" applyAlignment="1">
      <alignment horizontal="center" textRotation="90"/>
    </xf>
    <xf numFmtId="0" fontId="16" fillId="0" borderId="14" xfId="1" applyFont="1" applyFill="1" applyBorder="1" applyAlignment="1">
      <alignment horizontal="center"/>
    </xf>
    <xf numFmtId="0" fontId="16" fillId="0" borderId="15" xfId="1" applyFont="1" applyFill="1" applyBorder="1" applyAlignment="1">
      <alignment horizontal="center"/>
    </xf>
    <xf numFmtId="0" fontId="17" fillId="0" borderId="16" xfId="1" applyFont="1" applyFill="1" applyBorder="1" applyAlignment="1">
      <alignment horizontal="center"/>
    </xf>
    <xf numFmtId="0" fontId="16" fillId="0" borderId="17" xfId="1" applyFont="1" applyFill="1" applyBorder="1" applyAlignment="1">
      <alignment horizontal="center"/>
    </xf>
    <xf numFmtId="0" fontId="17" fillId="0" borderId="18" xfId="1" applyFont="1" applyFill="1" applyBorder="1" applyAlignment="1">
      <alignment horizontal="center"/>
    </xf>
    <xf numFmtId="0" fontId="16" fillId="0" borderId="25" xfId="1" applyFont="1" applyFill="1" applyBorder="1" applyAlignment="1">
      <alignment horizontal="center"/>
    </xf>
    <xf numFmtId="0" fontId="16" fillId="0" borderId="26" xfId="1" applyFont="1" applyFill="1" applyBorder="1" applyAlignment="1">
      <alignment horizontal="center"/>
    </xf>
    <xf numFmtId="0" fontId="17" fillId="0" borderId="24" xfId="1" applyFont="1" applyFill="1" applyBorder="1" applyAlignment="1">
      <alignment horizontal="center"/>
    </xf>
    <xf numFmtId="0" fontId="17" fillId="0" borderId="27" xfId="1" applyFont="1" applyFill="1" applyBorder="1" applyAlignment="1">
      <alignment horizontal="center"/>
    </xf>
    <xf numFmtId="0" fontId="14" fillId="0" borderId="28" xfId="1" applyFont="1" applyFill="1" applyBorder="1" applyAlignment="1">
      <alignment horizontal="left" vertical="center" wrapText="1"/>
    </xf>
    <xf numFmtId="49" fontId="10" fillId="0" borderId="8" xfId="1" applyNumberFormat="1" applyFont="1" applyFill="1" applyBorder="1" applyAlignment="1">
      <alignment horizontal="center"/>
    </xf>
    <xf numFmtId="0" fontId="10" fillId="0" borderId="29" xfId="1" applyFont="1" applyFill="1" applyBorder="1" applyAlignment="1">
      <alignment horizontal="left"/>
    </xf>
    <xf numFmtId="0" fontId="12" fillId="0" borderId="3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0" fontId="12" fillId="0" borderId="31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center"/>
    </xf>
    <xf numFmtId="0" fontId="13" fillId="0" borderId="31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1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49" fontId="14" fillId="0" borderId="32" xfId="1" applyNumberFormat="1" applyFont="1" applyFill="1" applyBorder="1" applyAlignment="1">
      <alignment horizontal="center"/>
    </xf>
    <xf numFmtId="0" fontId="14" fillId="0" borderId="33" xfId="1" applyFont="1" applyFill="1" applyBorder="1" applyAlignment="1">
      <alignment horizontal="left"/>
    </xf>
    <xf numFmtId="0" fontId="16" fillId="0" borderId="34" xfId="1" applyFont="1" applyFill="1" applyBorder="1" applyAlignment="1">
      <alignment horizontal="center"/>
    </xf>
    <xf numFmtId="0" fontId="16" fillId="0" borderId="35" xfId="1" applyFont="1" applyFill="1" applyBorder="1" applyAlignment="1">
      <alignment horizontal="center"/>
    </xf>
    <xf numFmtId="0" fontId="16" fillId="0" borderId="7" xfId="1" applyFont="1" applyFill="1" applyBorder="1" applyAlignment="1">
      <alignment horizontal="center"/>
    </xf>
    <xf numFmtId="0" fontId="12" fillId="0" borderId="36" xfId="1" applyFont="1" applyFill="1" applyBorder="1" applyAlignment="1">
      <alignment horizontal="center"/>
    </xf>
    <xf numFmtId="0" fontId="12" fillId="0" borderId="35" xfId="1" applyFont="1" applyFill="1" applyBorder="1" applyAlignment="1">
      <alignment horizontal="center"/>
    </xf>
    <xf numFmtId="0" fontId="13" fillId="0" borderId="7" xfId="1" applyFont="1" applyFill="1" applyBorder="1" applyAlignment="1">
      <alignment horizontal="center"/>
    </xf>
    <xf numFmtId="0" fontId="16" fillId="0" borderId="5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3" fillId="0" borderId="37" xfId="1" applyFont="1" applyFill="1" applyBorder="1" applyAlignment="1">
      <alignment horizontal="center"/>
    </xf>
    <xf numFmtId="0" fontId="16" fillId="0" borderId="9" xfId="1" applyFont="1" applyFill="1" applyBorder="1" applyAlignment="1">
      <alignment horizontal="center"/>
    </xf>
    <xf numFmtId="0" fontId="13" fillId="0" borderId="10" xfId="1" applyFont="1" applyFill="1" applyBorder="1" applyAlignment="1">
      <alignment horizontal="center"/>
    </xf>
    <xf numFmtId="0" fontId="16" fillId="0" borderId="9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38" xfId="1" applyFont="1" applyFill="1" applyBorder="1" applyAlignment="1">
      <alignment horizontal="center"/>
    </xf>
    <xf numFmtId="0" fontId="14" fillId="0" borderId="32" xfId="1" applyFont="1" applyFill="1" applyBorder="1" applyAlignment="1">
      <alignment horizontal="left"/>
    </xf>
    <xf numFmtId="0" fontId="1" fillId="0" borderId="33" xfId="1" applyFont="1" applyFill="1" applyBorder="1"/>
    <xf numFmtId="49" fontId="14" fillId="0" borderId="39" xfId="1" applyNumberFormat="1" applyFont="1" applyFill="1" applyBorder="1" applyAlignment="1">
      <alignment horizontal="center"/>
    </xf>
    <xf numFmtId="0" fontId="16" fillId="0" borderId="40" xfId="1" applyFont="1" applyFill="1" applyBorder="1" applyAlignment="1">
      <alignment horizontal="center"/>
    </xf>
    <xf numFmtId="0" fontId="16" fillId="0" borderId="12" xfId="1" applyFont="1" applyFill="1" applyBorder="1" applyAlignment="1">
      <alignment horizontal="center"/>
    </xf>
    <xf numFmtId="0" fontId="16" fillId="0" borderId="41" xfId="1" applyFont="1" applyFill="1" applyBorder="1" applyAlignment="1">
      <alignment horizontal="center"/>
    </xf>
    <xf numFmtId="0" fontId="12" fillId="0" borderId="40" xfId="1" applyFont="1" applyFill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13" fillId="0" borderId="41" xfId="1" applyFont="1" applyFill="1" applyBorder="1" applyAlignment="1">
      <alignment horizontal="center"/>
    </xf>
    <xf numFmtId="0" fontId="16" fillId="0" borderId="42" xfId="1" applyFont="1" applyFill="1" applyBorder="1" applyAlignment="1">
      <alignment horizontal="center"/>
    </xf>
    <xf numFmtId="0" fontId="16" fillId="0" borderId="43" xfId="1" applyFont="1" applyFill="1" applyBorder="1" applyAlignment="1">
      <alignment horizontal="center"/>
    </xf>
    <xf numFmtId="0" fontId="13" fillId="0" borderId="33" xfId="1" applyFont="1" applyFill="1" applyBorder="1" applyAlignment="1">
      <alignment horizontal="center"/>
    </xf>
    <xf numFmtId="0" fontId="16" fillId="0" borderId="44" xfId="1" applyFont="1" applyFill="1" applyBorder="1" applyAlignment="1">
      <alignment horizontal="center"/>
    </xf>
    <xf numFmtId="0" fontId="13" fillId="0" borderId="45" xfId="1" applyFont="1" applyFill="1" applyBorder="1" applyAlignment="1">
      <alignment horizontal="center"/>
    </xf>
    <xf numFmtId="0" fontId="16" fillId="0" borderId="44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/>
    </xf>
    <xf numFmtId="0" fontId="13" fillId="0" borderId="45" xfId="1" applyFont="1" applyFill="1" applyBorder="1" applyAlignment="1">
      <alignment horizontal="center" vertical="center"/>
    </xf>
    <xf numFmtId="0" fontId="13" fillId="0" borderId="46" xfId="1" applyFont="1" applyFill="1" applyBorder="1" applyAlignment="1">
      <alignment horizontal="center"/>
    </xf>
    <xf numFmtId="0" fontId="14" fillId="0" borderId="39" xfId="1" applyFont="1" applyFill="1" applyBorder="1" applyAlignment="1">
      <alignment horizontal="right"/>
    </xf>
    <xf numFmtId="0" fontId="18" fillId="0" borderId="47" xfId="1" applyFont="1" applyFill="1" applyBorder="1" applyAlignment="1">
      <alignment horizontal="left"/>
    </xf>
    <xf numFmtId="0" fontId="16" fillId="0" borderId="11" xfId="1" applyFont="1" applyFill="1" applyBorder="1" applyAlignment="1">
      <alignment horizontal="center"/>
    </xf>
    <xf numFmtId="0" fontId="13" fillId="0" borderId="48" xfId="1" applyFont="1" applyFill="1" applyBorder="1" applyAlignment="1">
      <alignment horizontal="center"/>
    </xf>
    <xf numFmtId="0" fontId="16" fillId="0" borderId="40" xfId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 vertical="center"/>
    </xf>
    <xf numFmtId="0" fontId="13" fillId="0" borderId="41" xfId="1" applyFont="1" applyFill="1" applyBorder="1" applyAlignment="1">
      <alignment horizontal="center" vertical="center"/>
    </xf>
    <xf numFmtId="0" fontId="1" fillId="0" borderId="47" xfId="1" applyFont="1" applyFill="1" applyBorder="1"/>
    <xf numFmtId="49" fontId="14" fillId="0" borderId="49" xfId="1" applyNumberFormat="1" applyFont="1" applyFill="1" applyBorder="1" applyAlignment="1">
      <alignment horizontal="center"/>
    </xf>
    <xf numFmtId="0" fontId="14" fillId="0" borderId="0" xfId="1" applyFont="1" applyFill="1" applyBorder="1" applyAlignment="1">
      <alignment horizontal="left"/>
    </xf>
    <xf numFmtId="0" fontId="16" fillId="0" borderId="50" xfId="1" applyFont="1" applyFill="1" applyBorder="1" applyAlignment="1">
      <alignment horizontal="center"/>
    </xf>
    <xf numFmtId="0" fontId="16" fillId="0" borderId="51" xfId="1" applyFont="1" applyFill="1" applyBorder="1" applyAlignment="1">
      <alignment horizontal="center"/>
    </xf>
    <xf numFmtId="0" fontId="16" fillId="0" borderId="52" xfId="1" applyFont="1" applyFill="1" applyBorder="1" applyAlignment="1">
      <alignment horizontal="center"/>
    </xf>
    <xf numFmtId="0" fontId="12" fillId="0" borderId="50" xfId="1" applyFont="1" applyFill="1" applyBorder="1" applyAlignment="1">
      <alignment horizontal="center"/>
    </xf>
    <xf numFmtId="0" fontId="12" fillId="0" borderId="51" xfId="1" applyFont="1" applyFill="1" applyBorder="1" applyAlignment="1">
      <alignment horizontal="center"/>
    </xf>
    <xf numFmtId="0" fontId="13" fillId="0" borderId="52" xfId="1" applyFont="1" applyFill="1" applyBorder="1" applyAlignment="1">
      <alignment horizontal="center"/>
    </xf>
    <xf numFmtId="0" fontId="16" fillId="0" borderId="53" xfId="1" applyFont="1" applyFill="1" applyBorder="1" applyAlignment="1">
      <alignment horizontal="center"/>
    </xf>
    <xf numFmtId="0" fontId="16" fillId="0" borderId="54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6" fillId="0" borderId="55" xfId="1" applyFont="1" applyFill="1" applyBorder="1" applyAlignment="1">
      <alignment horizontal="center"/>
    </xf>
    <xf numFmtId="0" fontId="13" fillId="0" borderId="13" xfId="1" applyFont="1" applyFill="1" applyBorder="1" applyAlignment="1">
      <alignment horizontal="center"/>
    </xf>
    <xf numFmtId="0" fontId="16" fillId="0" borderId="55" xfId="1" applyFont="1" applyFill="1" applyBorder="1" applyAlignment="1">
      <alignment horizontal="center" vertical="center"/>
    </xf>
    <xf numFmtId="0" fontId="16" fillId="0" borderId="54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/>
    </xf>
    <xf numFmtId="0" fontId="14" fillId="0" borderId="49" xfId="1" applyFont="1" applyFill="1" applyBorder="1" applyAlignment="1">
      <alignment horizontal="right"/>
    </xf>
    <xf numFmtId="49" fontId="14" fillId="2" borderId="56" xfId="1" applyNumberFormat="1" applyFont="1" applyFill="1" applyBorder="1" applyAlignment="1">
      <alignment horizontal="center"/>
    </xf>
    <xf numFmtId="0" fontId="10" fillId="2" borderId="29" xfId="1" applyFont="1" applyFill="1" applyBorder="1" applyAlignment="1">
      <alignment horizontal="left"/>
    </xf>
    <xf numFmtId="0" fontId="16" fillId="2" borderId="14" xfId="1" applyFont="1" applyFill="1" applyBorder="1" applyAlignment="1">
      <alignment horizontal="center"/>
    </xf>
    <xf numFmtId="0" fontId="16" fillId="2" borderId="15" xfId="1" applyFont="1" applyFill="1" applyBorder="1" applyAlignment="1">
      <alignment horizontal="center"/>
    </xf>
    <xf numFmtId="0" fontId="16" fillId="2" borderId="16" xfId="1" applyFont="1" applyFill="1" applyBorder="1" applyAlignment="1">
      <alignment horizontal="center"/>
    </xf>
    <xf numFmtId="0" fontId="12" fillId="2" borderId="14" xfId="1" applyFont="1" applyFill="1" applyBorder="1" applyAlignment="1">
      <alignment horizontal="center"/>
    </xf>
    <xf numFmtId="0" fontId="12" fillId="2" borderId="15" xfId="1" applyFont="1" applyFill="1" applyBorder="1" applyAlignment="1">
      <alignment horizontal="center"/>
    </xf>
    <xf numFmtId="0" fontId="13" fillId="2" borderId="16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13" fillId="2" borderId="57" xfId="1" applyFont="1" applyFill="1" applyBorder="1" applyAlignment="1">
      <alignment horizontal="center"/>
    </xf>
    <xf numFmtId="0" fontId="16" fillId="2" borderId="14" xfId="1" applyFont="1" applyFill="1" applyBorder="1" applyAlignment="1">
      <alignment horizontal="center" vertical="center"/>
    </xf>
    <xf numFmtId="0" fontId="16" fillId="2" borderId="15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/>
    </xf>
    <xf numFmtId="0" fontId="14" fillId="2" borderId="56" xfId="1" applyFont="1" applyFill="1" applyBorder="1" applyAlignment="1">
      <alignment horizontal="left"/>
    </xf>
    <xf numFmtId="49" fontId="10" fillId="0" borderId="56" xfId="1" applyNumberFormat="1" applyFont="1" applyFill="1" applyBorder="1" applyAlignment="1">
      <alignment horizontal="center"/>
    </xf>
    <xf numFmtId="0" fontId="12" fillId="0" borderId="29" xfId="1" applyFont="1" applyFill="1" applyBorder="1" applyAlignment="1">
      <alignment horizontal="left"/>
    </xf>
    <xf numFmtId="0" fontId="12" fillId="0" borderId="57" xfId="1" applyFont="1" applyFill="1" applyBorder="1" applyAlignment="1">
      <alignment horizontal="left"/>
    </xf>
    <xf numFmtId="0" fontId="12" fillId="0" borderId="58" xfId="1" applyFont="1" applyFill="1" applyBorder="1" applyAlignment="1">
      <alignment horizontal="left"/>
    </xf>
    <xf numFmtId="0" fontId="12" fillId="0" borderId="57" xfId="1" applyFont="1" applyFill="1" applyBorder="1" applyAlignment="1">
      <alignment horizontal="center"/>
    </xf>
    <xf numFmtId="0" fontId="13" fillId="0" borderId="58" xfId="1" applyFont="1" applyFill="1" applyBorder="1" applyAlignment="1">
      <alignment horizontal="left"/>
    </xf>
    <xf numFmtId="0" fontId="13" fillId="0" borderId="57" xfId="1" applyFont="1" applyFill="1" applyBorder="1" applyAlignment="1">
      <alignment horizontal="left"/>
    </xf>
    <xf numFmtId="0" fontId="10" fillId="0" borderId="56" xfId="1" applyFont="1" applyFill="1" applyBorder="1" applyAlignment="1">
      <alignment horizontal="left"/>
    </xf>
    <xf numFmtId="0" fontId="16" fillId="0" borderId="45" xfId="1" applyFont="1" applyFill="1" applyBorder="1" applyAlignment="1">
      <alignment horizontal="center"/>
    </xf>
    <xf numFmtId="0" fontId="12" fillId="0" borderId="44" xfId="1" applyFont="1" applyFill="1" applyBorder="1" applyAlignment="1">
      <alignment horizontal="center"/>
    </xf>
    <xf numFmtId="0" fontId="12" fillId="0" borderId="43" xfId="1" applyFont="1" applyFill="1" applyBorder="1" applyAlignment="1">
      <alignment horizontal="center"/>
    </xf>
    <xf numFmtId="0" fontId="14" fillId="0" borderId="59" xfId="1" applyFont="1" applyFill="1" applyBorder="1" applyAlignment="1">
      <alignment horizontal="left"/>
    </xf>
    <xf numFmtId="0" fontId="14" fillId="0" borderId="47" xfId="1" applyFont="1" applyFill="1" applyBorder="1" applyAlignment="1">
      <alignment horizontal="left"/>
    </xf>
    <xf numFmtId="0" fontId="14" fillId="0" borderId="60" xfId="1" applyFont="1" applyFill="1" applyBorder="1" applyAlignment="1">
      <alignment horizontal="left"/>
    </xf>
    <xf numFmtId="0" fontId="14" fillId="0" borderId="39" xfId="1" applyFont="1" applyFill="1" applyBorder="1" applyAlignment="1">
      <alignment horizontal="left"/>
    </xf>
    <xf numFmtId="0" fontId="14" fillId="0" borderId="61" xfId="1" applyFont="1" applyFill="1" applyBorder="1" applyAlignment="1">
      <alignment horizontal="left"/>
    </xf>
    <xf numFmtId="0" fontId="16" fillId="0" borderId="62" xfId="1" applyFont="1" applyFill="1" applyBorder="1" applyAlignment="1">
      <alignment horizontal="center"/>
    </xf>
    <xf numFmtId="0" fontId="13" fillId="0" borderId="63" xfId="1" applyFont="1" applyFill="1" applyBorder="1" applyAlignment="1">
      <alignment horizontal="center"/>
    </xf>
    <xf numFmtId="0" fontId="18" fillId="0" borderId="61" xfId="1" applyFont="1" applyFill="1" applyBorder="1" applyAlignment="1">
      <alignment horizontal="left"/>
    </xf>
    <xf numFmtId="0" fontId="16" fillId="0" borderId="50" xfId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13" fillId="0" borderId="52" xfId="1" applyFont="1" applyFill="1" applyBorder="1" applyAlignment="1">
      <alignment horizontal="center" vertical="center"/>
    </xf>
    <xf numFmtId="0" fontId="14" fillId="0" borderId="49" xfId="1" applyFont="1" applyFill="1" applyBorder="1" applyAlignment="1">
      <alignment horizontal="left"/>
    </xf>
    <xf numFmtId="0" fontId="10" fillId="3" borderId="29" xfId="1" applyFont="1" applyFill="1" applyBorder="1" applyAlignment="1">
      <alignment horizontal="left"/>
    </xf>
    <xf numFmtId="0" fontId="12" fillId="3" borderId="14" xfId="1" applyFont="1" applyFill="1" applyBorder="1" applyAlignment="1">
      <alignment horizontal="center"/>
    </xf>
    <xf numFmtId="0" fontId="12" fillId="3" borderId="15" xfId="1" applyFont="1" applyFill="1" applyBorder="1" applyAlignment="1">
      <alignment horizontal="center"/>
    </xf>
    <xf numFmtId="0" fontId="12" fillId="3" borderId="16" xfId="1" applyFont="1" applyFill="1" applyBorder="1" applyAlignment="1">
      <alignment horizontal="center"/>
    </xf>
    <xf numFmtId="0" fontId="12" fillId="3" borderId="17" xfId="1" applyFont="1" applyFill="1" applyBorder="1" applyAlignment="1">
      <alignment horizontal="center"/>
    </xf>
    <xf numFmtId="0" fontId="13" fillId="3" borderId="16" xfId="1" applyFont="1" applyFill="1" applyBorder="1" applyAlignment="1">
      <alignment horizontal="center"/>
    </xf>
    <xf numFmtId="0" fontId="13" fillId="3" borderId="18" xfId="1" applyFont="1" applyFill="1" applyBorder="1" applyAlignment="1">
      <alignment horizontal="center"/>
    </xf>
    <xf numFmtId="0" fontId="10" fillId="3" borderId="56" xfId="1" applyFont="1" applyFill="1" applyBorder="1" applyAlignment="1">
      <alignment horizontal="left"/>
    </xf>
    <xf numFmtId="49" fontId="14" fillId="0" borderId="8" xfId="1" applyNumberFormat="1" applyFont="1" applyFill="1" applyBorder="1" applyAlignment="1">
      <alignment horizontal="center"/>
    </xf>
    <xf numFmtId="0" fontId="10" fillId="0" borderId="28" xfId="1" applyFont="1" applyFill="1" applyBorder="1" applyAlignment="1">
      <alignment horizontal="left"/>
    </xf>
    <xf numFmtId="0" fontId="14" fillId="0" borderId="33" xfId="1" applyFont="1" applyFill="1" applyBorder="1"/>
    <xf numFmtId="0" fontId="16" fillId="0" borderId="10" xfId="1" applyFont="1" applyFill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4" fillId="0" borderId="64" xfId="1" applyFont="1" applyFill="1" applyBorder="1"/>
    <xf numFmtId="0" fontId="13" fillId="0" borderId="64" xfId="1" applyFont="1" applyFill="1" applyBorder="1" applyAlignment="1">
      <alignment horizontal="center"/>
    </xf>
    <xf numFmtId="0" fontId="16" fillId="0" borderId="42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65" xfId="1" applyFont="1" applyFill="1" applyBorder="1" applyAlignment="1">
      <alignment horizontal="left"/>
    </xf>
    <xf numFmtId="0" fontId="13" fillId="0" borderId="61" xfId="1" applyFont="1" applyFill="1" applyBorder="1" applyAlignment="1">
      <alignment horizontal="center"/>
    </xf>
    <xf numFmtId="0" fontId="13" fillId="0" borderId="65" xfId="1" applyFont="1" applyFill="1" applyBorder="1" applyAlignment="1">
      <alignment horizontal="center"/>
    </xf>
    <xf numFmtId="0" fontId="16" fillId="0" borderId="53" xfId="1" applyFont="1" applyFill="1" applyBorder="1" applyAlignment="1">
      <alignment horizontal="center" vertical="center"/>
    </xf>
    <xf numFmtId="0" fontId="13" fillId="0" borderId="47" xfId="1" applyFont="1" applyFill="1" applyBorder="1" applyAlignment="1">
      <alignment horizontal="center" vertical="center"/>
    </xf>
    <xf numFmtId="0" fontId="14" fillId="0" borderId="60" xfId="1" applyFont="1" applyFill="1" applyBorder="1"/>
    <xf numFmtId="0" fontId="13" fillId="0" borderId="48" xfId="1" applyFont="1" applyFill="1" applyBorder="1" applyAlignment="1">
      <alignment horizontal="center" vertical="center"/>
    </xf>
    <xf numFmtId="0" fontId="14" fillId="0" borderId="60" xfId="1" applyFont="1" applyFill="1" applyBorder="1" applyAlignment="1">
      <alignment wrapText="1"/>
    </xf>
    <xf numFmtId="0" fontId="12" fillId="0" borderId="11" xfId="1" applyFont="1" applyFill="1" applyBorder="1" applyAlignment="1">
      <alignment horizontal="center"/>
    </xf>
    <xf numFmtId="0" fontId="14" fillId="0" borderId="59" xfId="1" applyFont="1" applyFill="1" applyBorder="1" applyAlignment="1">
      <alignment horizontal="right"/>
    </xf>
    <xf numFmtId="0" fontId="14" fillId="0" borderId="31" xfId="1" applyFont="1" applyFill="1" applyBorder="1"/>
    <xf numFmtId="0" fontId="12" fillId="0" borderId="62" xfId="1" applyFont="1" applyFill="1" applyBorder="1" applyAlignment="1">
      <alignment horizontal="center"/>
    </xf>
    <xf numFmtId="0" fontId="14" fillId="0" borderId="19" xfId="1" applyFont="1" applyFill="1" applyBorder="1" applyAlignment="1">
      <alignment horizontal="right"/>
    </xf>
    <xf numFmtId="49" fontId="14" fillId="0" borderId="66" xfId="1" applyNumberFormat="1" applyFont="1" applyFill="1" applyBorder="1" applyAlignment="1">
      <alignment horizontal="center"/>
    </xf>
    <xf numFmtId="0" fontId="14" fillId="0" borderId="33" xfId="1" applyFont="1" applyFill="1" applyBorder="1" applyAlignment="1">
      <alignment wrapText="1"/>
    </xf>
    <xf numFmtId="0" fontId="16" fillId="0" borderId="20" xfId="1" applyFont="1" applyFill="1" applyBorder="1" applyAlignment="1">
      <alignment horizontal="center"/>
    </xf>
    <xf numFmtId="0" fontId="16" fillId="0" borderId="21" xfId="1" applyFont="1" applyFill="1" applyBorder="1" applyAlignment="1">
      <alignment horizontal="center"/>
    </xf>
    <xf numFmtId="0" fontId="16" fillId="0" borderId="22" xfId="1" applyFont="1" applyFill="1" applyBorder="1" applyAlignment="1">
      <alignment horizontal="center"/>
    </xf>
    <xf numFmtId="0" fontId="13" fillId="0" borderId="67" xfId="1" applyFont="1" applyFill="1" applyBorder="1" applyAlignment="1">
      <alignment horizontal="center"/>
    </xf>
    <xf numFmtId="49" fontId="14" fillId="3" borderId="28" xfId="1" applyNumberFormat="1" applyFont="1" applyFill="1" applyBorder="1" applyAlignment="1">
      <alignment horizontal="center"/>
    </xf>
    <xf numFmtId="0" fontId="10" fillId="3" borderId="29" xfId="1" applyFont="1" applyFill="1" applyBorder="1"/>
    <xf numFmtId="0" fontId="12" fillId="3" borderId="25" xfId="1" applyFont="1" applyFill="1" applyBorder="1" applyAlignment="1">
      <alignment horizontal="center"/>
    </xf>
    <xf numFmtId="0" fontId="12" fillId="3" borderId="26" xfId="1" applyFont="1" applyFill="1" applyBorder="1" applyAlignment="1">
      <alignment horizontal="center"/>
    </xf>
    <xf numFmtId="0" fontId="12" fillId="3" borderId="2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2" fillId="0" borderId="15" xfId="1" applyFont="1" applyFill="1" applyBorder="1" applyAlignment="1">
      <alignment horizontal="center"/>
    </xf>
    <xf numFmtId="0" fontId="12" fillId="0" borderId="16" xfId="1" applyFont="1" applyFill="1" applyBorder="1" applyAlignment="1">
      <alignment horizontal="center"/>
    </xf>
    <xf numFmtId="0" fontId="12" fillId="0" borderId="17" xfId="1" applyFont="1" applyFill="1" applyBorder="1" applyAlignment="1">
      <alignment horizontal="center"/>
    </xf>
    <xf numFmtId="0" fontId="13" fillId="0" borderId="16" xfId="1" applyFont="1" applyFill="1" applyBorder="1" applyAlignment="1">
      <alignment horizontal="center"/>
    </xf>
    <xf numFmtId="0" fontId="13" fillId="0" borderId="57" xfId="1" applyFont="1" applyFill="1" applyBorder="1" applyAlignment="1">
      <alignment horizontal="center"/>
    </xf>
    <xf numFmtId="0" fontId="12" fillId="0" borderId="42" xfId="1" applyFont="1" applyFill="1" applyBorder="1" applyAlignment="1">
      <alignment horizontal="center"/>
    </xf>
    <xf numFmtId="0" fontId="12" fillId="0" borderId="5" xfId="1" applyFont="1" applyFill="1" applyBorder="1" applyAlignment="1">
      <alignment horizontal="center"/>
    </xf>
    <xf numFmtId="0" fontId="13" fillId="0" borderId="33" xfId="1" applyFont="1" applyFill="1" applyBorder="1" applyAlignment="1">
      <alignment horizontal="center" vertical="center"/>
    </xf>
    <xf numFmtId="0" fontId="13" fillId="0" borderId="60" xfId="1" applyFont="1" applyFill="1" applyBorder="1" applyAlignment="1">
      <alignment horizontal="center"/>
    </xf>
    <xf numFmtId="0" fontId="13" fillId="0" borderId="47" xfId="1" applyFont="1" applyFill="1" applyBorder="1" applyAlignment="1">
      <alignment horizontal="center"/>
    </xf>
    <xf numFmtId="0" fontId="16" fillId="0" borderId="11" xfId="1" applyFont="1" applyFill="1" applyBorder="1" applyAlignment="1">
      <alignment horizontal="center" vertical="center"/>
    </xf>
    <xf numFmtId="0" fontId="14" fillId="0" borderId="61" xfId="1" applyFont="1" applyFill="1" applyBorder="1" applyAlignment="1">
      <alignment horizontal="left" wrapText="1"/>
    </xf>
    <xf numFmtId="0" fontId="16" fillId="0" borderId="62" xfId="1" applyFont="1" applyFill="1" applyBorder="1" applyAlignment="1">
      <alignment horizontal="center" vertical="center"/>
    </xf>
    <xf numFmtId="0" fontId="13" fillId="0" borderId="61" xfId="1" applyFont="1" applyFill="1" applyBorder="1" applyAlignment="1">
      <alignment horizontal="center" vertical="center"/>
    </xf>
    <xf numFmtId="49" fontId="10" fillId="3" borderId="56" xfId="1" applyNumberFormat="1" applyFont="1" applyFill="1" applyBorder="1" applyAlignment="1">
      <alignment horizontal="center"/>
    </xf>
    <xf numFmtId="49" fontId="14" fillId="0" borderId="56" xfId="1" applyNumberFormat="1" applyFont="1" applyFill="1" applyBorder="1" applyAlignment="1"/>
    <xf numFmtId="0" fontId="12" fillId="0" borderId="14" xfId="1" applyFont="1" applyFill="1" applyBorder="1" applyAlignment="1">
      <alignment horizontal="left"/>
    </xf>
    <xf numFmtId="0" fontId="12" fillId="0" borderId="15" xfId="1" applyFont="1" applyFill="1" applyBorder="1" applyAlignment="1">
      <alignment horizontal="left"/>
    </xf>
    <xf numFmtId="0" fontId="12" fillId="0" borderId="16" xfId="1" applyFont="1" applyFill="1" applyBorder="1" applyAlignment="1">
      <alignment horizontal="left"/>
    </xf>
    <xf numFmtId="0" fontId="13" fillId="0" borderId="16" xfId="1" applyFont="1" applyFill="1" applyBorder="1" applyAlignment="1">
      <alignment horizontal="left"/>
    </xf>
    <xf numFmtId="0" fontId="14" fillId="0" borderId="19" xfId="1" applyFont="1" applyBorder="1"/>
    <xf numFmtId="0" fontId="16" fillId="0" borderId="13" xfId="1" applyFont="1" applyFill="1" applyBorder="1" applyAlignment="1">
      <alignment horizontal="center"/>
    </xf>
    <xf numFmtId="0" fontId="12" fillId="0" borderId="53" xfId="1" applyFont="1" applyFill="1" applyBorder="1" applyAlignment="1">
      <alignment horizontal="center"/>
    </xf>
    <xf numFmtId="0" fontId="12" fillId="0" borderId="54" xfId="1" applyFont="1" applyFill="1" applyBorder="1" applyAlignment="1">
      <alignment horizontal="center"/>
    </xf>
    <xf numFmtId="0" fontId="12" fillId="0" borderId="68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14" fillId="0" borderId="31" xfId="1" applyFont="1" applyFill="1" applyBorder="1" applyAlignment="1">
      <alignment horizontal="left"/>
    </xf>
    <xf numFmtId="49" fontId="14" fillId="0" borderId="59" xfId="1" applyNumberFormat="1" applyFont="1" applyFill="1" applyBorder="1" applyAlignment="1">
      <alignment horizontal="center"/>
    </xf>
    <xf numFmtId="0" fontId="14" fillId="0" borderId="39" xfId="1" applyFont="1" applyBorder="1"/>
    <xf numFmtId="0" fontId="12" fillId="0" borderId="48" xfId="1" applyFont="1" applyFill="1" applyBorder="1" applyAlignment="1">
      <alignment horizontal="center"/>
    </xf>
    <xf numFmtId="0" fontId="16" fillId="0" borderId="48" xfId="1" applyFont="1" applyFill="1" applyBorder="1" applyAlignment="1">
      <alignment horizontal="center"/>
    </xf>
    <xf numFmtId="49" fontId="14" fillId="0" borderId="19" xfId="1" applyNumberFormat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2" fillId="0" borderId="63" xfId="1" applyFont="1" applyFill="1" applyBorder="1" applyAlignment="1">
      <alignment horizontal="center"/>
    </xf>
    <xf numFmtId="0" fontId="16" fillId="0" borderId="63" xfId="1" applyFont="1" applyFill="1" applyBorder="1" applyAlignment="1">
      <alignment horizontal="center"/>
    </xf>
    <xf numFmtId="0" fontId="13" fillId="3" borderId="58" xfId="1" applyFont="1" applyFill="1" applyBorder="1" applyAlignment="1">
      <alignment horizontal="center"/>
    </xf>
    <xf numFmtId="0" fontId="13" fillId="3" borderId="57" xfId="1" applyFont="1" applyFill="1" applyBorder="1" applyAlignment="1">
      <alignment horizontal="center"/>
    </xf>
    <xf numFmtId="49" fontId="10" fillId="0" borderId="56" xfId="1" applyNumberFormat="1" applyFont="1" applyFill="1" applyBorder="1" applyAlignment="1"/>
    <xf numFmtId="0" fontId="10" fillId="0" borderId="57" xfId="1" applyFont="1" applyFill="1" applyBorder="1" applyAlignment="1">
      <alignment horizontal="left"/>
    </xf>
    <xf numFmtId="0" fontId="16" fillId="0" borderId="46" xfId="1" applyFont="1" applyFill="1" applyBorder="1" applyAlignment="1">
      <alignment horizontal="center"/>
    </xf>
    <xf numFmtId="0" fontId="19" fillId="0" borderId="10" xfId="1" applyFont="1" applyFill="1" applyBorder="1" applyAlignment="1">
      <alignment horizontal="center"/>
    </xf>
    <xf numFmtId="0" fontId="15" fillId="0" borderId="9" xfId="1" applyFont="1" applyFill="1" applyBorder="1"/>
    <xf numFmtId="0" fontId="15" fillId="0" borderId="6" xfId="1" applyFont="1" applyFill="1" applyBorder="1"/>
    <xf numFmtId="0" fontId="17" fillId="0" borderId="10" xfId="1" applyFont="1" applyFill="1" applyBorder="1"/>
    <xf numFmtId="0" fontId="10" fillId="0" borderId="0" xfId="1" applyFont="1" applyFill="1" applyBorder="1" applyAlignment="1">
      <alignment horizontal="center" vertical="center"/>
    </xf>
    <xf numFmtId="0" fontId="14" fillId="0" borderId="47" xfId="1" applyFont="1" applyFill="1" applyBorder="1"/>
    <xf numFmtId="0" fontId="19" fillId="0" borderId="41" xfId="1" applyFont="1" applyFill="1" applyBorder="1" applyAlignment="1">
      <alignment horizontal="center"/>
    </xf>
    <xf numFmtId="0" fontId="15" fillId="0" borderId="40" xfId="1" applyFont="1" applyFill="1" applyBorder="1"/>
    <xf numFmtId="0" fontId="15" fillId="0" borderId="12" xfId="1" applyFont="1" applyFill="1" applyBorder="1"/>
    <xf numFmtId="0" fontId="17" fillId="0" borderId="41" xfId="1" applyFont="1" applyFill="1" applyBorder="1"/>
    <xf numFmtId="0" fontId="14" fillId="0" borderId="61" xfId="1" applyFont="1" applyFill="1" applyBorder="1"/>
    <xf numFmtId="0" fontId="19" fillId="0" borderId="52" xfId="1" applyFont="1" applyFill="1" applyBorder="1" applyAlignment="1">
      <alignment horizontal="center"/>
    </xf>
    <xf numFmtId="0" fontId="15" fillId="0" borderId="50" xfId="1" applyFont="1" applyFill="1" applyBorder="1"/>
    <xf numFmtId="0" fontId="19" fillId="0" borderId="65" xfId="1" applyFont="1" applyFill="1" applyBorder="1" applyAlignment="1">
      <alignment horizontal="center"/>
    </xf>
    <xf numFmtId="0" fontId="19" fillId="0" borderId="60" xfId="1" applyFont="1" applyFill="1" applyBorder="1" applyAlignment="1">
      <alignment horizontal="center"/>
    </xf>
    <xf numFmtId="49" fontId="14" fillId="0" borderId="28" xfId="1" applyNumberFormat="1" applyFont="1" applyFill="1" applyBorder="1" applyAlignment="1">
      <alignment horizontal="center"/>
    </xf>
    <xf numFmtId="0" fontId="16" fillId="0" borderId="69" xfId="1" applyFont="1" applyFill="1" applyBorder="1" applyAlignment="1">
      <alignment horizontal="center"/>
    </xf>
    <xf numFmtId="0" fontId="12" fillId="0" borderId="25" xfId="1" applyFont="1" applyFill="1" applyBorder="1" applyAlignment="1">
      <alignment horizontal="center"/>
    </xf>
    <xf numFmtId="0" fontId="12" fillId="0" borderId="69" xfId="1" applyFont="1" applyFill="1" applyBorder="1" applyAlignment="1">
      <alignment horizontal="center"/>
    </xf>
    <xf numFmtId="0" fontId="13" fillId="0" borderId="70" xfId="1" applyFont="1" applyFill="1" applyBorder="1" applyAlignment="1">
      <alignment horizontal="center"/>
    </xf>
    <xf numFmtId="0" fontId="19" fillId="0" borderId="70" xfId="1" applyFont="1" applyFill="1" applyBorder="1" applyAlignment="1">
      <alignment horizontal="center"/>
    </xf>
    <xf numFmtId="0" fontId="15" fillId="0" borderId="25" xfId="1" applyFont="1" applyFill="1" applyBorder="1"/>
    <xf numFmtId="49" fontId="10" fillId="3" borderId="28" xfId="1" applyNumberFormat="1" applyFont="1" applyFill="1" applyBorder="1" applyAlignment="1">
      <alignment horizontal="center"/>
    </xf>
    <xf numFmtId="0" fontId="10" fillId="3" borderId="56" xfId="1" applyFont="1" applyFill="1" applyBorder="1"/>
    <xf numFmtId="0" fontId="12" fillId="3" borderId="56" xfId="1" applyFont="1" applyFill="1" applyBorder="1" applyAlignment="1">
      <alignment horizontal="center"/>
    </xf>
    <xf numFmtId="0" fontId="20" fillId="3" borderId="25" xfId="1" applyFont="1" applyFill="1" applyBorder="1" applyAlignment="1">
      <alignment horizontal="center"/>
    </xf>
    <xf numFmtId="0" fontId="10" fillId="0" borderId="29" xfId="1" applyFont="1" applyFill="1" applyBorder="1" applyAlignment="1">
      <alignment horizontal="left" wrapText="1"/>
    </xf>
    <xf numFmtId="0" fontId="20" fillId="0" borderId="14" xfId="1" applyFont="1" applyFill="1" applyBorder="1" applyAlignment="1">
      <alignment horizontal="center"/>
    </xf>
    <xf numFmtId="49" fontId="21" fillId="0" borderId="0" xfId="1" applyNumberFormat="1" applyFont="1" applyFill="1" applyBorder="1" applyAlignment="1">
      <alignment horizontal="center"/>
    </xf>
    <xf numFmtId="0" fontId="21" fillId="0" borderId="0" xfId="1" applyFont="1" applyFill="1" applyBorder="1"/>
    <xf numFmtId="0" fontId="22" fillId="0" borderId="0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22" fillId="0" borderId="0" xfId="1" applyFont="1" applyFill="1" applyBorder="1"/>
    <xf numFmtId="0" fontId="24" fillId="0" borderId="0" xfId="1" applyFont="1" applyFill="1" applyBorder="1" applyAlignment="1">
      <alignment horizontal="center"/>
    </xf>
    <xf numFmtId="0" fontId="21" fillId="0" borderId="0" xfId="1" applyFont="1" applyFill="1" applyBorder="1" applyAlignment="1">
      <alignment horizontal="left"/>
    </xf>
    <xf numFmtId="1" fontId="25" fillId="0" borderId="0" xfId="1" applyNumberFormat="1" applyFont="1" applyFill="1" applyBorder="1" applyAlignment="1">
      <alignment horizontal="center"/>
    </xf>
    <xf numFmtId="0" fontId="21" fillId="0" borderId="0" xfId="1" applyFont="1" applyFill="1" applyBorder="1" applyAlignment="1">
      <alignment horizontal="center"/>
    </xf>
    <xf numFmtId="1" fontId="21" fillId="0" borderId="1" xfId="1" applyNumberFormat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6" fillId="0" borderId="0" xfId="1" applyFont="1" applyFill="1" applyBorder="1"/>
    <xf numFmtId="0" fontId="26" fillId="0" borderId="0" xfId="1" applyFont="1" applyFill="1"/>
    <xf numFmtId="0" fontId="15" fillId="0" borderId="0" xfId="1" applyFont="1" applyFill="1" applyBorder="1"/>
    <xf numFmtId="0" fontId="12" fillId="0" borderId="29" xfId="1" applyFont="1" applyFill="1" applyBorder="1" applyAlignment="1">
      <alignment horizontal="right"/>
    </xf>
    <xf numFmtId="0" fontId="12" fillId="0" borderId="58" xfId="1" applyFont="1" applyFill="1" applyBorder="1" applyAlignment="1">
      <alignment horizontal="right"/>
    </xf>
    <xf numFmtId="0" fontId="12" fillId="0" borderId="34" xfId="1" applyFont="1" applyFill="1" applyBorder="1" applyAlignment="1">
      <alignment horizontal="center"/>
    </xf>
    <xf numFmtId="0" fontId="12" fillId="0" borderId="35" xfId="1" applyFont="1" applyFill="1" applyBorder="1" applyAlignment="1">
      <alignment horizontal="center"/>
    </xf>
    <xf numFmtId="0" fontId="12" fillId="0" borderId="68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1" fontId="1" fillId="0" borderId="0" xfId="1" applyNumberFormat="1" applyFont="1" applyFill="1" applyBorder="1"/>
    <xf numFmtId="0" fontId="2" fillId="0" borderId="0" xfId="1" applyFont="1" applyFill="1" applyBorder="1" applyAlignment="1">
      <alignment horizontal="center"/>
    </xf>
    <xf numFmtId="1" fontId="1" fillId="0" borderId="1" xfId="1" applyNumberFormat="1" applyFont="1" applyFill="1" applyBorder="1" applyAlignment="1">
      <alignment horizontal="center"/>
    </xf>
    <xf numFmtId="0" fontId="12" fillId="0" borderId="20" xfId="1" applyFont="1" applyFill="1" applyBorder="1"/>
    <xf numFmtId="0" fontId="12" fillId="0" borderId="22" xfId="1" applyFont="1" applyFill="1" applyBorder="1"/>
    <xf numFmtId="0" fontId="12" fillId="0" borderId="29" xfId="1" applyFont="1" applyFill="1" applyBorder="1" applyAlignment="1">
      <alignment horizontal="center"/>
    </xf>
    <xf numFmtId="0" fontId="15" fillId="0" borderId="57" xfId="1" applyFont="1" applyFill="1" applyBorder="1" applyAlignment="1">
      <alignment horizontal="center"/>
    </xf>
    <xf numFmtId="0" fontId="15" fillId="0" borderId="58" xfId="1" applyFont="1" applyFill="1" applyBorder="1" applyAlignment="1">
      <alignment horizontal="center"/>
    </xf>
    <xf numFmtId="0" fontId="12" fillId="0" borderId="14" xfId="1" applyFont="1" applyFill="1" applyBorder="1"/>
    <xf numFmtId="0" fontId="12" fillId="0" borderId="16" xfId="1" applyFont="1" applyFill="1" applyBorder="1"/>
    <xf numFmtId="0" fontId="26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4" fillId="0" borderId="0" xfId="1" applyFont="1" applyFill="1" applyBorder="1"/>
    <xf numFmtId="0" fontId="27" fillId="0" borderId="0" xfId="1" applyFont="1" applyFill="1" applyBorder="1" applyAlignment="1">
      <alignment horizontal="center"/>
    </xf>
    <xf numFmtId="0" fontId="5" fillId="0" borderId="0" xfId="1" applyFont="1" applyFill="1" applyAlignment="1">
      <alignment wrapText="1"/>
    </xf>
    <xf numFmtId="49" fontId="1" fillId="0" borderId="0" xfId="1" applyNumberFormat="1" applyFont="1" applyFill="1" applyBorder="1"/>
    <xf numFmtId="0" fontId="5" fillId="0" borderId="0" xfId="1" applyFont="1" applyFill="1"/>
    <xf numFmtId="0" fontId="1" fillId="0" borderId="0" xfId="1" applyFill="1" applyAlignment="1">
      <alignment wrapText="1"/>
    </xf>
    <xf numFmtId="0" fontId="2" fillId="0" borderId="0" xfId="1" applyFont="1" applyFill="1" applyAlignment="1">
      <alignment wrapText="1"/>
    </xf>
    <xf numFmtId="0" fontId="3" fillId="0" borderId="0" xfId="1" applyFont="1" applyFill="1" applyAlignment="1">
      <alignment wrapText="1"/>
    </xf>
    <xf numFmtId="0" fontId="12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28" fillId="0" borderId="0" xfId="1" applyFont="1" applyFill="1"/>
    <xf numFmtId="0" fontId="5" fillId="0" borderId="0" xfId="1" applyFont="1" applyFill="1" applyAlignment="1">
      <alignment horizontal="left"/>
    </xf>
    <xf numFmtId="0" fontId="1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0" fontId="5" fillId="0" borderId="0" xfId="2" applyFont="1" applyFill="1" applyBorder="1" applyAlignment="1" applyProtection="1">
      <alignment vertical="top"/>
    </xf>
    <xf numFmtId="0" fontId="25" fillId="0" borderId="0" xfId="1" applyFont="1" applyFill="1"/>
    <xf numFmtId="0" fontId="8" fillId="0" borderId="0" xfId="1" applyFont="1" applyFill="1" applyAlignment="1">
      <alignment wrapText="1"/>
    </xf>
    <xf numFmtId="0" fontId="5" fillId="0" borderId="0" xfId="1" applyFont="1" applyFill="1" applyAlignment="1">
      <alignment horizontal="left" wrapText="1" indent="2"/>
    </xf>
    <xf numFmtId="0" fontId="1" fillId="0" borderId="0" xfId="1" applyFont="1" applyFill="1" applyBorder="1" applyAlignment="1"/>
    <xf numFmtId="0" fontId="2" fillId="0" borderId="0" xfId="1" applyFont="1" applyFill="1" applyBorder="1" applyAlignment="1"/>
    <xf numFmtId="1" fontId="1" fillId="0" borderId="1" xfId="1" applyNumberFormat="1" applyFont="1" applyFill="1" applyBorder="1" applyAlignment="1"/>
    <xf numFmtId="0" fontId="5" fillId="0" borderId="0" xfId="1" applyFont="1" applyFill="1" applyAlignment="1">
      <alignment horizontal="left" indent="2"/>
    </xf>
    <xf numFmtId="0" fontId="29" fillId="0" borderId="0" xfId="1" applyFont="1" applyFill="1" applyAlignment="1">
      <alignment horizontal="left" wrapText="1" indent="2"/>
    </xf>
    <xf numFmtId="0" fontId="5" fillId="0" borderId="0" xfId="1" applyFont="1" applyFill="1" applyAlignment="1">
      <alignment horizontal="left" wrapText="1" indent="2"/>
    </xf>
    <xf numFmtId="0" fontId="1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/>
    </xf>
    <xf numFmtId="0" fontId="30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left"/>
    </xf>
    <xf numFmtId="1" fontId="2" fillId="0" borderId="1" xfId="1" applyNumberFormat="1" applyFont="1" applyFill="1" applyBorder="1" applyAlignment="1">
      <alignment horizontal="left"/>
    </xf>
    <xf numFmtId="0" fontId="5" fillId="0" borderId="0" xfId="1" applyFont="1" applyFill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8" fillId="0" borderId="0" xfId="1" applyFont="1" applyFill="1" applyBorder="1" applyAlignment="1">
      <alignment horizontal="left" wrapText="1"/>
    </xf>
    <xf numFmtId="1" fontId="5" fillId="0" borderId="1" xfId="1" applyNumberFormat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1" fontId="5" fillId="0" borderId="1" xfId="1" applyNumberFormat="1" applyFont="1" applyFill="1" applyBorder="1" applyAlignment="1">
      <alignment horizontal="left"/>
    </xf>
    <xf numFmtId="0" fontId="8" fillId="0" borderId="0" xfId="1" applyFont="1" applyFill="1" applyAlignment="1">
      <alignment horizontal="left"/>
    </xf>
    <xf numFmtId="0" fontId="28" fillId="0" borderId="0" xfId="1" applyFont="1" applyFill="1" applyAlignment="1">
      <alignment horizontal="left"/>
    </xf>
  </cellXfs>
  <cellStyles count="3">
    <cellStyle name="Normalny" xfId="0" builtinId="0"/>
    <cellStyle name="Normalny 2" xfId="1" xr:uid="{DDE92B2D-E8B4-4E17-9E4C-B8C39B8FBA29}"/>
    <cellStyle name="Normalny_Fizjoterapia 2012 dla I roku" xfId="2" xr:uid="{3A880C2D-E348-43F9-A2DD-2D07BB764C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0EFC-6CD4-420D-8043-BCBF212B70A0}">
  <dimension ref="A1:AZ103"/>
  <sheetViews>
    <sheetView tabSelected="1" workbookViewId="0">
      <selection sqref="A1:XFD1048576"/>
    </sheetView>
  </sheetViews>
  <sheetFormatPr defaultColWidth="11.42578125" defaultRowHeight="12.75" x14ac:dyDescent="0.2"/>
  <cols>
    <col min="1" max="1" width="3.42578125" style="1" customWidth="1"/>
    <col min="2" max="2" width="33.28515625" style="2" customWidth="1"/>
    <col min="3" max="3" width="4.7109375" style="2" customWidth="1"/>
    <col min="4" max="4" width="6" style="2" customWidth="1"/>
    <col min="5" max="5" width="5.42578125" style="2" customWidth="1"/>
    <col min="6" max="6" width="6.28515625" style="2" customWidth="1"/>
    <col min="7" max="7" width="4.28515625" style="2" customWidth="1"/>
    <col min="8" max="8" width="6" style="3" customWidth="1"/>
    <col min="9" max="9" width="3.42578125" style="4" customWidth="1"/>
    <col min="10" max="10" width="5.42578125" style="2" customWidth="1"/>
    <col min="11" max="12" width="4" style="2" customWidth="1"/>
    <col min="13" max="13" width="2.85546875" style="4" customWidth="1"/>
    <col min="14" max="14" width="3.42578125" style="2" customWidth="1"/>
    <col min="15" max="15" width="3.7109375" style="2" customWidth="1"/>
    <col min="16" max="16" width="3.42578125" style="2" customWidth="1"/>
    <col min="17" max="17" width="2.85546875" style="4" customWidth="1"/>
    <col min="18" max="18" width="3.28515625" style="2" customWidth="1"/>
    <col min="19" max="19" width="4" style="2" customWidth="1"/>
    <col min="20" max="20" width="3.42578125" style="2" customWidth="1"/>
    <col min="21" max="21" width="3.140625" style="4" customWidth="1"/>
    <col min="22" max="24" width="4" style="2" customWidth="1"/>
    <col min="25" max="25" width="3" style="4" customWidth="1"/>
    <col min="26" max="27" width="3.42578125" style="2" customWidth="1"/>
    <col min="28" max="28" width="3.28515625" style="2" customWidth="1"/>
    <col min="29" max="29" width="2.7109375" style="4" customWidth="1"/>
    <col min="30" max="31" width="3.42578125" style="2" customWidth="1"/>
    <col min="32" max="32" width="4" style="2" customWidth="1"/>
    <col min="33" max="33" width="3" style="4" customWidth="1"/>
    <col min="34" max="34" width="9.42578125" style="5" customWidth="1"/>
    <col min="35" max="35" width="2.85546875" style="6" hidden="1" customWidth="1"/>
    <col min="36" max="36" width="3.42578125" style="6" hidden="1" customWidth="1"/>
    <col min="37" max="37" width="3.7109375" style="6" hidden="1" customWidth="1"/>
    <col min="38" max="38" width="3.85546875" style="6" hidden="1" customWidth="1"/>
    <col min="39" max="39" width="4" style="7" hidden="1" customWidth="1"/>
    <col min="40" max="40" width="4.42578125" style="6" hidden="1" customWidth="1"/>
    <col min="41" max="41" width="3.7109375" style="6" hidden="1" customWidth="1"/>
    <col min="42" max="42" width="4.28515625" style="8" hidden="1" customWidth="1"/>
    <col min="43" max="43" width="4.42578125" style="6" hidden="1" customWidth="1"/>
    <col min="44" max="44" width="3.42578125" style="6" hidden="1" customWidth="1"/>
    <col min="45" max="45" width="3.28515625" style="6" hidden="1" customWidth="1"/>
    <col min="46" max="46" width="4.28515625" style="6" hidden="1" customWidth="1"/>
    <col min="47" max="47" width="3.42578125" style="6" hidden="1" customWidth="1"/>
    <col min="48" max="48" width="11.42578125" style="6" hidden="1" customWidth="1"/>
    <col min="49" max="52" width="11.42578125" style="2" hidden="1" customWidth="1"/>
    <col min="53" max="16384" width="11.42578125" style="2"/>
  </cols>
  <sheetData>
    <row r="1" spans="1:48" ht="11.25" customHeight="1" x14ac:dyDescent="0.2"/>
    <row r="2" spans="1:48" ht="15.7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0"/>
      <c r="AB2" s="11"/>
      <c r="AC2" s="11"/>
      <c r="AD2" s="11"/>
      <c r="AE2" s="11"/>
      <c r="AF2" s="11"/>
      <c r="AG2" s="11"/>
      <c r="AH2" s="11"/>
      <c r="AI2" s="12"/>
      <c r="AJ2" s="12"/>
      <c r="AK2" s="12"/>
      <c r="AL2" s="12"/>
      <c r="AM2" s="12"/>
      <c r="AN2" s="12"/>
      <c r="AO2" s="12"/>
      <c r="AP2" s="13"/>
      <c r="AQ2" s="12"/>
    </row>
    <row r="3" spans="1:48" ht="15.75" x14ac:dyDescent="0.2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1"/>
      <c r="AB3" s="11"/>
      <c r="AC3" s="11"/>
      <c r="AD3" s="11"/>
      <c r="AE3" s="11"/>
      <c r="AF3" s="11"/>
      <c r="AG3" s="11"/>
      <c r="AH3" s="11"/>
      <c r="AI3" s="12"/>
      <c r="AJ3" s="12"/>
      <c r="AK3" s="12"/>
      <c r="AL3" s="12"/>
      <c r="AM3" s="12"/>
      <c r="AN3" s="12"/>
      <c r="AO3" s="12"/>
      <c r="AP3" s="13"/>
      <c r="AQ3" s="12"/>
    </row>
    <row r="4" spans="1:48" ht="15.75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1"/>
      <c r="AB4" s="11"/>
      <c r="AC4" s="11"/>
      <c r="AD4" s="11"/>
      <c r="AE4" s="11"/>
      <c r="AF4" s="11"/>
      <c r="AG4" s="11"/>
      <c r="AH4" s="11"/>
      <c r="AI4" s="12"/>
      <c r="AJ4" s="12"/>
      <c r="AK4" s="12"/>
      <c r="AL4" s="12"/>
      <c r="AM4" s="12"/>
      <c r="AN4" s="12"/>
      <c r="AO4" s="12"/>
      <c r="AP4" s="13"/>
      <c r="AQ4" s="12"/>
    </row>
    <row r="5" spans="1:48" ht="15.75" customHeight="1" x14ac:dyDescent="0.25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1"/>
      <c r="AB5" s="11"/>
      <c r="AC5" s="11"/>
      <c r="AD5" s="11"/>
      <c r="AE5" s="11"/>
      <c r="AF5" s="11"/>
      <c r="AG5" s="11"/>
      <c r="AH5" s="11"/>
      <c r="AI5" s="15"/>
      <c r="AJ5" s="15"/>
      <c r="AK5" s="15"/>
      <c r="AL5" s="16"/>
      <c r="AM5" s="16"/>
      <c r="AN5" s="16"/>
      <c r="AO5" s="16"/>
      <c r="AP5" s="17"/>
      <c r="AQ5" s="16"/>
    </row>
    <row r="6" spans="1:48" ht="15.75" customHeight="1" x14ac:dyDescent="0.25">
      <c r="AA6" s="11"/>
      <c r="AB6" s="11"/>
      <c r="AC6" s="11"/>
      <c r="AD6" s="11"/>
      <c r="AE6" s="11"/>
      <c r="AF6" s="11"/>
      <c r="AG6" s="11"/>
      <c r="AH6" s="11"/>
      <c r="AI6" s="15"/>
      <c r="AJ6" s="15"/>
      <c r="AK6" s="15"/>
      <c r="AL6" s="18"/>
      <c r="AM6" s="16"/>
      <c r="AN6" s="16"/>
      <c r="AO6" s="16"/>
      <c r="AP6" s="17"/>
      <c r="AQ6" s="16"/>
    </row>
    <row r="7" spans="1:48" ht="13.5" thickBot="1" x14ac:dyDescent="0.25">
      <c r="B7" s="19"/>
      <c r="C7" s="19"/>
      <c r="D7" s="19"/>
      <c r="E7" s="19"/>
      <c r="F7" s="19"/>
      <c r="G7" s="19"/>
      <c r="H7" s="19"/>
      <c r="I7" s="20"/>
      <c r="J7" s="19"/>
      <c r="K7" s="19"/>
      <c r="L7" s="19"/>
      <c r="M7" s="20"/>
      <c r="N7" s="19"/>
      <c r="O7" s="19"/>
      <c r="P7" s="19"/>
      <c r="Q7" s="20"/>
      <c r="R7" s="19"/>
      <c r="S7" s="19"/>
      <c r="T7" s="19"/>
      <c r="U7" s="20"/>
      <c r="V7" s="19"/>
      <c r="W7" s="19"/>
      <c r="X7" s="19"/>
      <c r="Y7" s="20"/>
      <c r="Z7" s="19"/>
      <c r="AA7" s="19"/>
      <c r="AB7" s="19"/>
      <c r="AC7" s="20"/>
      <c r="AD7" s="19"/>
      <c r="AE7" s="19"/>
      <c r="AF7" s="19"/>
      <c r="AG7" s="20"/>
      <c r="AH7" s="19"/>
      <c r="AI7" s="21"/>
      <c r="AJ7" s="21"/>
      <c r="AK7" s="21"/>
      <c r="AM7" s="21"/>
      <c r="AN7" s="21"/>
      <c r="AO7" s="21"/>
      <c r="AP7" s="22"/>
      <c r="AQ7" s="21"/>
    </row>
    <row r="8" spans="1:48" ht="12.75" hidden="1" customHeight="1" x14ac:dyDescent="0.2">
      <c r="A8" s="23"/>
      <c r="B8" s="24"/>
      <c r="C8" s="24"/>
      <c r="D8" s="24"/>
      <c r="E8" s="24"/>
      <c r="H8" s="24"/>
      <c r="I8" s="25"/>
      <c r="J8" s="24"/>
      <c r="K8" s="24"/>
      <c r="L8" s="24"/>
      <c r="M8" s="25"/>
      <c r="N8" s="24"/>
      <c r="O8" s="24"/>
      <c r="P8" s="24"/>
      <c r="Q8" s="25"/>
      <c r="R8" s="24"/>
      <c r="S8" s="24"/>
      <c r="T8" s="24"/>
      <c r="U8" s="25"/>
      <c r="V8" s="24"/>
      <c r="W8" s="24"/>
      <c r="X8" s="24"/>
      <c r="Y8" s="25"/>
      <c r="Z8" s="24"/>
      <c r="AA8" s="24"/>
      <c r="AB8" s="24"/>
      <c r="AC8" s="25"/>
      <c r="AD8" s="24"/>
      <c r="AE8" s="24"/>
      <c r="AF8" s="24"/>
      <c r="AG8" s="25"/>
      <c r="AI8" s="24"/>
      <c r="AJ8" s="24"/>
      <c r="AK8" s="24"/>
      <c r="AM8" s="24"/>
      <c r="AN8" s="24"/>
      <c r="AO8" s="24"/>
      <c r="AP8" s="26"/>
      <c r="AQ8" s="24"/>
    </row>
    <row r="9" spans="1:48" ht="13.5" customHeight="1" thickBot="1" x14ac:dyDescent="0.25">
      <c r="A9" s="27"/>
      <c r="B9" s="28"/>
      <c r="C9" s="29" t="s">
        <v>4</v>
      </c>
      <c r="D9" s="30"/>
      <c r="E9" s="31"/>
      <c r="F9" s="32" t="s">
        <v>5</v>
      </c>
      <c r="G9" s="33" t="s">
        <v>6</v>
      </c>
      <c r="H9" s="33" t="s">
        <v>7</v>
      </c>
      <c r="I9" s="34" t="s">
        <v>8</v>
      </c>
      <c r="J9" s="29" t="s">
        <v>9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5" t="s">
        <v>10</v>
      </c>
      <c r="AI9" s="36"/>
      <c r="AJ9" s="36"/>
      <c r="AK9" s="36"/>
      <c r="AL9" s="37"/>
      <c r="AM9" s="37"/>
      <c r="AN9" s="24"/>
      <c r="AO9" s="24"/>
      <c r="AP9" s="38"/>
      <c r="AQ9" s="39"/>
      <c r="AR9" s="40"/>
      <c r="AS9" s="41"/>
    </row>
    <row r="10" spans="1:48" ht="13.5" customHeight="1" thickBot="1" x14ac:dyDescent="0.25">
      <c r="A10" s="27"/>
      <c r="B10" s="28"/>
      <c r="C10" s="42" t="s">
        <v>11</v>
      </c>
      <c r="D10" s="43" t="s">
        <v>12</v>
      </c>
      <c r="E10" s="44" t="s">
        <v>13</v>
      </c>
      <c r="F10" s="45"/>
      <c r="G10" s="46"/>
      <c r="H10" s="46"/>
      <c r="I10" s="47"/>
      <c r="J10" s="48">
        <v>1</v>
      </c>
      <c r="K10" s="49"/>
      <c r="L10" s="49"/>
      <c r="M10" s="50"/>
      <c r="N10" s="51">
        <v>2</v>
      </c>
      <c r="O10" s="52"/>
      <c r="P10" s="52"/>
      <c r="Q10" s="53"/>
      <c r="R10" s="48">
        <v>3</v>
      </c>
      <c r="S10" s="52"/>
      <c r="T10" s="52"/>
      <c r="U10" s="54"/>
      <c r="V10" s="48">
        <v>4</v>
      </c>
      <c r="W10" s="52"/>
      <c r="X10" s="52"/>
      <c r="Y10" s="54"/>
      <c r="Z10" s="48">
        <v>5</v>
      </c>
      <c r="AA10" s="52"/>
      <c r="AB10" s="52"/>
      <c r="AC10" s="54"/>
      <c r="AD10" s="48">
        <v>6</v>
      </c>
      <c r="AE10" s="52"/>
      <c r="AF10" s="53"/>
      <c r="AG10" s="53"/>
      <c r="AH10" s="55"/>
      <c r="AI10" s="36"/>
      <c r="AJ10" s="36"/>
      <c r="AK10" s="36"/>
      <c r="AL10" s="37"/>
      <c r="AM10" s="37"/>
      <c r="AN10" s="24"/>
      <c r="AO10" s="24"/>
      <c r="AP10" s="38"/>
      <c r="AQ10" s="39"/>
      <c r="AR10" s="40"/>
      <c r="AS10" s="41"/>
    </row>
    <row r="11" spans="1:48" ht="23.25" customHeight="1" thickBot="1" x14ac:dyDescent="0.25">
      <c r="A11" s="27"/>
      <c r="B11" s="28"/>
      <c r="C11" s="56"/>
      <c r="D11" s="57"/>
      <c r="E11" s="58"/>
      <c r="F11" s="59"/>
      <c r="G11" s="60"/>
      <c r="H11" s="60"/>
      <c r="I11" s="61"/>
      <c r="J11" s="62" t="s">
        <v>14</v>
      </c>
      <c r="K11" s="63" t="s">
        <v>15</v>
      </c>
      <c r="L11" s="63" t="s">
        <v>16</v>
      </c>
      <c r="M11" s="64" t="s">
        <v>17</v>
      </c>
      <c r="N11" s="65" t="s">
        <v>11</v>
      </c>
      <c r="O11" s="63" t="s">
        <v>12</v>
      </c>
      <c r="P11" s="63" t="s">
        <v>16</v>
      </c>
      <c r="Q11" s="66" t="s">
        <v>17</v>
      </c>
      <c r="R11" s="67" t="s">
        <v>11</v>
      </c>
      <c r="S11" s="68" t="s">
        <v>12</v>
      </c>
      <c r="T11" s="68" t="s">
        <v>16</v>
      </c>
      <c r="U11" s="69" t="s">
        <v>17</v>
      </c>
      <c r="V11" s="67" t="s">
        <v>11</v>
      </c>
      <c r="W11" s="68" t="s">
        <v>12</v>
      </c>
      <c r="X11" s="68" t="s">
        <v>16</v>
      </c>
      <c r="Y11" s="69" t="s">
        <v>17</v>
      </c>
      <c r="Z11" s="67" t="s">
        <v>11</v>
      </c>
      <c r="AA11" s="68" t="s">
        <v>12</v>
      </c>
      <c r="AB11" s="68" t="s">
        <v>16</v>
      </c>
      <c r="AC11" s="69" t="s">
        <v>17</v>
      </c>
      <c r="AD11" s="67" t="s">
        <v>11</v>
      </c>
      <c r="AE11" s="68" t="s">
        <v>12</v>
      </c>
      <c r="AF11" s="68" t="s">
        <v>16</v>
      </c>
      <c r="AG11" s="70" t="s">
        <v>17</v>
      </c>
      <c r="AH11" s="71"/>
      <c r="AI11" s="36"/>
      <c r="AJ11" s="36"/>
      <c r="AK11" s="36"/>
      <c r="AL11" s="37"/>
      <c r="AM11" s="37"/>
      <c r="AN11" s="24"/>
      <c r="AO11" s="24"/>
      <c r="AP11" s="38"/>
      <c r="AQ11" s="39"/>
      <c r="AR11" s="40"/>
      <c r="AS11" s="41"/>
    </row>
    <row r="12" spans="1:48" ht="13.5" thickBot="1" x14ac:dyDescent="0.25">
      <c r="A12" s="72"/>
      <c r="B12" s="73" t="s">
        <v>18</v>
      </c>
      <c r="C12" s="74"/>
      <c r="D12" s="75"/>
      <c r="E12" s="76"/>
      <c r="F12" s="77"/>
      <c r="G12" s="77"/>
      <c r="H12" s="77"/>
      <c r="I12" s="78"/>
      <c r="J12" s="75"/>
      <c r="K12" s="75"/>
      <c r="L12" s="75"/>
      <c r="M12" s="79"/>
      <c r="N12" s="75"/>
      <c r="O12" s="75"/>
      <c r="P12" s="75"/>
      <c r="Q12" s="79"/>
      <c r="R12" s="75"/>
      <c r="S12" s="75"/>
      <c r="T12" s="75"/>
      <c r="U12" s="79"/>
      <c r="V12" s="75"/>
      <c r="W12" s="75"/>
      <c r="X12" s="75"/>
      <c r="Y12" s="79"/>
      <c r="Z12" s="75"/>
      <c r="AA12" s="75"/>
      <c r="AB12" s="75"/>
      <c r="AC12" s="79"/>
      <c r="AD12" s="75"/>
      <c r="AE12" s="75"/>
      <c r="AF12" s="75"/>
      <c r="AG12" s="79"/>
      <c r="AH12" s="80"/>
      <c r="AI12" s="81" t="s">
        <v>19</v>
      </c>
      <c r="AJ12" s="81" t="s">
        <v>20</v>
      </c>
      <c r="AK12" s="81" t="s">
        <v>21</v>
      </c>
      <c r="AL12" s="82" t="s">
        <v>22</v>
      </c>
      <c r="AM12" s="24" t="s">
        <v>23</v>
      </c>
      <c r="AN12" s="81" t="s">
        <v>24</v>
      </c>
      <c r="AO12" s="81"/>
      <c r="AP12" s="26" t="s">
        <v>25</v>
      </c>
      <c r="AQ12" s="24" t="s">
        <v>26</v>
      </c>
      <c r="AR12" s="83" t="s">
        <v>27</v>
      </c>
      <c r="AS12" s="77" t="s">
        <v>28</v>
      </c>
      <c r="AT12" s="6" t="s">
        <v>29</v>
      </c>
      <c r="AU12" s="6" t="s">
        <v>30</v>
      </c>
    </row>
    <row r="13" spans="1:48" s="102" customFormat="1" x14ac:dyDescent="0.2">
      <c r="A13" s="84" t="s">
        <v>31</v>
      </c>
      <c r="B13" s="85" t="s">
        <v>32</v>
      </c>
      <c r="C13" s="86">
        <f t="shared" ref="C13:D16" si="0">J13+N13+R13+V13+Z13+AD13</f>
        <v>0</v>
      </c>
      <c r="D13" s="87">
        <f t="shared" si="0"/>
        <v>105</v>
      </c>
      <c r="E13" s="88">
        <f>C13+D13</f>
        <v>105</v>
      </c>
      <c r="F13" s="89">
        <v>105</v>
      </c>
      <c r="G13" s="90">
        <f>L13+P13+T13+X13+AB13+AF13</f>
        <v>70</v>
      </c>
      <c r="H13" s="90">
        <f>F13+G13</f>
        <v>175</v>
      </c>
      <c r="I13" s="91">
        <f>M13+Q13+U13+Y13+AC13+AG13</f>
        <v>7</v>
      </c>
      <c r="J13" s="92">
        <v>0</v>
      </c>
      <c r="K13" s="93">
        <v>30</v>
      </c>
      <c r="L13" s="93">
        <v>20</v>
      </c>
      <c r="M13" s="94">
        <v>2</v>
      </c>
      <c r="N13" s="95">
        <v>0</v>
      </c>
      <c r="O13" s="93">
        <v>30</v>
      </c>
      <c r="P13" s="93">
        <v>20</v>
      </c>
      <c r="Q13" s="96">
        <v>2</v>
      </c>
      <c r="R13" s="95">
        <v>0</v>
      </c>
      <c r="S13" s="93">
        <v>15</v>
      </c>
      <c r="T13" s="93">
        <v>10</v>
      </c>
      <c r="U13" s="96">
        <v>1</v>
      </c>
      <c r="V13" s="95">
        <v>0</v>
      </c>
      <c r="W13" s="93">
        <v>15</v>
      </c>
      <c r="X13" s="93">
        <v>10</v>
      </c>
      <c r="Y13" s="96">
        <v>1</v>
      </c>
      <c r="Z13" s="97">
        <v>0</v>
      </c>
      <c r="AA13" s="98">
        <v>15</v>
      </c>
      <c r="AB13" s="93">
        <v>10</v>
      </c>
      <c r="AC13" s="99">
        <v>1</v>
      </c>
      <c r="AD13" s="95"/>
      <c r="AE13" s="93"/>
      <c r="AF13" s="93"/>
      <c r="AG13" s="100"/>
      <c r="AH13" s="101" t="s">
        <v>33</v>
      </c>
      <c r="AI13" s="24">
        <v>1</v>
      </c>
      <c r="AJ13" s="24">
        <v>1</v>
      </c>
      <c r="AK13" s="24">
        <v>1</v>
      </c>
      <c r="AL13" s="82">
        <v>1</v>
      </c>
      <c r="AM13" s="24">
        <v>1</v>
      </c>
      <c r="AN13" s="24"/>
      <c r="AO13" s="24"/>
      <c r="AP13" s="26"/>
      <c r="AQ13" s="24"/>
      <c r="AR13" s="83"/>
      <c r="AS13" s="77"/>
      <c r="AT13" s="6">
        <v>1</v>
      </c>
      <c r="AU13" s="6"/>
      <c r="AV13" s="6"/>
    </row>
    <row r="14" spans="1:48" s="6" customFormat="1" x14ac:dyDescent="0.2">
      <c r="A14" s="103" t="s">
        <v>34</v>
      </c>
      <c r="B14" s="85" t="s">
        <v>35</v>
      </c>
      <c r="C14" s="104">
        <f t="shared" si="0"/>
        <v>0</v>
      </c>
      <c r="D14" s="105">
        <f t="shared" si="0"/>
        <v>60</v>
      </c>
      <c r="E14" s="106">
        <f>C14+D14</f>
        <v>60</v>
      </c>
      <c r="F14" s="107">
        <v>60</v>
      </c>
      <c r="G14" s="108">
        <f>L14+P14+T14+X14+AB14+AF14</f>
        <v>40</v>
      </c>
      <c r="H14" s="108">
        <f>F14+G14</f>
        <v>100</v>
      </c>
      <c r="I14" s="109">
        <f>M14+Q14+U14+Y14+AC14+AG14</f>
        <v>4</v>
      </c>
      <c r="J14" s="110"/>
      <c r="K14" s="111"/>
      <c r="L14" s="111"/>
      <c r="M14" s="112"/>
      <c r="N14" s="113"/>
      <c r="O14" s="111"/>
      <c r="P14" s="111"/>
      <c r="Q14" s="114"/>
      <c r="R14" s="113">
        <v>0</v>
      </c>
      <c r="S14" s="111">
        <v>15</v>
      </c>
      <c r="T14" s="111">
        <v>10</v>
      </c>
      <c r="U14" s="114">
        <v>1</v>
      </c>
      <c r="V14" s="113">
        <v>0</v>
      </c>
      <c r="W14" s="111">
        <v>15</v>
      </c>
      <c r="X14" s="111">
        <v>10</v>
      </c>
      <c r="Y14" s="114">
        <v>1</v>
      </c>
      <c r="Z14" s="115">
        <v>0</v>
      </c>
      <c r="AA14" s="116">
        <v>15</v>
      </c>
      <c r="AB14" s="111">
        <v>10</v>
      </c>
      <c r="AC14" s="117">
        <v>1</v>
      </c>
      <c r="AD14" s="113">
        <v>0</v>
      </c>
      <c r="AE14" s="111">
        <v>15</v>
      </c>
      <c r="AF14" s="111">
        <v>10</v>
      </c>
      <c r="AG14" s="118">
        <v>1</v>
      </c>
      <c r="AH14" s="119" t="s">
        <v>36</v>
      </c>
      <c r="AI14" s="24"/>
      <c r="AJ14" s="24"/>
      <c r="AK14" s="24">
        <v>1</v>
      </c>
      <c r="AL14" s="82">
        <v>1</v>
      </c>
      <c r="AM14" s="24">
        <v>1</v>
      </c>
      <c r="AN14" s="24">
        <v>1</v>
      </c>
      <c r="AO14" s="24"/>
      <c r="AP14" s="26"/>
      <c r="AQ14" s="24"/>
      <c r="AR14" s="83"/>
      <c r="AS14" s="77"/>
    </row>
    <row r="15" spans="1:48" s="126" customFormat="1" x14ac:dyDescent="0.2">
      <c r="A15" s="103" t="s">
        <v>37</v>
      </c>
      <c r="B15" s="120" t="s">
        <v>38</v>
      </c>
      <c r="C15" s="104">
        <f t="shared" si="0"/>
        <v>0</v>
      </c>
      <c r="D15" s="105">
        <f t="shared" si="0"/>
        <v>30</v>
      </c>
      <c r="E15" s="106">
        <f>C15+D15</f>
        <v>30</v>
      </c>
      <c r="F15" s="107">
        <v>30</v>
      </c>
      <c r="G15" s="108">
        <f>L15+P15+T15+X15+AB15+AF15</f>
        <v>20</v>
      </c>
      <c r="H15" s="108">
        <f>F15+G15</f>
        <v>50</v>
      </c>
      <c r="I15" s="109">
        <f>M15+Q15+U15+Y15+AC15+AG15</f>
        <v>2</v>
      </c>
      <c r="J15" s="121"/>
      <c r="K15" s="105"/>
      <c r="L15" s="105"/>
      <c r="M15" s="122"/>
      <c r="N15" s="104"/>
      <c r="O15" s="105"/>
      <c r="P15" s="105"/>
      <c r="Q15" s="109"/>
      <c r="R15" s="104">
        <v>0</v>
      </c>
      <c r="S15" s="105">
        <v>30</v>
      </c>
      <c r="T15" s="105">
        <v>20</v>
      </c>
      <c r="U15" s="109">
        <v>2</v>
      </c>
      <c r="V15" s="104"/>
      <c r="W15" s="105"/>
      <c r="X15" s="105"/>
      <c r="Y15" s="109"/>
      <c r="Z15" s="123"/>
      <c r="AA15" s="124"/>
      <c r="AB15" s="105"/>
      <c r="AC15" s="125"/>
      <c r="AD15" s="104"/>
      <c r="AE15" s="105"/>
      <c r="AF15" s="105"/>
      <c r="AG15" s="122"/>
      <c r="AH15" s="119" t="s">
        <v>39</v>
      </c>
      <c r="AI15" s="24"/>
      <c r="AJ15" s="24"/>
      <c r="AK15" s="24">
        <v>1</v>
      </c>
      <c r="AL15" s="82"/>
      <c r="AM15" s="24"/>
      <c r="AN15" s="24"/>
      <c r="AO15" s="24"/>
      <c r="AP15" s="26"/>
      <c r="AQ15" s="24"/>
      <c r="AR15" s="83"/>
      <c r="AS15" s="77"/>
      <c r="AT15" s="6"/>
      <c r="AU15" s="6"/>
      <c r="AV15" s="6"/>
    </row>
    <row r="16" spans="1:48" s="6" customFormat="1" ht="13.5" thickBot="1" x14ac:dyDescent="0.25">
      <c r="A16" s="127" t="s">
        <v>40</v>
      </c>
      <c r="B16" s="128" t="s">
        <v>41</v>
      </c>
      <c r="C16" s="129">
        <f t="shared" si="0"/>
        <v>0</v>
      </c>
      <c r="D16" s="130">
        <f t="shared" si="0"/>
        <v>75</v>
      </c>
      <c r="E16" s="131">
        <f>C16+D16</f>
        <v>75</v>
      </c>
      <c r="F16" s="132">
        <v>75</v>
      </c>
      <c r="G16" s="133">
        <f>L16+P16+T16+X16+AB16+AF16</f>
        <v>0</v>
      </c>
      <c r="H16" s="133">
        <f>F16+G16</f>
        <v>75</v>
      </c>
      <c r="I16" s="134">
        <f>M16+Q16+U16+Y16+AC16+AG16</f>
        <v>0</v>
      </c>
      <c r="J16" s="135">
        <v>0</v>
      </c>
      <c r="K16" s="136">
        <v>15</v>
      </c>
      <c r="L16" s="136">
        <v>0</v>
      </c>
      <c r="M16" s="137">
        <v>0</v>
      </c>
      <c r="N16" s="138">
        <v>0</v>
      </c>
      <c r="O16" s="136">
        <v>15</v>
      </c>
      <c r="P16" s="136">
        <v>0</v>
      </c>
      <c r="Q16" s="139">
        <v>0</v>
      </c>
      <c r="R16" s="138">
        <v>0</v>
      </c>
      <c r="S16" s="136">
        <v>15</v>
      </c>
      <c r="T16" s="136">
        <v>0</v>
      </c>
      <c r="U16" s="139">
        <v>0</v>
      </c>
      <c r="V16" s="138">
        <v>0</v>
      </c>
      <c r="W16" s="136">
        <v>15</v>
      </c>
      <c r="X16" s="136">
        <v>0</v>
      </c>
      <c r="Y16" s="139">
        <v>0</v>
      </c>
      <c r="Z16" s="140">
        <v>0</v>
      </c>
      <c r="AA16" s="141">
        <v>15</v>
      </c>
      <c r="AB16" s="136">
        <v>0</v>
      </c>
      <c r="AC16" s="142">
        <v>0</v>
      </c>
      <c r="AD16" s="138"/>
      <c r="AE16" s="136"/>
      <c r="AF16" s="136"/>
      <c r="AG16" s="143"/>
      <c r="AH16" s="144" t="s">
        <v>42</v>
      </c>
      <c r="AI16" s="24">
        <v>1</v>
      </c>
      <c r="AJ16" s="24">
        <v>1</v>
      </c>
      <c r="AK16" s="24">
        <v>1</v>
      </c>
      <c r="AL16" s="82">
        <v>1</v>
      </c>
      <c r="AM16" s="24">
        <v>1</v>
      </c>
      <c r="AN16" s="24"/>
      <c r="AO16" s="24"/>
      <c r="AP16" s="26"/>
      <c r="AQ16" s="24"/>
      <c r="AR16" s="83"/>
      <c r="AS16" s="77"/>
    </row>
    <row r="17" spans="1:48" s="6" customFormat="1" ht="13.5" thickBot="1" x14ac:dyDescent="0.25">
      <c r="A17" s="145"/>
      <c r="B17" s="146" t="s">
        <v>43</v>
      </c>
      <c r="C17" s="147">
        <f t="shared" ref="C17:AG17" si="1">SUM(C13:C16)</f>
        <v>0</v>
      </c>
      <c r="D17" s="148">
        <f t="shared" si="1"/>
        <v>270</v>
      </c>
      <c r="E17" s="149">
        <f t="shared" si="1"/>
        <v>270</v>
      </c>
      <c r="F17" s="150">
        <f t="shared" si="1"/>
        <v>270</v>
      </c>
      <c r="G17" s="151">
        <f t="shared" si="1"/>
        <v>130</v>
      </c>
      <c r="H17" s="151">
        <f t="shared" si="1"/>
        <v>400</v>
      </c>
      <c r="I17" s="152">
        <f t="shared" si="1"/>
        <v>13</v>
      </c>
      <c r="J17" s="153">
        <f t="shared" si="1"/>
        <v>0</v>
      </c>
      <c r="K17" s="148">
        <f t="shared" si="1"/>
        <v>45</v>
      </c>
      <c r="L17" s="148">
        <f t="shared" si="1"/>
        <v>20</v>
      </c>
      <c r="M17" s="154">
        <f t="shared" si="1"/>
        <v>2</v>
      </c>
      <c r="N17" s="147">
        <f t="shared" si="1"/>
        <v>0</v>
      </c>
      <c r="O17" s="148">
        <f t="shared" si="1"/>
        <v>45</v>
      </c>
      <c r="P17" s="148">
        <f t="shared" si="1"/>
        <v>20</v>
      </c>
      <c r="Q17" s="152">
        <f t="shared" si="1"/>
        <v>2</v>
      </c>
      <c r="R17" s="153">
        <f t="shared" si="1"/>
        <v>0</v>
      </c>
      <c r="S17" s="148">
        <f t="shared" si="1"/>
        <v>75</v>
      </c>
      <c r="T17" s="148">
        <f t="shared" si="1"/>
        <v>40</v>
      </c>
      <c r="U17" s="154">
        <f t="shared" si="1"/>
        <v>4</v>
      </c>
      <c r="V17" s="147">
        <f t="shared" si="1"/>
        <v>0</v>
      </c>
      <c r="W17" s="148">
        <f t="shared" si="1"/>
        <v>45</v>
      </c>
      <c r="X17" s="148">
        <f t="shared" si="1"/>
        <v>20</v>
      </c>
      <c r="Y17" s="152">
        <f t="shared" si="1"/>
        <v>2</v>
      </c>
      <c r="Z17" s="155">
        <f t="shared" si="1"/>
        <v>0</v>
      </c>
      <c r="AA17" s="156">
        <f t="shared" si="1"/>
        <v>45</v>
      </c>
      <c r="AB17" s="148">
        <f t="shared" si="1"/>
        <v>20</v>
      </c>
      <c r="AC17" s="157">
        <f t="shared" si="1"/>
        <v>2</v>
      </c>
      <c r="AD17" s="147">
        <f t="shared" si="1"/>
        <v>0</v>
      </c>
      <c r="AE17" s="148">
        <f t="shared" si="1"/>
        <v>15</v>
      </c>
      <c r="AF17" s="148">
        <f t="shared" si="1"/>
        <v>10</v>
      </c>
      <c r="AG17" s="158">
        <f t="shared" si="1"/>
        <v>1</v>
      </c>
      <c r="AH17" s="159"/>
      <c r="AI17" s="24"/>
      <c r="AJ17" s="24"/>
      <c r="AK17" s="24"/>
      <c r="AL17" s="82"/>
      <c r="AM17" s="24"/>
      <c r="AN17" s="24"/>
      <c r="AO17" s="24"/>
      <c r="AP17" s="26"/>
      <c r="AQ17" s="24"/>
      <c r="AR17" s="83"/>
      <c r="AS17" s="77"/>
    </row>
    <row r="18" spans="1:48" ht="13.5" thickBot="1" x14ac:dyDescent="0.25">
      <c r="A18" s="160"/>
      <c r="B18" s="73" t="s">
        <v>44</v>
      </c>
      <c r="C18" s="161"/>
      <c r="D18" s="162"/>
      <c r="E18" s="163"/>
      <c r="F18" s="164"/>
      <c r="G18" s="164"/>
      <c r="H18" s="164"/>
      <c r="I18" s="165"/>
      <c r="J18" s="162"/>
      <c r="K18" s="162"/>
      <c r="L18" s="162"/>
      <c r="M18" s="166"/>
      <c r="N18" s="162"/>
      <c r="O18" s="162"/>
      <c r="P18" s="162"/>
      <c r="Q18" s="166"/>
      <c r="R18" s="162"/>
      <c r="S18" s="162"/>
      <c r="T18" s="162"/>
      <c r="U18" s="166"/>
      <c r="V18" s="162"/>
      <c r="W18" s="162"/>
      <c r="X18" s="162"/>
      <c r="Y18" s="166"/>
      <c r="Z18" s="162"/>
      <c r="AA18" s="162"/>
      <c r="AB18" s="162"/>
      <c r="AC18" s="166"/>
      <c r="AD18" s="162"/>
      <c r="AE18" s="162"/>
      <c r="AF18" s="162"/>
      <c r="AG18" s="166"/>
      <c r="AH18" s="167"/>
      <c r="AI18" s="81"/>
      <c r="AJ18" s="81"/>
      <c r="AK18" s="81"/>
      <c r="AL18" s="82"/>
      <c r="AM18" s="24"/>
      <c r="AN18" s="81"/>
      <c r="AO18" s="81"/>
      <c r="AP18" s="26"/>
      <c r="AQ18" s="24"/>
      <c r="AR18" s="83"/>
      <c r="AS18" s="77"/>
    </row>
    <row r="19" spans="1:48" s="6" customFormat="1" x14ac:dyDescent="0.2">
      <c r="A19" s="103" t="s">
        <v>45</v>
      </c>
      <c r="B19" s="85" t="s">
        <v>46</v>
      </c>
      <c r="C19" s="113">
        <f t="shared" ref="C19:D28" si="2">J19+N19+R19+V19+Z19+AD19</f>
        <v>30</v>
      </c>
      <c r="D19" s="111">
        <f t="shared" si="2"/>
        <v>15</v>
      </c>
      <c r="E19" s="168">
        <f t="shared" ref="E19:E28" si="3">C19+D19</f>
        <v>45</v>
      </c>
      <c r="F19" s="169">
        <v>45</v>
      </c>
      <c r="G19" s="170">
        <v>5</v>
      </c>
      <c r="H19" s="170">
        <f t="shared" ref="H19:H28" si="4">F19+G19</f>
        <v>50</v>
      </c>
      <c r="I19" s="114">
        <f t="shared" ref="I19:I28" si="5">M19+Q19+U19+Y19+AC19+AG19</f>
        <v>2</v>
      </c>
      <c r="J19" s="110"/>
      <c r="K19" s="111"/>
      <c r="L19" s="111"/>
      <c r="M19" s="112"/>
      <c r="N19" s="113"/>
      <c r="O19" s="111"/>
      <c r="P19" s="111"/>
      <c r="Q19" s="114"/>
      <c r="R19" s="110">
        <v>30</v>
      </c>
      <c r="S19" s="111">
        <v>15</v>
      </c>
      <c r="T19" s="111">
        <v>5</v>
      </c>
      <c r="U19" s="112">
        <v>2</v>
      </c>
      <c r="V19" s="113"/>
      <c r="W19" s="111"/>
      <c r="X19" s="111"/>
      <c r="Y19" s="114"/>
      <c r="Z19" s="115"/>
      <c r="AA19" s="116"/>
      <c r="AB19" s="111"/>
      <c r="AC19" s="117"/>
      <c r="AD19" s="113"/>
      <c r="AE19" s="111"/>
      <c r="AF19" s="111"/>
      <c r="AG19" s="118"/>
      <c r="AH19" s="171" t="s">
        <v>47</v>
      </c>
      <c r="AI19" s="24"/>
      <c r="AJ19" s="24"/>
      <c r="AK19" s="24">
        <v>1</v>
      </c>
      <c r="AL19" s="82"/>
      <c r="AM19" s="24"/>
      <c r="AN19" s="24"/>
      <c r="AO19" s="24"/>
      <c r="AP19" s="26"/>
      <c r="AQ19" s="24"/>
      <c r="AR19" s="83">
        <v>1</v>
      </c>
      <c r="AS19" s="77"/>
    </row>
    <row r="20" spans="1:48" x14ac:dyDescent="0.2">
      <c r="A20" s="103" t="s">
        <v>48</v>
      </c>
      <c r="B20" s="172" t="s">
        <v>49</v>
      </c>
      <c r="C20" s="104">
        <f t="shared" si="2"/>
        <v>15</v>
      </c>
      <c r="D20" s="105">
        <f t="shared" si="2"/>
        <v>15</v>
      </c>
      <c r="E20" s="106">
        <f t="shared" si="3"/>
        <v>30</v>
      </c>
      <c r="F20" s="107">
        <v>30</v>
      </c>
      <c r="G20" s="108">
        <f t="shared" ref="G20:G28" si="6">L20+P20+T20+X20+AB20+AF20</f>
        <v>20</v>
      </c>
      <c r="H20" s="108">
        <f t="shared" si="4"/>
        <v>50</v>
      </c>
      <c r="I20" s="109">
        <f t="shared" si="5"/>
        <v>2</v>
      </c>
      <c r="J20" s="104">
        <v>15</v>
      </c>
      <c r="K20" s="105">
        <v>15</v>
      </c>
      <c r="L20" s="105">
        <v>20</v>
      </c>
      <c r="M20" s="109">
        <v>2</v>
      </c>
      <c r="N20" s="104"/>
      <c r="O20" s="105"/>
      <c r="P20" s="105"/>
      <c r="Q20" s="109"/>
      <c r="R20" s="104"/>
      <c r="S20" s="105"/>
      <c r="T20" s="105"/>
      <c r="U20" s="109"/>
      <c r="V20" s="104"/>
      <c r="W20" s="105"/>
      <c r="X20" s="105"/>
      <c r="Y20" s="109"/>
      <c r="Z20" s="123"/>
      <c r="AA20" s="124"/>
      <c r="AB20" s="105"/>
      <c r="AC20" s="125"/>
      <c r="AD20" s="104"/>
      <c r="AE20" s="105"/>
      <c r="AF20" s="105"/>
      <c r="AG20" s="122"/>
      <c r="AH20" s="119" t="s">
        <v>50</v>
      </c>
      <c r="AI20" s="24">
        <v>1</v>
      </c>
      <c r="AJ20" s="24"/>
      <c r="AK20" s="24"/>
      <c r="AL20" s="82"/>
      <c r="AM20" s="24"/>
      <c r="AN20" s="24"/>
      <c r="AO20" s="24"/>
      <c r="AP20" s="26"/>
      <c r="AQ20" s="24"/>
      <c r="AR20" s="83"/>
      <c r="AS20" s="77"/>
    </row>
    <row r="21" spans="1:48" x14ac:dyDescent="0.2">
      <c r="A21" s="103" t="s">
        <v>51</v>
      </c>
      <c r="B21" s="173" t="s">
        <v>52</v>
      </c>
      <c r="C21" s="104">
        <f t="shared" si="2"/>
        <v>15</v>
      </c>
      <c r="D21" s="105">
        <f t="shared" si="2"/>
        <v>15</v>
      </c>
      <c r="E21" s="106">
        <f t="shared" si="3"/>
        <v>30</v>
      </c>
      <c r="F21" s="107">
        <v>30</v>
      </c>
      <c r="G21" s="108">
        <f t="shared" si="6"/>
        <v>20</v>
      </c>
      <c r="H21" s="108">
        <f t="shared" si="4"/>
        <v>50</v>
      </c>
      <c r="I21" s="109">
        <f t="shared" si="5"/>
        <v>2</v>
      </c>
      <c r="J21" s="121">
        <v>15</v>
      </c>
      <c r="K21" s="105">
        <v>15</v>
      </c>
      <c r="L21" s="105">
        <v>20</v>
      </c>
      <c r="M21" s="122">
        <v>2</v>
      </c>
      <c r="N21" s="104"/>
      <c r="O21" s="105"/>
      <c r="P21" s="105"/>
      <c r="Q21" s="109"/>
      <c r="R21" s="104"/>
      <c r="S21" s="105"/>
      <c r="T21" s="105"/>
      <c r="U21" s="109"/>
      <c r="V21" s="104"/>
      <c r="W21" s="105"/>
      <c r="X21" s="105"/>
      <c r="Y21" s="109"/>
      <c r="Z21" s="123"/>
      <c r="AA21" s="124"/>
      <c r="AB21" s="105"/>
      <c r="AC21" s="125"/>
      <c r="AD21" s="104"/>
      <c r="AE21" s="105"/>
      <c r="AF21" s="105"/>
      <c r="AG21" s="122"/>
      <c r="AH21" s="174" t="s">
        <v>53</v>
      </c>
      <c r="AI21" s="24">
        <v>1</v>
      </c>
      <c r="AJ21" s="24"/>
      <c r="AK21" s="24"/>
      <c r="AL21" s="82"/>
      <c r="AM21" s="24"/>
      <c r="AN21" s="24"/>
      <c r="AO21" s="24"/>
      <c r="AP21" s="26">
        <v>1</v>
      </c>
      <c r="AQ21" s="24"/>
      <c r="AR21" s="83"/>
      <c r="AS21" s="77"/>
    </row>
    <row r="22" spans="1:48" x14ac:dyDescent="0.2">
      <c r="A22" s="103" t="s">
        <v>54</v>
      </c>
      <c r="B22" s="172" t="s">
        <v>55</v>
      </c>
      <c r="C22" s="104">
        <f t="shared" si="2"/>
        <v>30</v>
      </c>
      <c r="D22" s="105">
        <f t="shared" si="2"/>
        <v>15</v>
      </c>
      <c r="E22" s="106">
        <f t="shared" si="3"/>
        <v>45</v>
      </c>
      <c r="F22" s="107">
        <v>45</v>
      </c>
      <c r="G22" s="108">
        <f t="shared" si="6"/>
        <v>5</v>
      </c>
      <c r="H22" s="108">
        <f t="shared" si="4"/>
        <v>50</v>
      </c>
      <c r="I22" s="109">
        <f t="shared" si="5"/>
        <v>2</v>
      </c>
      <c r="J22" s="121">
        <v>30</v>
      </c>
      <c r="K22" s="105">
        <v>15</v>
      </c>
      <c r="L22" s="105">
        <v>5</v>
      </c>
      <c r="M22" s="122">
        <v>2</v>
      </c>
      <c r="N22" s="104"/>
      <c r="O22" s="105"/>
      <c r="P22" s="105"/>
      <c r="Q22" s="109"/>
      <c r="R22" s="104"/>
      <c r="S22" s="105"/>
      <c r="T22" s="105"/>
      <c r="U22" s="109"/>
      <c r="V22" s="104"/>
      <c r="W22" s="105"/>
      <c r="X22" s="105"/>
      <c r="Y22" s="109"/>
      <c r="Z22" s="123"/>
      <c r="AA22" s="124"/>
      <c r="AB22" s="105"/>
      <c r="AC22" s="125"/>
      <c r="AD22" s="104"/>
      <c r="AE22" s="105"/>
      <c r="AF22" s="105"/>
      <c r="AG22" s="122"/>
      <c r="AH22" s="174" t="s">
        <v>53</v>
      </c>
      <c r="AI22" s="24">
        <v>1</v>
      </c>
      <c r="AJ22" s="24"/>
      <c r="AK22" s="24"/>
      <c r="AL22" s="82"/>
      <c r="AM22" s="24"/>
      <c r="AN22" s="24"/>
      <c r="AO22" s="24"/>
      <c r="AP22" s="26">
        <v>1</v>
      </c>
      <c r="AQ22" s="24"/>
      <c r="AR22" s="83"/>
      <c r="AS22" s="77"/>
    </row>
    <row r="23" spans="1:48" x14ac:dyDescent="0.2">
      <c r="A23" s="103" t="s">
        <v>56</v>
      </c>
      <c r="B23" s="172" t="s">
        <v>57</v>
      </c>
      <c r="C23" s="104">
        <f t="shared" si="2"/>
        <v>15</v>
      </c>
      <c r="D23" s="105">
        <f t="shared" si="2"/>
        <v>30</v>
      </c>
      <c r="E23" s="106">
        <f t="shared" si="3"/>
        <v>45</v>
      </c>
      <c r="F23" s="107">
        <v>45</v>
      </c>
      <c r="G23" s="108">
        <f t="shared" si="6"/>
        <v>5</v>
      </c>
      <c r="H23" s="108">
        <f t="shared" si="4"/>
        <v>50</v>
      </c>
      <c r="I23" s="109">
        <f t="shared" si="5"/>
        <v>2</v>
      </c>
      <c r="J23" s="121">
        <v>15</v>
      </c>
      <c r="K23" s="105">
        <v>30</v>
      </c>
      <c r="L23" s="105">
        <v>5</v>
      </c>
      <c r="M23" s="122">
        <v>2</v>
      </c>
      <c r="N23" s="104"/>
      <c r="O23" s="105"/>
      <c r="P23" s="105"/>
      <c r="Q23" s="109"/>
      <c r="R23" s="104"/>
      <c r="S23" s="105"/>
      <c r="T23" s="105"/>
      <c r="U23" s="109"/>
      <c r="V23" s="104"/>
      <c r="W23" s="105"/>
      <c r="X23" s="105"/>
      <c r="Y23" s="109"/>
      <c r="Z23" s="123"/>
      <c r="AA23" s="124"/>
      <c r="AB23" s="105"/>
      <c r="AC23" s="125"/>
      <c r="AD23" s="104"/>
      <c r="AE23" s="105"/>
      <c r="AF23" s="105"/>
      <c r="AG23" s="122"/>
      <c r="AH23" s="174" t="s">
        <v>53</v>
      </c>
      <c r="AI23" s="24">
        <v>1</v>
      </c>
      <c r="AJ23" s="24"/>
      <c r="AK23" s="24"/>
      <c r="AL23" s="82"/>
      <c r="AM23" s="24"/>
      <c r="AN23" s="24"/>
      <c r="AO23" s="24"/>
      <c r="AP23" s="26">
        <v>1</v>
      </c>
      <c r="AQ23" s="24"/>
      <c r="AR23" s="83"/>
      <c r="AS23" s="77"/>
    </row>
    <row r="24" spans="1:48" x14ac:dyDescent="0.2">
      <c r="A24" s="103" t="s">
        <v>58</v>
      </c>
      <c r="B24" s="172" t="s">
        <v>59</v>
      </c>
      <c r="C24" s="104">
        <f t="shared" si="2"/>
        <v>30</v>
      </c>
      <c r="D24" s="105">
        <f t="shared" si="2"/>
        <v>15</v>
      </c>
      <c r="E24" s="106">
        <f t="shared" si="3"/>
        <v>45</v>
      </c>
      <c r="F24" s="107">
        <v>45</v>
      </c>
      <c r="G24" s="108">
        <f t="shared" si="6"/>
        <v>30</v>
      </c>
      <c r="H24" s="108">
        <f t="shared" si="4"/>
        <v>75</v>
      </c>
      <c r="I24" s="109">
        <f t="shared" si="5"/>
        <v>3</v>
      </c>
      <c r="J24" s="121"/>
      <c r="K24" s="105"/>
      <c r="L24" s="105"/>
      <c r="M24" s="122"/>
      <c r="N24" s="104">
        <v>30</v>
      </c>
      <c r="O24" s="105">
        <v>15</v>
      </c>
      <c r="P24" s="105">
        <v>30</v>
      </c>
      <c r="Q24" s="109">
        <v>3</v>
      </c>
      <c r="R24" s="104"/>
      <c r="S24" s="105"/>
      <c r="T24" s="105"/>
      <c r="U24" s="109"/>
      <c r="V24" s="104"/>
      <c r="W24" s="105"/>
      <c r="X24" s="105"/>
      <c r="Y24" s="109"/>
      <c r="Z24" s="123"/>
      <c r="AA24" s="124"/>
      <c r="AB24" s="105"/>
      <c r="AC24" s="125"/>
      <c r="AD24" s="104"/>
      <c r="AE24" s="105"/>
      <c r="AF24" s="105"/>
      <c r="AG24" s="122"/>
      <c r="AH24" s="174" t="s">
        <v>60</v>
      </c>
      <c r="AI24" s="24"/>
      <c r="AJ24" s="24">
        <v>1</v>
      </c>
      <c r="AK24" s="24"/>
      <c r="AL24" s="82"/>
      <c r="AM24" s="24"/>
      <c r="AN24" s="24"/>
      <c r="AO24" s="24"/>
      <c r="AP24" s="26"/>
      <c r="AQ24" s="24">
        <v>1</v>
      </c>
      <c r="AR24" s="83"/>
      <c r="AS24" s="77"/>
    </row>
    <row r="25" spans="1:48" x14ac:dyDescent="0.2">
      <c r="A25" s="103" t="s">
        <v>61</v>
      </c>
      <c r="B25" s="175" t="s">
        <v>62</v>
      </c>
      <c r="C25" s="104">
        <f t="shared" si="2"/>
        <v>15</v>
      </c>
      <c r="D25" s="105">
        <f t="shared" si="2"/>
        <v>0</v>
      </c>
      <c r="E25" s="106">
        <f t="shared" si="3"/>
        <v>15</v>
      </c>
      <c r="F25" s="107">
        <v>15</v>
      </c>
      <c r="G25" s="108">
        <f t="shared" si="6"/>
        <v>10</v>
      </c>
      <c r="H25" s="108">
        <f t="shared" si="4"/>
        <v>25</v>
      </c>
      <c r="I25" s="109">
        <f t="shared" si="5"/>
        <v>1</v>
      </c>
      <c r="J25" s="176"/>
      <c r="K25" s="130"/>
      <c r="L25" s="105"/>
      <c r="M25" s="122"/>
      <c r="N25" s="104"/>
      <c r="O25" s="105"/>
      <c r="P25" s="105"/>
      <c r="Q25" s="109"/>
      <c r="R25" s="104"/>
      <c r="S25" s="105"/>
      <c r="T25" s="105"/>
      <c r="U25" s="109"/>
      <c r="V25" s="104"/>
      <c r="W25" s="105"/>
      <c r="X25" s="105"/>
      <c r="Y25" s="109"/>
      <c r="Z25" s="104">
        <v>15</v>
      </c>
      <c r="AA25" s="105">
        <v>0</v>
      </c>
      <c r="AB25" s="105">
        <v>10</v>
      </c>
      <c r="AC25" s="122">
        <v>1</v>
      </c>
      <c r="AD25" s="104"/>
      <c r="AE25" s="105"/>
      <c r="AF25" s="105"/>
      <c r="AG25" s="122"/>
      <c r="AH25" s="119" t="s">
        <v>63</v>
      </c>
      <c r="AI25" s="24"/>
      <c r="AJ25" s="24"/>
      <c r="AK25" s="24"/>
      <c r="AL25" s="82"/>
      <c r="AM25" s="24">
        <v>1</v>
      </c>
      <c r="AN25" s="24"/>
      <c r="AO25" s="24"/>
      <c r="AP25" s="26"/>
      <c r="AQ25" s="24"/>
      <c r="AR25" s="83"/>
      <c r="AS25" s="77"/>
    </row>
    <row r="26" spans="1:48" x14ac:dyDescent="0.2">
      <c r="A26" s="103" t="s">
        <v>64</v>
      </c>
      <c r="B26" s="175" t="s">
        <v>65</v>
      </c>
      <c r="C26" s="104">
        <f t="shared" si="2"/>
        <v>15</v>
      </c>
      <c r="D26" s="105">
        <f t="shared" si="2"/>
        <v>0</v>
      </c>
      <c r="E26" s="106">
        <f t="shared" si="3"/>
        <v>15</v>
      </c>
      <c r="F26" s="107">
        <v>15</v>
      </c>
      <c r="G26" s="108">
        <f t="shared" si="6"/>
        <v>10</v>
      </c>
      <c r="H26" s="108">
        <f t="shared" si="4"/>
        <v>25</v>
      </c>
      <c r="I26" s="109">
        <f t="shared" si="5"/>
        <v>1</v>
      </c>
      <c r="J26" s="176"/>
      <c r="K26" s="130"/>
      <c r="L26" s="105"/>
      <c r="M26" s="122"/>
      <c r="N26" s="104"/>
      <c r="O26" s="105"/>
      <c r="P26" s="105"/>
      <c r="Q26" s="109"/>
      <c r="R26" s="176">
        <v>15</v>
      </c>
      <c r="S26" s="130">
        <v>0</v>
      </c>
      <c r="T26" s="105">
        <v>10</v>
      </c>
      <c r="U26" s="122">
        <v>1</v>
      </c>
      <c r="V26" s="104"/>
      <c r="W26" s="105"/>
      <c r="X26" s="105"/>
      <c r="Y26" s="109"/>
      <c r="Z26" s="176"/>
      <c r="AA26" s="130"/>
      <c r="AB26" s="105"/>
      <c r="AC26" s="122"/>
      <c r="AD26" s="104"/>
      <c r="AE26" s="105"/>
      <c r="AF26" s="105"/>
      <c r="AG26" s="122"/>
      <c r="AH26" s="119" t="s">
        <v>39</v>
      </c>
      <c r="AI26" s="24"/>
      <c r="AJ26" s="24"/>
      <c r="AK26" s="24">
        <v>1</v>
      </c>
      <c r="AL26" s="82"/>
      <c r="AM26" s="24"/>
      <c r="AN26" s="24"/>
      <c r="AO26" s="24"/>
      <c r="AP26" s="26"/>
      <c r="AQ26" s="24"/>
      <c r="AR26" s="83"/>
      <c r="AS26" s="77"/>
    </row>
    <row r="27" spans="1:48" x14ac:dyDescent="0.2">
      <c r="A27" s="103" t="s">
        <v>66</v>
      </c>
      <c r="B27" s="172" t="s">
        <v>67</v>
      </c>
      <c r="C27" s="104">
        <f t="shared" si="2"/>
        <v>15</v>
      </c>
      <c r="D27" s="105">
        <f t="shared" si="2"/>
        <v>15</v>
      </c>
      <c r="E27" s="106">
        <f t="shared" si="3"/>
        <v>30</v>
      </c>
      <c r="F27" s="107">
        <v>30</v>
      </c>
      <c r="G27" s="108">
        <f t="shared" si="6"/>
        <v>20</v>
      </c>
      <c r="H27" s="108">
        <f t="shared" si="4"/>
        <v>50</v>
      </c>
      <c r="I27" s="109">
        <f t="shared" si="5"/>
        <v>2</v>
      </c>
      <c r="J27" s="121">
        <v>15</v>
      </c>
      <c r="K27" s="105">
        <v>15</v>
      </c>
      <c r="L27" s="105">
        <v>20</v>
      </c>
      <c r="M27" s="177">
        <v>2</v>
      </c>
      <c r="N27" s="104"/>
      <c r="O27" s="105"/>
      <c r="P27" s="105"/>
      <c r="Q27" s="109"/>
      <c r="R27" s="104"/>
      <c r="S27" s="105"/>
      <c r="T27" s="105"/>
      <c r="U27" s="109"/>
      <c r="V27" s="104"/>
      <c r="W27" s="105"/>
      <c r="X27" s="105"/>
      <c r="Y27" s="109"/>
      <c r="Z27" s="123"/>
      <c r="AA27" s="124"/>
      <c r="AB27" s="105"/>
      <c r="AC27" s="125"/>
      <c r="AD27" s="104"/>
      <c r="AE27" s="105"/>
      <c r="AF27" s="105"/>
      <c r="AG27" s="122"/>
      <c r="AH27" s="119" t="s">
        <v>50</v>
      </c>
      <c r="AI27" s="24">
        <v>1</v>
      </c>
      <c r="AJ27" s="24"/>
      <c r="AK27" s="24"/>
      <c r="AL27" s="82"/>
      <c r="AM27" s="24"/>
      <c r="AN27" s="24"/>
      <c r="AO27" s="24"/>
      <c r="AP27" s="26"/>
      <c r="AQ27" s="24"/>
      <c r="AR27" s="83"/>
      <c r="AS27" s="77"/>
    </row>
    <row r="28" spans="1:48" ht="13.5" thickBot="1" x14ac:dyDescent="0.25">
      <c r="A28" s="127" t="s">
        <v>68</v>
      </c>
      <c r="B28" s="178" t="s">
        <v>69</v>
      </c>
      <c r="C28" s="129">
        <f t="shared" si="2"/>
        <v>30</v>
      </c>
      <c r="D28" s="130">
        <f t="shared" si="2"/>
        <v>15</v>
      </c>
      <c r="E28" s="131">
        <f t="shared" si="3"/>
        <v>45</v>
      </c>
      <c r="F28" s="132">
        <v>45</v>
      </c>
      <c r="G28" s="133">
        <f t="shared" si="6"/>
        <v>30</v>
      </c>
      <c r="H28" s="133">
        <f t="shared" si="4"/>
        <v>75</v>
      </c>
      <c r="I28" s="134">
        <f t="shared" si="5"/>
        <v>3</v>
      </c>
      <c r="J28" s="176"/>
      <c r="K28" s="130"/>
      <c r="L28" s="130"/>
      <c r="M28" s="177"/>
      <c r="N28" s="129"/>
      <c r="O28" s="130"/>
      <c r="P28" s="130"/>
      <c r="Q28" s="134"/>
      <c r="R28" s="129">
        <v>30</v>
      </c>
      <c r="S28" s="130">
        <v>15</v>
      </c>
      <c r="T28" s="130">
        <v>30</v>
      </c>
      <c r="U28" s="134">
        <v>3</v>
      </c>
      <c r="V28" s="129"/>
      <c r="W28" s="130"/>
      <c r="X28" s="130"/>
      <c r="Y28" s="134"/>
      <c r="Z28" s="179"/>
      <c r="AA28" s="180"/>
      <c r="AB28" s="130"/>
      <c r="AC28" s="181"/>
      <c r="AD28" s="129"/>
      <c r="AE28" s="130"/>
      <c r="AF28" s="130"/>
      <c r="AG28" s="177"/>
      <c r="AH28" s="182" t="s">
        <v>47</v>
      </c>
      <c r="AI28" s="24"/>
      <c r="AJ28" s="24"/>
      <c r="AK28" s="24">
        <v>1</v>
      </c>
      <c r="AL28" s="82"/>
      <c r="AM28" s="24"/>
      <c r="AN28" s="24"/>
      <c r="AO28" s="24"/>
      <c r="AP28" s="26"/>
      <c r="AQ28" s="24"/>
      <c r="AR28" s="83">
        <v>1</v>
      </c>
      <c r="AS28" s="77"/>
    </row>
    <row r="29" spans="1:48" ht="13.5" thickBot="1" x14ac:dyDescent="0.25">
      <c r="A29" s="145"/>
      <c r="B29" s="183" t="s">
        <v>70</v>
      </c>
      <c r="C29" s="184">
        <f t="shared" ref="C29:AG29" si="7">SUM(C19:C28)</f>
        <v>210</v>
      </c>
      <c r="D29" s="185">
        <f t="shared" si="7"/>
        <v>135</v>
      </c>
      <c r="E29" s="186">
        <f t="shared" si="7"/>
        <v>345</v>
      </c>
      <c r="F29" s="187">
        <f t="shared" si="7"/>
        <v>345</v>
      </c>
      <c r="G29" s="185">
        <f t="shared" si="7"/>
        <v>155</v>
      </c>
      <c r="H29" s="185">
        <f t="shared" si="7"/>
        <v>500</v>
      </c>
      <c r="I29" s="188">
        <f t="shared" si="7"/>
        <v>20</v>
      </c>
      <c r="J29" s="184">
        <f t="shared" si="7"/>
        <v>90</v>
      </c>
      <c r="K29" s="185">
        <f t="shared" si="7"/>
        <v>90</v>
      </c>
      <c r="L29" s="185">
        <f t="shared" si="7"/>
        <v>70</v>
      </c>
      <c r="M29" s="188">
        <f t="shared" si="7"/>
        <v>10</v>
      </c>
      <c r="N29" s="184">
        <f t="shared" si="7"/>
        <v>30</v>
      </c>
      <c r="O29" s="185">
        <f t="shared" si="7"/>
        <v>15</v>
      </c>
      <c r="P29" s="185">
        <f t="shared" si="7"/>
        <v>30</v>
      </c>
      <c r="Q29" s="188">
        <f t="shared" si="7"/>
        <v>3</v>
      </c>
      <c r="R29" s="187">
        <f t="shared" si="7"/>
        <v>75</v>
      </c>
      <c r="S29" s="185">
        <f t="shared" si="7"/>
        <v>30</v>
      </c>
      <c r="T29" s="185">
        <f t="shared" si="7"/>
        <v>45</v>
      </c>
      <c r="U29" s="189">
        <f t="shared" si="7"/>
        <v>6</v>
      </c>
      <c r="V29" s="184">
        <f t="shared" si="7"/>
        <v>0</v>
      </c>
      <c r="W29" s="185">
        <f t="shared" si="7"/>
        <v>0</v>
      </c>
      <c r="X29" s="185">
        <f t="shared" si="7"/>
        <v>0</v>
      </c>
      <c r="Y29" s="188">
        <f t="shared" si="7"/>
        <v>0</v>
      </c>
      <c r="Z29" s="187">
        <f t="shared" si="7"/>
        <v>15</v>
      </c>
      <c r="AA29" s="185">
        <f t="shared" si="7"/>
        <v>0</v>
      </c>
      <c r="AB29" s="185">
        <f t="shared" si="7"/>
        <v>10</v>
      </c>
      <c r="AC29" s="189">
        <f t="shared" si="7"/>
        <v>1</v>
      </c>
      <c r="AD29" s="184">
        <f t="shared" si="7"/>
        <v>0</v>
      </c>
      <c r="AE29" s="185">
        <f t="shared" si="7"/>
        <v>0</v>
      </c>
      <c r="AF29" s="185">
        <f t="shared" si="7"/>
        <v>0</v>
      </c>
      <c r="AG29" s="189">
        <f t="shared" si="7"/>
        <v>0</v>
      </c>
      <c r="AH29" s="190"/>
      <c r="AI29" s="24"/>
      <c r="AJ29" s="24"/>
      <c r="AK29" s="24"/>
      <c r="AL29" s="82"/>
      <c r="AM29" s="24"/>
      <c r="AN29" s="24"/>
      <c r="AO29" s="24"/>
      <c r="AP29" s="26"/>
      <c r="AQ29" s="24"/>
      <c r="AR29" s="83"/>
      <c r="AS29" s="77"/>
    </row>
    <row r="30" spans="1:48" ht="13.5" thickBot="1" x14ac:dyDescent="0.25">
      <c r="A30" s="191"/>
      <c r="B30" s="73" t="s">
        <v>71</v>
      </c>
      <c r="C30" s="74"/>
      <c r="D30" s="75"/>
      <c r="E30" s="76"/>
      <c r="F30" s="77"/>
      <c r="G30" s="77"/>
      <c r="H30" s="77"/>
      <c r="I30" s="78"/>
      <c r="J30" s="75"/>
      <c r="K30" s="75"/>
      <c r="L30" s="75"/>
      <c r="M30" s="79"/>
      <c r="N30" s="75"/>
      <c r="O30" s="75"/>
      <c r="P30" s="75"/>
      <c r="Q30" s="79"/>
      <c r="R30" s="75"/>
      <c r="S30" s="75"/>
      <c r="T30" s="75"/>
      <c r="U30" s="79"/>
      <c r="V30" s="75"/>
      <c r="W30" s="75"/>
      <c r="X30" s="75"/>
      <c r="Y30" s="79"/>
      <c r="Z30" s="75"/>
      <c r="AA30" s="75"/>
      <c r="AB30" s="75"/>
      <c r="AC30" s="79"/>
      <c r="AD30" s="75"/>
      <c r="AE30" s="75"/>
      <c r="AF30" s="75"/>
      <c r="AG30" s="79"/>
      <c r="AH30" s="192"/>
      <c r="AI30" s="81"/>
      <c r="AJ30" s="81"/>
      <c r="AK30" s="81"/>
      <c r="AL30" s="82"/>
      <c r="AM30" s="24"/>
      <c r="AN30" s="81"/>
      <c r="AO30" s="81"/>
      <c r="AP30" s="26"/>
      <c r="AQ30" s="24"/>
      <c r="AR30" s="83"/>
      <c r="AS30" s="77"/>
    </row>
    <row r="31" spans="1:48" s="102" customFormat="1" x14ac:dyDescent="0.2">
      <c r="A31" s="84" t="s">
        <v>72</v>
      </c>
      <c r="B31" s="193" t="s">
        <v>73</v>
      </c>
      <c r="C31" s="95">
        <f t="shared" ref="C31:D56" si="8">J31+N31+R31+V31+Z31+AD31</f>
        <v>30</v>
      </c>
      <c r="D31" s="93">
        <f t="shared" si="8"/>
        <v>30</v>
      </c>
      <c r="E31" s="194">
        <f t="shared" ref="E31:E56" si="9">C31+D31</f>
        <v>60</v>
      </c>
      <c r="F31" s="195">
        <v>60</v>
      </c>
      <c r="G31" s="196">
        <f t="shared" ref="G31:G56" si="10">L31+P31+T31+X31+AB31+AF31</f>
        <v>15</v>
      </c>
      <c r="H31" s="196">
        <f t="shared" ref="H31:H56" si="11">F31+G31</f>
        <v>75</v>
      </c>
      <c r="I31" s="96">
        <f t="shared" ref="I31:I56" si="12">M31+Q31+U31+Y31+AC31+AG31</f>
        <v>3</v>
      </c>
      <c r="J31" s="92">
        <v>30</v>
      </c>
      <c r="K31" s="93">
        <v>30</v>
      </c>
      <c r="L31" s="93">
        <v>15</v>
      </c>
      <c r="M31" s="100">
        <v>3</v>
      </c>
      <c r="N31" s="95"/>
      <c r="O31" s="93"/>
      <c r="P31" s="93"/>
      <c r="Q31" s="96"/>
      <c r="R31" s="95"/>
      <c r="S31" s="93"/>
      <c r="T31" s="93"/>
      <c r="U31" s="96"/>
      <c r="V31" s="95"/>
      <c r="W31" s="93"/>
      <c r="X31" s="93"/>
      <c r="Y31" s="96"/>
      <c r="Z31" s="97"/>
      <c r="AA31" s="98"/>
      <c r="AB31" s="93"/>
      <c r="AC31" s="99"/>
      <c r="AD31" s="95"/>
      <c r="AE31" s="93"/>
      <c r="AF31" s="93"/>
      <c r="AG31" s="100"/>
      <c r="AH31" s="171" t="s">
        <v>53</v>
      </c>
      <c r="AI31" s="24">
        <v>1</v>
      </c>
      <c r="AJ31" s="24"/>
      <c r="AK31" s="24"/>
      <c r="AL31" s="82"/>
      <c r="AM31" s="24"/>
      <c r="AN31" s="24"/>
      <c r="AO31" s="24"/>
      <c r="AP31" s="26">
        <v>1</v>
      </c>
      <c r="AQ31" s="24"/>
      <c r="AR31" s="83"/>
      <c r="AS31" s="77"/>
      <c r="AT31" s="6"/>
      <c r="AU31" s="6"/>
      <c r="AV31" s="6"/>
    </row>
    <row r="32" spans="1:48" x14ac:dyDescent="0.2">
      <c r="A32" s="103" t="s">
        <v>74</v>
      </c>
      <c r="B32" s="197" t="s">
        <v>75</v>
      </c>
      <c r="C32" s="113">
        <f t="shared" si="8"/>
        <v>30</v>
      </c>
      <c r="D32" s="111">
        <f t="shared" si="8"/>
        <v>30</v>
      </c>
      <c r="E32" s="168">
        <f t="shared" si="9"/>
        <v>60</v>
      </c>
      <c r="F32" s="169">
        <v>60</v>
      </c>
      <c r="G32" s="170">
        <f t="shared" si="10"/>
        <v>40</v>
      </c>
      <c r="H32" s="170">
        <f t="shared" si="11"/>
        <v>100</v>
      </c>
      <c r="I32" s="114">
        <f t="shared" si="12"/>
        <v>4</v>
      </c>
      <c r="J32" s="135">
        <v>15</v>
      </c>
      <c r="K32" s="136">
        <v>15</v>
      </c>
      <c r="L32" s="111">
        <v>20</v>
      </c>
      <c r="M32" s="118">
        <v>2</v>
      </c>
      <c r="N32" s="138">
        <v>15</v>
      </c>
      <c r="O32" s="136">
        <v>15</v>
      </c>
      <c r="P32" s="111">
        <v>20</v>
      </c>
      <c r="Q32" s="114">
        <v>2</v>
      </c>
      <c r="R32" s="113"/>
      <c r="S32" s="111"/>
      <c r="T32" s="111"/>
      <c r="U32" s="198"/>
      <c r="V32" s="113"/>
      <c r="W32" s="111"/>
      <c r="X32" s="111"/>
      <c r="Y32" s="198"/>
      <c r="Z32" s="199"/>
      <c r="AA32" s="116"/>
      <c r="AB32" s="136"/>
      <c r="AC32" s="200"/>
      <c r="AD32" s="138"/>
      <c r="AE32" s="136"/>
      <c r="AF32" s="111"/>
      <c r="AG32" s="118"/>
      <c r="AH32" s="171" t="s">
        <v>60</v>
      </c>
      <c r="AI32" s="24">
        <v>1</v>
      </c>
      <c r="AJ32" s="24">
        <v>1</v>
      </c>
      <c r="AK32" s="24"/>
      <c r="AL32" s="82"/>
      <c r="AM32" s="24"/>
      <c r="AN32" s="24"/>
      <c r="AO32" s="24"/>
      <c r="AP32" s="26"/>
      <c r="AQ32" s="24">
        <v>1</v>
      </c>
      <c r="AR32" s="83"/>
      <c r="AS32" s="77"/>
    </row>
    <row r="33" spans="1:47" x14ac:dyDescent="0.2">
      <c r="A33" s="103" t="s">
        <v>76</v>
      </c>
      <c r="B33" s="201" t="s">
        <v>77</v>
      </c>
      <c r="C33" s="104">
        <f t="shared" si="8"/>
        <v>30</v>
      </c>
      <c r="D33" s="105">
        <f t="shared" si="8"/>
        <v>30</v>
      </c>
      <c r="E33" s="106">
        <f t="shared" si="9"/>
        <v>60</v>
      </c>
      <c r="F33" s="107">
        <v>60</v>
      </c>
      <c r="G33" s="108">
        <f t="shared" si="10"/>
        <v>40</v>
      </c>
      <c r="H33" s="108">
        <f t="shared" si="11"/>
        <v>100</v>
      </c>
      <c r="I33" s="109">
        <f t="shared" si="12"/>
        <v>4</v>
      </c>
      <c r="J33" s="121"/>
      <c r="K33" s="105"/>
      <c r="L33" s="105"/>
      <c r="M33" s="202"/>
      <c r="N33" s="104"/>
      <c r="O33" s="105"/>
      <c r="P33" s="105"/>
      <c r="Q33" s="203"/>
      <c r="R33" s="129">
        <v>15</v>
      </c>
      <c r="S33" s="130">
        <v>15</v>
      </c>
      <c r="T33" s="130">
        <v>20</v>
      </c>
      <c r="U33" s="134">
        <v>2</v>
      </c>
      <c r="V33" s="129">
        <v>15</v>
      </c>
      <c r="W33" s="130">
        <v>15</v>
      </c>
      <c r="X33" s="130">
        <v>20</v>
      </c>
      <c r="Y33" s="134">
        <v>2</v>
      </c>
      <c r="Z33" s="204"/>
      <c r="AA33" s="141"/>
      <c r="AB33" s="105"/>
      <c r="AC33" s="205"/>
      <c r="AD33" s="104"/>
      <c r="AE33" s="105"/>
      <c r="AF33" s="105"/>
      <c r="AG33" s="137"/>
      <c r="AH33" s="171" t="s">
        <v>78</v>
      </c>
      <c r="AI33" s="24"/>
      <c r="AJ33" s="24"/>
      <c r="AK33" s="24">
        <v>1</v>
      </c>
      <c r="AL33" s="82">
        <v>1</v>
      </c>
      <c r="AM33" s="24"/>
      <c r="AN33" s="24"/>
      <c r="AO33" s="24"/>
      <c r="AP33" s="26"/>
      <c r="AQ33" s="24"/>
      <c r="AR33" s="83"/>
      <c r="AS33" s="77">
        <v>1</v>
      </c>
    </row>
    <row r="34" spans="1:47" x14ac:dyDescent="0.2">
      <c r="A34" s="103" t="s">
        <v>79</v>
      </c>
      <c r="B34" s="206" t="s">
        <v>80</v>
      </c>
      <c r="C34" s="104">
        <f t="shared" si="8"/>
        <v>30</v>
      </c>
      <c r="D34" s="105">
        <f t="shared" si="8"/>
        <v>30</v>
      </c>
      <c r="E34" s="106">
        <f t="shared" si="9"/>
        <v>60</v>
      </c>
      <c r="F34" s="107">
        <v>60</v>
      </c>
      <c r="G34" s="108">
        <f t="shared" si="10"/>
        <v>15</v>
      </c>
      <c r="H34" s="108">
        <f t="shared" si="11"/>
        <v>75</v>
      </c>
      <c r="I34" s="109">
        <f t="shared" si="12"/>
        <v>3</v>
      </c>
      <c r="J34" s="121"/>
      <c r="K34" s="105"/>
      <c r="L34" s="105"/>
      <c r="M34" s="122"/>
      <c r="N34" s="104">
        <v>30</v>
      </c>
      <c r="O34" s="105">
        <v>30</v>
      </c>
      <c r="P34" s="105">
        <v>15</v>
      </c>
      <c r="Q34" s="109">
        <v>3</v>
      </c>
      <c r="R34" s="104"/>
      <c r="S34" s="105"/>
      <c r="T34" s="105"/>
      <c r="U34" s="109"/>
      <c r="V34" s="104"/>
      <c r="W34" s="105"/>
      <c r="X34" s="105"/>
      <c r="Y34" s="109"/>
      <c r="Z34" s="123"/>
      <c r="AA34" s="124"/>
      <c r="AB34" s="105"/>
      <c r="AC34" s="125"/>
      <c r="AD34" s="104"/>
      <c r="AE34" s="105"/>
      <c r="AF34" s="105"/>
      <c r="AG34" s="122"/>
      <c r="AH34" s="174" t="s">
        <v>60</v>
      </c>
      <c r="AI34" s="24"/>
      <c r="AJ34" s="24">
        <v>1</v>
      </c>
      <c r="AK34" s="24"/>
      <c r="AL34" s="82"/>
      <c r="AM34" s="24"/>
      <c r="AN34" s="24"/>
      <c r="AO34" s="24"/>
      <c r="AP34" s="26"/>
      <c r="AQ34" s="24">
        <v>1</v>
      </c>
      <c r="AR34" s="83"/>
      <c r="AS34" s="77"/>
    </row>
    <row r="35" spans="1:47" x14ac:dyDescent="0.2">
      <c r="A35" s="103" t="s">
        <v>81</v>
      </c>
      <c r="B35" s="206" t="s">
        <v>82</v>
      </c>
      <c r="C35" s="104">
        <f t="shared" si="8"/>
        <v>15</v>
      </c>
      <c r="D35" s="105">
        <f t="shared" si="8"/>
        <v>30</v>
      </c>
      <c r="E35" s="106">
        <f t="shared" si="9"/>
        <v>45</v>
      </c>
      <c r="F35" s="107">
        <v>45</v>
      </c>
      <c r="G35" s="108">
        <f t="shared" si="10"/>
        <v>30</v>
      </c>
      <c r="H35" s="108">
        <f t="shared" si="11"/>
        <v>75</v>
      </c>
      <c r="I35" s="109">
        <f t="shared" si="12"/>
        <v>3</v>
      </c>
      <c r="J35" s="121"/>
      <c r="K35" s="105"/>
      <c r="L35" s="105"/>
      <c r="M35" s="122"/>
      <c r="N35" s="104">
        <v>15</v>
      </c>
      <c r="O35" s="105">
        <v>30</v>
      </c>
      <c r="P35" s="105">
        <v>30</v>
      </c>
      <c r="Q35" s="109">
        <v>3</v>
      </c>
      <c r="R35" s="104"/>
      <c r="S35" s="105"/>
      <c r="T35" s="105"/>
      <c r="U35" s="109"/>
      <c r="V35" s="104"/>
      <c r="W35" s="105"/>
      <c r="X35" s="105"/>
      <c r="Y35" s="109"/>
      <c r="Z35" s="123"/>
      <c r="AA35" s="124"/>
      <c r="AB35" s="105"/>
      <c r="AC35" s="125"/>
      <c r="AD35" s="104"/>
      <c r="AE35" s="105"/>
      <c r="AF35" s="105"/>
      <c r="AG35" s="122"/>
      <c r="AH35" s="119" t="s">
        <v>83</v>
      </c>
      <c r="AI35" s="24"/>
      <c r="AJ35" s="24">
        <v>1</v>
      </c>
      <c r="AK35" s="24"/>
      <c r="AL35" s="82"/>
      <c r="AM35" s="24"/>
      <c r="AN35" s="24"/>
      <c r="AO35" s="24"/>
      <c r="AP35" s="26"/>
      <c r="AQ35" s="24"/>
      <c r="AR35" s="83"/>
      <c r="AS35" s="77"/>
    </row>
    <row r="36" spans="1:47" x14ac:dyDescent="0.2">
      <c r="A36" s="103" t="s">
        <v>84</v>
      </c>
      <c r="B36" s="206" t="s">
        <v>85</v>
      </c>
      <c r="C36" s="104">
        <f t="shared" si="8"/>
        <v>30</v>
      </c>
      <c r="D36" s="105">
        <f t="shared" si="8"/>
        <v>30</v>
      </c>
      <c r="E36" s="106">
        <f t="shared" si="9"/>
        <v>60</v>
      </c>
      <c r="F36" s="107">
        <v>60</v>
      </c>
      <c r="G36" s="108">
        <f t="shared" si="10"/>
        <v>15</v>
      </c>
      <c r="H36" s="108">
        <f t="shared" si="11"/>
        <v>75</v>
      </c>
      <c r="I36" s="109">
        <f t="shared" si="12"/>
        <v>3</v>
      </c>
      <c r="J36" s="121"/>
      <c r="K36" s="105"/>
      <c r="L36" s="105"/>
      <c r="M36" s="122"/>
      <c r="N36" s="104">
        <v>30</v>
      </c>
      <c r="O36" s="105">
        <v>30</v>
      </c>
      <c r="P36" s="105">
        <v>15</v>
      </c>
      <c r="Q36" s="109">
        <v>3</v>
      </c>
      <c r="R36" s="104"/>
      <c r="S36" s="105"/>
      <c r="T36" s="105"/>
      <c r="U36" s="109"/>
      <c r="V36" s="104"/>
      <c r="W36" s="105"/>
      <c r="X36" s="105"/>
      <c r="Y36" s="109"/>
      <c r="Z36" s="123"/>
      <c r="AA36" s="124"/>
      <c r="AB36" s="105"/>
      <c r="AC36" s="125"/>
      <c r="AD36" s="104"/>
      <c r="AE36" s="105"/>
      <c r="AF36" s="105"/>
      <c r="AG36" s="122"/>
      <c r="AH36" s="174" t="s">
        <v>60</v>
      </c>
      <c r="AI36" s="24"/>
      <c r="AJ36" s="24">
        <v>1</v>
      </c>
      <c r="AK36" s="24"/>
      <c r="AL36" s="82"/>
      <c r="AM36" s="24"/>
      <c r="AN36" s="24"/>
      <c r="AO36" s="24"/>
      <c r="AP36" s="26"/>
      <c r="AQ36" s="24">
        <v>1</v>
      </c>
      <c r="AR36" s="83"/>
      <c r="AS36" s="77"/>
    </row>
    <row r="37" spans="1:47" x14ac:dyDescent="0.2">
      <c r="A37" s="103" t="s">
        <v>86</v>
      </c>
      <c r="B37" s="206" t="s">
        <v>87</v>
      </c>
      <c r="C37" s="104">
        <f t="shared" si="8"/>
        <v>15</v>
      </c>
      <c r="D37" s="105">
        <f t="shared" si="8"/>
        <v>30</v>
      </c>
      <c r="E37" s="106">
        <f t="shared" si="9"/>
        <v>45</v>
      </c>
      <c r="F37" s="107">
        <v>45</v>
      </c>
      <c r="G37" s="108">
        <f t="shared" si="10"/>
        <v>30</v>
      </c>
      <c r="H37" s="108">
        <f t="shared" si="11"/>
        <v>75</v>
      </c>
      <c r="I37" s="109">
        <f t="shared" si="12"/>
        <v>3</v>
      </c>
      <c r="J37" s="121"/>
      <c r="K37" s="105"/>
      <c r="L37" s="105"/>
      <c r="M37" s="122"/>
      <c r="N37" s="104"/>
      <c r="O37" s="105"/>
      <c r="P37" s="105"/>
      <c r="Q37" s="109"/>
      <c r="R37" s="104"/>
      <c r="S37" s="105"/>
      <c r="T37" s="105"/>
      <c r="U37" s="109"/>
      <c r="V37" s="104"/>
      <c r="W37" s="105"/>
      <c r="X37" s="105"/>
      <c r="Y37" s="109"/>
      <c r="Z37" s="123"/>
      <c r="AA37" s="124"/>
      <c r="AB37" s="105"/>
      <c r="AC37" s="125"/>
      <c r="AD37" s="123">
        <v>15</v>
      </c>
      <c r="AE37" s="124">
        <v>30</v>
      </c>
      <c r="AF37" s="105">
        <v>30</v>
      </c>
      <c r="AG37" s="125">
        <v>3</v>
      </c>
      <c r="AH37" s="174" t="s">
        <v>88</v>
      </c>
      <c r="AI37" s="24"/>
      <c r="AJ37" s="24"/>
      <c r="AK37" s="24"/>
      <c r="AL37" s="82"/>
      <c r="AM37" s="24"/>
      <c r="AN37" s="24">
        <v>1</v>
      </c>
      <c r="AO37" s="24"/>
      <c r="AP37" s="26"/>
      <c r="AQ37" s="24"/>
      <c r="AR37" s="83"/>
      <c r="AS37" s="77"/>
      <c r="AU37" s="6">
        <v>1</v>
      </c>
    </row>
    <row r="38" spans="1:47" x14ac:dyDescent="0.2">
      <c r="A38" s="103" t="s">
        <v>89</v>
      </c>
      <c r="B38" s="206" t="s">
        <v>90</v>
      </c>
      <c r="C38" s="104">
        <f t="shared" si="8"/>
        <v>15</v>
      </c>
      <c r="D38" s="105">
        <f t="shared" si="8"/>
        <v>15</v>
      </c>
      <c r="E38" s="106">
        <f t="shared" si="9"/>
        <v>30</v>
      </c>
      <c r="F38" s="107">
        <v>30</v>
      </c>
      <c r="G38" s="108">
        <f t="shared" si="10"/>
        <v>20</v>
      </c>
      <c r="H38" s="108">
        <f t="shared" si="11"/>
        <v>50</v>
      </c>
      <c r="I38" s="109">
        <f t="shared" si="12"/>
        <v>2</v>
      </c>
      <c r="J38" s="104">
        <v>15</v>
      </c>
      <c r="K38" s="105">
        <v>15</v>
      </c>
      <c r="L38" s="105">
        <v>20</v>
      </c>
      <c r="M38" s="122">
        <v>2</v>
      </c>
      <c r="N38" s="104"/>
      <c r="O38" s="105"/>
      <c r="P38" s="105"/>
      <c r="Q38" s="109"/>
      <c r="R38" s="104"/>
      <c r="S38" s="105"/>
      <c r="T38" s="105"/>
      <c r="U38" s="109"/>
      <c r="V38" s="104"/>
      <c r="W38" s="105"/>
      <c r="X38" s="105"/>
      <c r="Y38" s="109"/>
      <c r="Z38" s="123"/>
      <c r="AA38" s="124"/>
      <c r="AB38" s="105"/>
      <c r="AC38" s="125"/>
      <c r="AD38" s="123"/>
      <c r="AE38" s="124"/>
      <c r="AF38" s="105"/>
      <c r="AG38" s="207"/>
      <c r="AH38" s="119" t="s">
        <v>50</v>
      </c>
      <c r="AI38" s="24">
        <v>1</v>
      </c>
      <c r="AJ38" s="24"/>
      <c r="AK38" s="24"/>
      <c r="AL38" s="82"/>
      <c r="AM38" s="24"/>
      <c r="AN38" s="24"/>
      <c r="AO38" s="24"/>
      <c r="AP38" s="26"/>
      <c r="AQ38" s="24"/>
      <c r="AR38" s="83"/>
      <c r="AS38" s="77"/>
    </row>
    <row r="39" spans="1:47" x14ac:dyDescent="0.2">
      <c r="A39" s="103" t="s">
        <v>91</v>
      </c>
      <c r="B39" s="208" t="s">
        <v>92</v>
      </c>
      <c r="C39" s="104">
        <f t="shared" si="8"/>
        <v>15</v>
      </c>
      <c r="D39" s="105">
        <f t="shared" si="8"/>
        <v>15</v>
      </c>
      <c r="E39" s="106">
        <f t="shared" si="9"/>
        <v>30</v>
      </c>
      <c r="F39" s="107">
        <v>30</v>
      </c>
      <c r="G39" s="108">
        <f t="shared" si="10"/>
        <v>20</v>
      </c>
      <c r="H39" s="108">
        <f t="shared" si="11"/>
        <v>50</v>
      </c>
      <c r="I39" s="109">
        <f t="shared" si="12"/>
        <v>2</v>
      </c>
      <c r="J39" s="121"/>
      <c r="K39" s="105"/>
      <c r="L39" s="105"/>
      <c r="M39" s="122"/>
      <c r="N39" s="104"/>
      <c r="O39" s="105"/>
      <c r="P39" s="105"/>
      <c r="Q39" s="109"/>
      <c r="R39" s="104">
        <v>15</v>
      </c>
      <c r="S39" s="105">
        <v>15</v>
      </c>
      <c r="T39" s="105">
        <v>20</v>
      </c>
      <c r="U39" s="109">
        <v>2</v>
      </c>
      <c r="V39" s="104"/>
      <c r="W39" s="105"/>
      <c r="X39" s="105"/>
      <c r="Y39" s="109"/>
      <c r="Z39" s="123"/>
      <c r="AA39" s="124"/>
      <c r="AB39" s="105"/>
      <c r="AC39" s="125"/>
      <c r="AD39" s="104"/>
      <c r="AE39" s="105"/>
      <c r="AF39" s="105"/>
      <c r="AG39" s="122"/>
      <c r="AH39" s="119" t="s">
        <v>39</v>
      </c>
      <c r="AI39" s="24"/>
      <c r="AJ39" s="24"/>
      <c r="AK39" s="24">
        <v>1</v>
      </c>
      <c r="AL39" s="82"/>
      <c r="AM39" s="24"/>
      <c r="AN39" s="24"/>
      <c r="AO39" s="24"/>
      <c r="AP39" s="26"/>
      <c r="AQ39" s="24"/>
      <c r="AR39" s="83"/>
      <c r="AS39" s="77"/>
    </row>
    <row r="40" spans="1:47" x14ac:dyDescent="0.2">
      <c r="A40" s="103" t="s">
        <v>93</v>
      </c>
      <c r="B40" s="208" t="s">
        <v>94</v>
      </c>
      <c r="C40" s="104">
        <f t="shared" si="8"/>
        <v>15</v>
      </c>
      <c r="D40" s="105">
        <f t="shared" si="8"/>
        <v>0</v>
      </c>
      <c r="E40" s="106">
        <f>C40+D40</f>
        <v>15</v>
      </c>
      <c r="F40" s="107">
        <v>15</v>
      </c>
      <c r="G40" s="108">
        <f t="shared" si="10"/>
        <v>10</v>
      </c>
      <c r="H40" s="108">
        <f>F40+G40</f>
        <v>25</v>
      </c>
      <c r="I40" s="109">
        <f t="shared" si="12"/>
        <v>1</v>
      </c>
      <c r="J40" s="121"/>
      <c r="K40" s="105"/>
      <c r="L40" s="105"/>
      <c r="M40" s="122"/>
      <c r="N40" s="104"/>
      <c r="O40" s="105"/>
      <c r="P40" s="105"/>
      <c r="Q40" s="109"/>
      <c r="R40" s="104"/>
      <c r="S40" s="105"/>
      <c r="T40" s="105"/>
      <c r="U40" s="109"/>
      <c r="V40" s="104"/>
      <c r="W40" s="105"/>
      <c r="X40" s="105"/>
      <c r="Y40" s="109"/>
      <c r="Z40" s="123">
        <v>15</v>
      </c>
      <c r="AA40" s="124">
        <v>0</v>
      </c>
      <c r="AB40" s="105">
        <v>10</v>
      </c>
      <c r="AC40" s="125">
        <v>1</v>
      </c>
      <c r="AD40" s="104"/>
      <c r="AE40" s="105"/>
      <c r="AF40" s="105"/>
      <c r="AG40" s="122"/>
      <c r="AH40" s="119" t="s">
        <v>63</v>
      </c>
      <c r="AI40" s="24"/>
      <c r="AJ40" s="24"/>
      <c r="AK40" s="24"/>
      <c r="AL40" s="82">
        <v>1</v>
      </c>
      <c r="AM40" s="24"/>
      <c r="AN40" s="24"/>
      <c r="AO40" s="24"/>
      <c r="AP40" s="26"/>
      <c r="AQ40" s="24"/>
      <c r="AR40" s="83"/>
      <c r="AS40" s="77"/>
    </row>
    <row r="41" spans="1:47" x14ac:dyDescent="0.2">
      <c r="A41" s="103" t="s">
        <v>95</v>
      </c>
      <c r="B41" s="208" t="s">
        <v>96</v>
      </c>
      <c r="C41" s="104">
        <f t="shared" si="8"/>
        <v>15</v>
      </c>
      <c r="D41" s="105">
        <f t="shared" si="8"/>
        <v>15</v>
      </c>
      <c r="E41" s="106">
        <f t="shared" si="9"/>
        <v>30</v>
      </c>
      <c r="F41" s="107">
        <v>30</v>
      </c>
      <c r="G41" s="108">
        <f t="shared" si="10"/>
        <v>45</v>
      </c>
      <c r="H41" s="108">
        <f t="shared" si="11"/>
        <v>75</v>
      </c>
      <c r="I41" s="109">
        <f t="shared" si="12"/>
        <v>3</v>
      </c>
      <c r="J41" s="121"/>
      <c r="K41" s="105"/>
      <c r="L41" s="105"/>
      <c r="M41" s="122"/>
      <c r="N41" s="104"/>
      <c r="O41" s="105"/>
      <c r="P41" s="105"/>
      <c r="Q41" s="109"/>
      <c r="R41" s="104"/>
      <c r="S41" s="105"/>
      <c r="T41" s="105"/>
      <c r="U41" s="109"/>
      <c r="V41" s="104"/>
      <c r="W41" s="105"/>
      <c r="X41" s="105"/>
      <c r="Y41" s="109"/>
      <c r="Z41" s="123">
        <v>15</v>
      </c>
      <c r="AA41" s="124">
        <v>15</v>
      </c>
      <c r="AB41" s="105">
        <v>45</v>
      </c>
      <c r="AC41" s="125">
        <v>3</v>
      </c>
      <c r="AD41" s="104"/>
      <c r="AE41" s="105"/>
      <c r="AF41" s="105"/>
      <c r="AG41" s="122"/>
      <c r="AH41" s="119" t="s">
        <v>63</v>
      </c>
      <c r="AI41" s="24"/>
      <c r="AJ41" s="24"/>
      <c r="AK41" s="24"/>
      <c r="AL41" s="82">
        <v>1</v>
      </c>
      <c r="AM41" s="24"/>
      <c r="AN41" s="24"/>
      <c r="AO41" s="24"/>
      <c r="AP41" s="26"/>
      <c r="AQ41" s="24"/>
      <c r="AR41" s="83"/>
      <c r="AS41" s="77"/>
    </row>
    <row r="42" spans="1:47" x14ac:dyDescent="0.2">
      <c r="A42" s="103" t="s">
        <v>97</v>
      </c>
      <c r="B42" s="208" t="s">
        <v>98</v>
      </c>
      <c r="C42" s="104">
        <f t="shared" si="8"/>
        <v>15</v>
      </c>
      <c r="D42" s="105">
        <f t="shared" si="8"/>
        <v>15</v>
      </c>
      <c r="E42" s="106">
        <f t="shared" si="9"/>
        <v>30</v>
      </c>
      <c r="F42" s="107">
        <v>30</v>
      </c>
      <c r="G42" s="108">
        <f t="shared" si="10"/>
        <v>45</v>
      </c>
      <c r="H42" s="108">
        <f t="shared" si="11"/>
        <v>75</v>
      </c>
      <c r="I42" s="109">
        <f t="shared" si="12"/>
        <v>3</v>
      </c>
      <c r="J42" s="121"/>
      <c r="K42" s="105"/>
      <c r="L42" s="105"/>
      <c r="M42" s="122"/>
      <c r="N42" s="104"/>
      <c r="O42" s="105"/>
      <c r="P42" s="105"/>
      <c r="Q42" s="109"/>
      <c r="R42" s="104"/>
      <c r="S42" s="105"/>
      <c r="T42" s="105"/>
      <c r="U42" s="109"/>
      <c r="V42" s="123"/>
      <c r="W42" s="124"/>
      <c r="X42" s="105"/>
      <c r="Y42" s="125"/>
      <c r="Z42" s="123">
        <v>15</v>
      </c>
      <c r="AA42" s="124">
        <v>15</v>
      </c>
      <c r="AB42" s="105">
        <v>45</v>
      </c>
      <c r="AC42" s="125">
        <v>3</v>
      </c>
      <c r="AD42" s="104"/>
      <c r="AE42" s="105"/>
      <c r="AF42" s="105"/>
      <c r="AG42" s="122"/>
      <c r="AH42" s="119" t="s">
        <v>63</v>
      </c>
      <c r="AI42" s="24"/>
      <c r="AJ42" s="24"/>
      <c r="AK42" s="24"/>
      <c r="AL42" s="82">
        <v>1</v>
      </c>
      <c r="AM42" s="24"/>
      <c r="AN42" s="24"/>
      <c r="AO42" s="24"/>
      <c r="AP42" s="26"/>
      <c r="AQ42" s="24"/>
      <c r="AR42" s="83"/>
      <c r="AS42" s="77"/>
    </row>
    <row r="43" spans="1:47" x14ac:dyDescent="0.2">
      <c r="A43" s="103" t="s">
        <v>99</v>
      </c>
      <c r="B43" s="208" t="s">
        <v>100</v>
      </c>
      <c r="C43" s="104">
        <f t="shared" si="8"/>
        <v>15</v>
      </c>
      <c r="D43" s="105">
        <f t="shared" si="8"/>
        <v>15</v>
      </c>
      <c r="E43" s="106">
        <f t="shared" si="9"/>
        <v>30</v>
      </c>
      <c r="F43" s="107">
        <v>30</v>
      </c>
      <c r="G43" s="108">
        <f t="shared" si="10"/>
        <v>45</v>
      </c>
      <c r="H43" s="108">
        <f t="shared" si="11"/>
        <v>75</v>
      </c>
      <c r="I43" s="109">
        <f t="shared" si="12"/>
        <v>3</v>
      </c>
      <c r="J43" s="121"/>
      <c r="K43" s="105"/>
      <c r="L43" s="105"/>
      <c r="M43" s="122"/>
      <c r="N43" s="104"/>
      <c r="O43" s="105"/>
      <c r="P43" s="105"/>
      <c r="Q43" s="109"/>
      <c r="R43" s="104"/>
      <c r="S43" s="105"/>
      <c r="T43" s="105"/>
      <c r="U43" s="109"/>
      <c r="V43" s="104"/>
      <c r="W43" s="105"/>
      <c r="X43" s="105"/>
      <c r="Y43" s="109"/>
      <c r="Z43" s="104"/>
      <c r="AA43" s="105"/>
      <c r="AB43" s="105"/>
      <c r="AC43" s="109"/>
      <c r="AD43" s="104">
        <v>15</v>
      </c>
      <c r="AE43" s="105">
        <v>15</v>
      </c>
      <c r="AF43" s="105">
        <v>45</v>
      </c>
      <c r="AG43" s="109">
        <v>3</v>
      </c>
      <c r="AH43" s="119" t="s">
        <v>101</v>
      </c>
      <c r="AI43" s="24"/>
      <c r="AJ43" s="24"/>
      <c r="AK43" s="24"/>
      <c r="AL43" s="82"/>
      <c r="AM43" s="24">
        <v>1</v>
      </c>
      <c r="AN43" s="24"/>
      <c r="AO43" s="24"/>
      <c r="AP43" s="26"/>
      <c r="AQ43" s="24"/>
      <c r="AR43" s="83"/>
      <c r="AS43" s="77"/>
    </row>
    <row r="44" spans="1:47" x14ac:dyDescent="0.2">
      <c r="A44" s="103" t="s">
        <v>102</v>
      </c>
      <c r="B44" s="206" t="s">
        <v>103</v>
      </c>
      <c r="C44" s="104">
        <f t="shared" si="8"/>
        <v>15</v>
      </c>
      <c r="D44" s="105">
        <f t="shared" si="8"/>
        <v>15</v>
      </c>
      <c r="E44" s="106">
        <f t="shared" si="9"/>
        <v>30</v>
      </c>
      <c r="F44" s="107">
        <v>30</v>
      </c>
      <c r="G44" s="108">
        <f t="shared" si="10"/>
        <v>20</v>
      </c>
      <c r="H44" s="108">
        <f t="shared" si="11"/>
        <v>50</v>
      </c>
      <c r="I44" s="109">
        <f t="shared" si="12"/>
        <v>2</v>
      </c>
      <c r="J44" s="104"/>
      <c r="K44" s="105"/>
      <c r="L44" s="105"/>
      <c r="M44" s="122"/>
      <c r="N44" s="104"/>
      <c r="O44" s="105"/>
      <c r="P44" s="105"/>
      <c r="Q44" s="109"/>
      <c r="R44" s="104"/>
      <c r="S44" s="105"/>
      <c r="T44" s="105"/>
      <c r="U44" s="109"/>
      <c r="V44" s="104">
        <v>15</v>
      </c>
      <c r="W44" s="105">
        <v>15</v>
      </c>
      <c r="X44" s="105">
        <v>20</v>
      </c>
      <c r="Y44" s="109">
        <v>2</v>
      </c>
      <c r="Z44" s="123"/>
      <c r="AA44" s="124"/>
      <c r="AB44" s="105"/>
      <c r="AC44" s="125"/>
      <c r="AD44" s="104"/>
      <c r="AE44" s="105"/>
      <c r="AF44" s="105"/>
      <c r="AG44" s="122"/>
      <c r="AH44" s="119" t="s">
        <v>104</v>
      </c>
      <c r="AI44" s="24"/>
      <c r="AJ44" s="24"/>
      <c r="AK44" s="24"/>
      <c r="AL44" s="82">
        <v>1</v>
      </c>
      <c r="AM44" s="24"/>
      <c r="AN44" s="24"/>
      <c r="AO44" s="24"/>
      <c r="AP44" s="26"/>
      <c r="AQ44" s="24"/>
      <c r="AR44" s="83"/>
      <c r="AS44" s="77"/>
    </row>
    <row r="45" spans="1:47" x14ac:dyDescent="0.2">
      <c r="A45" s="103" t="s">
        <v>105</v>
      </c>
      <c r="B45" s="206" t="s">
        <v>106</v>
      </c>
      <c r="C45" s="104">
        <f t="shared" si="8"/>
        <v>15</v>
      </c>
      <c r="D45" s="105">
        <f t="shared" si="8"/>
        <v>15</v>
      </c>
      <c r="E45" s="106">
        <f t="shared" si="9"/>
        <v>30</v>
      </c>
      <c r="F45" s="107">
        <v>30</v>
      </c>
      <c r="G45" s="108">
        <f t="shared" si="10"/>
        <v>20</v>
      </c>
      <c r="H45" s="108">
        <f t="shared" si="11"/>
        <v>50</v>
      </c>
      <c r="I45" s="109">
        <f t="shared" si="12"/>
        <v>2</v>
      </c>
      <c r="J45" s="121"/>
      <c r="K45" s="105"/>
      <c r="L45" s="105"/>
      <c r="M45" s="122"/>
      <c r="N45" s="104"/>
      <c r="O45" s="105"/>
      <c r="P45" s="105"/>
      <c r="Q45" s="109"/>
      <c r="R45" s="104">
        <v>15</v>
      </c>
      <c r="S45" s="105">
        <v>15</v>
      </c>
      <c r="T45" s="105">
        <v>20</v>
      </c>
      <c r="U45" s="109">
        <v>2</v>
      </c>
      <c r="V45" s="104"/>
      <c r="W45" s="105"/>
      <c r="X45" s="105"/>
      <c r="Y45" s="109"/>
      <c r="Z45" s="123"/>
      <c r="AA45" s="124"/>
      <c r="AB45" s="105"/>
      <c r="AC45" s="125"/>
      <c r="AD45" s="104"/>
      <c r="AE45" s="105"/>
      <c r="AF45" s="105"/>
      <c r="AG45" s="122"/>
      <c r="AH45" s="119" t="s">
        <v>39</v>
      </c>
      <c r="AI45" s="24"/>
      <c r="AJ45" s="24"/>
      <c r="AK45" s="24">
        <v>1</v>
      </c>
      <c r="AL45" s="82"/>
      <c r="AM45" s="24"/>
      <c r="AN45" s="24"/>
      <c r="AO45" s="24"/>
      <c r="AP45" s="26"/>
      <c r="AQ45" s="24"/>
      <c r="AR45" s="83"/>
      <c r="AS45" s="77"/>
    </row>
    <row r="46" spans="1:47" x14ac:dyDescent="0.2">
      <c r="A46" s="103" t="s">
        <v>107</v>
      </c>
      <c r="B46" s="206" t="s">
        <v>108</v>
      </c>
      <c r="C46" s="104">
        <f t="shared" si="8"/>
        <v>15</v>
      </c>
      <c r="D46" s="105">
        <f t="shared" si="8"/>
        <v>30</v>
      </c>
      <c r="E46" s="106">
        <f t="shared" si="9"/>
        <v>45</v>
      </c>
      <c r="F46" s="107">
        <v>45</v>
      </c>
      <c r="G46" s="108">
        <f t="shared" si="10"/>
        <v>55</v>
      </c>
      <c r="H46" s="108">
        <f t="shared" si="11"/>
        <v>100</v>
      </c>
      <c r="I46" s="109">
        <f t="shared" si="12"/>
        <v>4</v>
      </c>
      <c r="J46" s="121"/>
      <c r="K46" s="105"/>
      <c r="L46" s="105"/>
      <c r="M46" s="122"/>
      <c r="N46" s="104"/>
      <c r="O46" s="105"/>
      <c r="P46" s="105"/>
      <c r="Q46" s="109"/>
      <c r="R46" s="104"/>
      <c r="S46" s="105"/>
      <c r="T46" s="105"/>
      <c r="U46" s="109"/>
      <c r="V46" s="104">
        <v>15</v>
      </c>
      <c r="W46" s="105">
        <v>30</v>
      </c>
      <c r="X46" s="105">
        <v>55</v>
      </c>
      <c r="Y46" s="122">
        <v>4</v>
      </c>
      <c r="Z46" s="123"/>
      <c r="AA46" s="124"/>
      <c r="AB46" s="105"/>
      <c r="AC46" s="125"/>
      <c r="AD46" s="104"/>
      <c r="AE46" s="105"/>
      <c r="AF46" s="105"/>
      <c r="AG46" s="122"/>
      <c r="AH46" s="119" t="s">
        <v>104</v>
      </c>
      <c r="AI46" s="24"/>
      <c r="AJ46" s="24"/>
      <c r="AK46" s="24"/>
      <c r="AL46" s="82">
        <v>1</v>
      </c>
      <c r="AM46" s="24"/>
      <c r="AN46" s="24"/>
      <c r="AO46" s="24"/>
      <c r="AP46" s="26"/>
      <c r="AQ46" s="24"/>
      <c r="AR46" s="83"/>
      <c r="AS46" s="77"/>
    </row>
    <row r="47" spans="1:47" x14ac:dyDescent="0.2">
      <c r="A47" s="103" t="s">
        <v>109</v>
      </c>
      <c r="B47" s="206" t="s">
        <v>110</v>
      </c>
      <c r="C47" s="104">
        <f t="shared" si="8"/>
        <v>30</v>
      </c>
      <c r="D47" s="105">
        <f t="shared" si="8"/>
        <v>0</v>
      </c>
      <c r="E47" s="106">
        <f t="shared" si="9"/>
        <v>30</v>
      </c>
      <c r="F47" s="107">
        <v>30</v>
      </c>
      <c r="G47" s="108">
        <f t="shared" si="10"/>
        <v>45</v>
      </c>
      <c r="H47" s="108">
        <f t="shared" si="11"/>
        <v>75</v>
      </c>
      <c r="I47" s="109">
        <f t="shared" si="12"/>
        <v>3</v>
      </c>
      <c r="J47" s="121"/>
      <c r="K47" s="105"/>
      <c r="L47" s="105"/>
      <c r="M47" s="122"/>
      <c r="N47" s="104"/>
      <c r="O47" s="105"/>
      <c r="P47" s="105"/>
      <c r="Q47" s="109"/>
      <c r="R47" s="104"/>
      <c r="S47" s="105"/>
      <c r="T47" s="105"/>
      <c r="U47" s="109"/>
      <c r="V47" s="104"/>
      <c r="W47" s="105"/>
      <c r="X47" s="105"/>
      <c r="Y47" s="109"/>
      <c r="Z47" s="123"/>
      <c r="AA47" s="124"/>
      <c r="AB47" s="105"/>
      <c r="AC47" s="125"/>
      <c r="AD47" s="104">
        <v>30</v>
      </c>
      <c r="AE47" s="105">
        <v>0</v>
      </c>
      <c r="AF47" s="105">
        <v>45</v>
      </c>
      <c r="AG47" s="122">
        <v>3</v>
      </c>
      <c r="AH47" s="119" t="s">
        <v>101</v>
      </c>
      <c r="AI47" s="24"/>
      <c r="AJ47" s="24"/>
      <c r="AK47" s="24"/>
      <c r="AL47" s="82"/>
      <c r="AM47" s="24"/>
      <c r="AN47" s="24">
        <v>1</v>
      </c>
      <c r="AO47" s="24"/>
      <c r="AP47" s="26"/>
      <c r="AQ47" s="24"/>
      <c r="AR47" s="83"/>
      <c r="AS47" s="77"/>
    </row>
    <row r="48" spans="1:47" x14ac:dyDescent="0.2">
      <c r="A48" s="103" t="s">
        <v>111</v>
      </c>
      <c r="B48" s="206" t="s">
        <v>112</v>
      </c>
      <c r="C48" s="113">
        <f t="shared" si="8"/>
        <v>15</v>
      </c>
      <c r="D48" s="111">
        <f t="shared" si="8"/>
        <v>15</v>
      </c>
      <c r="E48" s="168">
        <f t="shared" si="9"/>
        <v>30</v>
      </c>
      <c r="F48" s="107">
        <v>30</v>
      </c>
      <c r="G48" s="108">
        <f t="shared" si="10"/>
        <v>45</v>
      </c>
      <c r="H48" s="108">
        <f t="shared" si="11"/>
        <v>75</v>
      </c>
      <c r="I48" s="109">
        <f t="shared" si="12"/>
        <v>3</v>
      </c>
      <c r="J48" s="121"/>
      <c r="K48" s="105"/>
      <c r="L48" s="105"/>
      <c r="M48" s="122"/>
      <c r="N48" s="104"/>
      <c r="O48" s="105"/>
      <c r="P48" s="105"/>
      <c r="Q48" s="109"/>
      <c r="R48" s="104"/>
      <c r="S48" s="105"/>
      <c r="T48" s="105"/>
      <c r="U48" s="109"/>
      <c r="V48" s="104"/>
      <c r="W48" s="105"/>
      <c r="X48" s="105"/>
      <c r="Y48" s="109"/>
      <c r="Z48" s="123">
        <v>15</v>
      </c>
      <c r="AA48" s="124">
        <v>15</v>
      </c>
      <c r="AB48" s="105">
        <v>45</v>
      </c>
      <c r="AC48" s="125">
        <v>3</v>
      </c>
      <c r="AD48" s="104"/>
      <c r="AE48" s="105"/>
      <c r="AF48" s="105"/>
      <c r="AG48" s="122"/>
      <c r="AH48" s="119" t="s">
        <v>63</v>
      </c>
      <c r="AI48" s="24"/>
      <c r="AJ48" s="24"/>
      <c r="AK48" s="24"/>
      <c r="AL48" s="82"/>
      <c r="AM48" s="24">
        <v>1</v>
      </c>
      <c r="AN48" s="24"/>
      <c r="AO48" s="24"/>
      <c r="AP48" s="26"/>
      <c r="AQ48" s="24"/>
      <c r="AR48" s="83"/>
      <c r="AS48" s="77"/>
    </row>
    <row r="49" spans="1:45" x14ac:dyDescent="0.2">
      <c r="A49" s="103" t="s">
        <v>113</v>
      </c>
      <c r="B49" s="206" t="s">
        <v>114</v>
      </c>
      <c r="C49" s="104">
        <f t="shared" si="8"/>
        <v>0</v>
      </c>
      <c r="D49" s="105">
        <f t="shared" si="8"/>
        <v>15</v>
      </c>
      <c r="E49" s="106">
        <f t="shared" si="9"/>
        <v>15</v>
      </c>
      <c r="F49" s="107">
        <v>15</v>
      </c>
      <c r="G49" s="108">
        <f t="shared" si="10"/>
        <v>35</v>
      </c>
      <c r="H49" s="108">
        <f t="shared" si="11"/>
        <v>50</v>
      </c>
      <c r="I49" s="109">
        <f t="shared" si="12"/>
        <v>2</v>
      </c>
      <c r="J49" s="121"/>
      <c r="K49" s="105"/>
      <c r="L49" s="105"/>
      <c r="M49" s="122"/>
      <c r="N49" s="104"/>
      <c r="O49" s="105"/>
      <c r="P49" s="105"/>
      <c r="Q49" s="109"/>
      <c r="R49" s="104"/>
      <c r="S49" s="105"/>
      <c r="T49" s="105"/>
      <c r="U49" s="109"/>
      <c r="V49" s="104"/>
      <c r="W49" s="105"/>
      <c r="X49" s="105"/>
      <c r="Y49" s="109"/>
      <c r="Z49" s="104">
        <v>0</v>
      </c>
      <c r="AA49" s="105">
        <v>15</v>
      </c>
      <c r="AB49" s="105">
        <v>35</v>
      </c>
      <c r="AC49" s="109">
        <v>2</v>
      </c>
      <c r="AD49" s="104"/>
      <c r="AE49" s="105"/>
      <c r="AF49" s="105"/>
      <c r="AG49" s="122"/>
      <c r="AH49" s="119" t="s">
        <v>63</v>
      </c>
      <c r="AI49" s="24"/>
      <c r="AJ49" s="24"/>
      <c r="AK49" s="24"/>
      <c r="AL49" s="82"/>
      <c r="AM49" s="24">
        <v>1</v>
      </c>
      <c r="AN49" s="24"/>
      <c r="AO49" s="24"/>
      <c r="AP49" s="26"/>
      <c r="AQ49" s="24"/>
      <c r="AR49" s="83"/>
      <c r="AS49" s="77"/>
    </row>
    <row r="50" spans="1:45" x14ac:dyDescent="0.2">
      <c r="A50" s="103" t="s">
        <v>115</v>
      </c>
      <c r="B50" s="208" t="s">
        <v>116</v>
      </c>
      <c r="C50" s="104">
        <f t="shared" si="8"/>
        <v>15</v>
      </c>
      <c r="D50" s="105">
        <f t="shared" si="8"/>
        <v>0</v>
      </c>
      <c r="E50" s="106">
        <f t="shared" si="9"/>
        <v>15</v>
      </c>
      <c r="F50" s="107">
        <v>15</v>
      </c>
      <c r="G50" s="108">
        <f t="shared" si="10"/>
        <v>10</v>
      </c>
      <c r="H50" s="108">
        <f t="shared" si="11"/>
        <v>25</v>
      </c>
      <c r="I50" s="109">
        <f t="shared" si="12"/>
        <v>1</v>
      </c>
      <c r="J50" s="121"/>
      <c r="K50" s="105"/>
      <c r="L50" s="105"/>
      <c r="M50" s="122"/>
      <c r="N50" s="104"/>
      <c r="O50" s="105"/>
      <c r="P50" s="105"/>
      <c r="Q50" s="109"/>
      <c r="R50" s="104"/>
      <c r="S50" s="105"/>
      <c r="T50" s="105"/>
      <c r="U50" s="109"/>
      <c r="V50" s="104"/>
      <c r="W50" s="105"/>
      <c r="X50" s="105"/>
      <c r="Y50" s="109"/>
      <c r="Z50" s="123"/>
      <c r="AA50" s="124"/>
      <c r="AB50" s="105"/>
      <c r="AC50" s="125"/>
      <c r="AD50" s="104">
        <v>15</v>
      </c>
      <c r="AE50" s="105">
        <v>0</v>
      </c>
      <c r="AF50" s="105">
        <v>10</v>
      </c>
      <c r="AG50" s="122">
        <v>1</v>
      </c>
      <c r="AH50" s="144" t="s">
        <v>101</v>
      </c>
      <c r="AI50" s="24"/>
      <c r="AJ50" s="24"/>
      <c r="AK50" s="24"/>
      <c r="AL50" s="82"/>
      <c r="AM50" s="24"/>
      <c r="AN50" s="24">
        <v>1</v>
      </c>
      <c r="AO50" s="24"/>
      <c r="AP50" s="26"/>
      <c r="AQ50" s="24"/>
      <c r="AR50" s="83"/>
      <c r="AS50" s="77"/>
    </row>
    <row r="51" spans="1:45" x14ac:dyDescent="0.2">
      <c r="A51" s="103" t="s">
        <v>117</v>
      </c>
      <c r="B51" s="173" t="s">
        <v>118</v>
      </c>
      <c r="C51" s="104">
        <f t="shared" si="8"/>
        <v>15</v>
      </c>
      <c r="D51" s="105">
        <f t="shared" si="8"/>
        <v>0</v>
      </c>
      <c r="E51" s="106">
        <f t="shared" si="9"/>
        <v>15</v>
      </c>
      <c r="F51" s="107">
        <v>15</v>
      </c>
      <c r="G51" s="108">
        <f t="shared" si="10"/>
        <v>10</v>
      </c>
      <c r="H51" s="108">
        <f t="shared" si="11"/>
        <v>25</v>
      </c>
      <c r="I51" s="109">
        <f t="shared" si="12"/>
        <v>1</v>
      </c>
      <c r="J51" s="121"/>
      <c r="K51" s="105"/>
      <c r="L51" s="105"/>
      <c r="M51" s="122"/>
      <c r="N51" s="104"/>
      <c r="O51" s="105"/>
      <c r="P51" s="105"/>
      <c r="Q51" s="109"/>
      <c r="R51" s="104"/>
      <c r="S51" s="105"/>
      <c r="T51" s="105"/>
      <c r="U51" s="109"/>
      <c r="V51" s="104"/>
      <c r="W51" s="105"/>
      <c r="X51" s="105"/>
      <c r="Y51" s="109"/>
      <c r="Z51" s="123"/>
      <c r="AA51" s="124"/>
      <c r="AB51" s="105"/>
      <c r="AC51" s="125"/>
      <c r="AD51" s="104">
        <v>15</v>
      </c>
      <c r="AE51" s="105">
        <v>0</v>
      </c>
      <c r="AF51" s="105">
        <v>10</v>
      </c>
      <c r="AG51" s="122">
        <v>1</v>
      </c>
      <c r="AH51" s="144" t="s">
        <v>101</v>
      </c>
      <c r="AI51" s="24"/>
      <c r="AJ51" s="24"/>
      <c r="AK51" s="24"/>
      <c r="AL51" s="82"/>
      <c r="AM51" s="24"/>
      <c r="AN51" s="24">
        <v>1</v>
      </c>
      <c r="AO51" s="24"/>
      <c r="AP51" s="26"/>
      <c r="AQ51" s="24"/>
      <c r="AR51" s="83"/>
      <c r="AS51" s="77"/>
    </row>
    <row r="52" spans="1:45" ht="12" customHeight="1" x14ac:dyDescent="0.2">
      <c r="A52" s="103" t="s">
        <v>119</v>
      </c>
      <c r="B52" s="208" t="s">
        <v>120</v>
      </c>
      <c r="C52" s="104">
        <f t="shared" si="8"/>
        <v>15</v>
      </c>
      <c r="D52" s="105">
        <f t="shared" si="8"/>
        <v>0</v>
      </c>
      <c r="E52" s="106">
        <f t="shared" si="9"/>
        <v>15</v>
      </c>
      <c r="F52" s="107">
        <v>15</v>
      </c>
      <c r="G52" s="108">
        <f t="shared" si="10"/>
        <v>10</v>
      </c>
      <c r="H52" s="108">
        <f t="shared" si="11"/>
        <v>25</v>
      </c>
      <c r="I52" s="109">
        <f t="shared" si="12"/>
        <v>1</v>
      </c>
      <c r="J52" s="121"/>
      <c r="K52" s="105"/>
      <c r="L52" s="105"/>
      <c r="M52" s="122"/>
      <c r="N52" s="104"/>
      <c r="O52" s="105"/>
      <c r="P52" s="105"/>
      <c r="Q52" s="109"/>
      <c r="R52" s="104">
        <v>15</v>
      </c>
      <c r="S52" s="105">
        <v>0</v>
      </c>
      <c r="T52" s="105">
        <v>10</v>
      </c>
      <c r="U52" s="109">
        <v>1</v>
      </c>
      <c r="V52" s="104"/>
      <c r="W52" s="105"/>
      <c r="X52" s="105"/>
      <c r="Y52" s="109"/>
      <c r="Z52" s="104"/>
      <c r="AA52" s="105"/>
      <c r="AB52" s="105"/>
      <c r="AC52" s="109"/>
      <c r="AD52" s="104"/>
      <c r="AE52" s="105"/>
      <c r="AF52" s="105"/>
      <c r="AG52" s="122"/>
      <c r="AH52" s="119" t="s">
        <v>39</v>
      </c>
      <c r="AI52" s="24"/>
      <c r="AJ52" s="24"/>
      <c r="AK52" s="24">
        <v>1</v>
      </c>
      <c r="AL52" s="82"/>
      <c r="AM52" s="24"/>
      <c r="AN52" s="24"/>
      <c r="AO52" s="24"/>
      <c r="AP52" s="26"/>
      <c r="AQ52" s="24"/>
      <c r="AR52" s="83"/>
      <c r="AS52" s="77"/>
    </row>
    <row r="53" spans="1:45" x14ac:dyDescent="0.2">
      <c r="A53" s="103" t="s">
        <v>121</v>
      </c>
      <c r="B53" s="197" t="s">
        <v>122</v>
      </c>
      <c r="C53" s="104">
        <f t="shared" si="8"/>
        <v>0</v>
      </c>
      <c r="D53" s="105">
        <f t="shared" si="8"/>
        <v>15</v>
      </c>
      <c r="E53" s="106">
        <f t="shared" si="9"/>
        <v>15</v>
      </c>
      <c r="F53" s="107">
        <v>15</v>
      </c>
      <c r="G53" s="108">
        <f t="shared" si="10"/>
        <v>35</v>
      </c>
      <c r="H53" s="108">
        <f t="shared" si="11"/>
        <v>50</v>
      </c>
      <c r="I53" s="109">
        <f t="shared" si="12"/>
        <v>2</v>
      </c>
      <c r="J53" s="209"/>
      <c r="K53" s="108"/>
      <c r="L53" s="105"/>
      <c r="M53" s="122"/>
      <c r="N53" s="104"/>
      <c r="O53" s="105"/>
      <c r="P53" s="105"/>
      <c r="Q53" s="109"/>
      <c r="R53" s="104"/>
      <c r="S53" s="105"/>
      <c r="T53" s="105"/>
      <c r="U53" s="109"/>
      <c r="V53" s="104"/>
      <c r="W53" s="105"/>
      <c r="X53" s="105"/>
      <c r="Y53" s="109"/>
      <c r="Z53" s="104">
        <v>0</v>
      </c>
      <c r="AA53" s="105">
        <v>15</v>
      </c>
      <c r="AB53" s="105">
        <v>35</v>
      </c>
      <c r="AC53" s="109">
        <v>2</v>
      </c>
      <c r="AD53" s="104"/>
      <c r="AE53" s="105"/>
      <c r="AF53" s="105"/>
      <c r="AG53" s="122"/>
      <c r="AH53" s="210" t="s">
        <v>63</v>
      </c>
      <c r="AI53" s="24"/>
      <c r="AJ53" s="24"/>
      <c r="AK53" s="24"/>
      <c r="AL53" s="82"/>
      <c r="AM53" s="24">
        <v>1</v>
      </c>
      <c r="AN53" s="24"/>
      <c r="AO53" s="24"/>
      <c r="AP53" s="26"/>
      <c r="AQ53" s="24"/>
      <c r="AR53" s="83"/>
      <c r="AS53" s="77"/>
    </row>
    <row r="54" spans="1:45" ht="12.75" customHeight="1" x14ac:dyDescent="0.2">
      <c r="A54" s="103" t="s">
        <v>123</v>
      </c>
      <c r="B54" s="211" t="s">
        <v>124</v>
      </c>
      <c r="C54" s="129">
        <f t="shared" si="8"/>
        <v>0</v>
      </c>
      <c r="D54" s="130">
        <f t="shared" si="8"/>
        <v>15</v>
      </c>
      <c r="E54" s="131">
        <f t="shared" si="9"/>
        <v>15</v>
      </c>
      <c r="F54" s="132">
        <v>15</v>
      </c>
      <c r="G54" s="133">
        <f t="shared" si="10"/>
        <v>35</v>
      </c>
      <c r="H54" s="133">
        <f t="shared" si="11"/>
        <v>50</v>
      </c>
      <c r="I54" s="134">
        <f t="shared" si="12"/>
        <v>2</v>
      </c>
      <c r="J54" s="212"/>
      <c r="K54" s="133"/>
      <c r="L54" s="130"/>
      <c r="M54" s="177"/>
      <c r="N54" s="129"/>
      <c r="O54" s="130"/>
      <c r="P54" s="130"/>
      <c r="Q54" s="134"/>
      <c r="R54" s="129"/>
      <c r="S54" s="130"/>
      <c r="T54" s="130"/>
      <c r="U54" s="134"/>
      <c r="V54" s="129"/>
      <c r="W54" s="130"/>
      <c r="X54" s="130"/>
      <c r="Y54" s="134"/>
      <c r="Z54" s="129"/>
      <c r="AA54" s="130"/>
      <c r="AB54" s="130"/>
      <c r="AC54" s="177"/>
      <c r="AD54" s="129">
        <v>0</v>
      </c>
      <c r="AE54" s="130">
        <v>15</v>
      </c>
      <c r="AF54" s="130">
        <v>35</v>
      </c>
      <c r="AG54" s="177">
        <v>2</v>
      </c>
      <c r="AH54" s="213" t="s">
        <v>101</v>
      </c>
      <c r="AI54" s="24"/>
      <c r="AJ54" s="24"/>
      <c r="AK54" s="24"/>
      <c r="AL54" s="82"/>
      <c r="AM54" s="24"/>
      <c r="AN54" s="24">
        <v>1</v>
      </c>
      <c r="AO54" s="24"/>
      <c r="AP54" s="26"/>
      <c r="AQ54" s="24"/>
      <c r="AR54" s="83"/>
      <c r="AS54" s="77"/>
    </row>
    <row r="55" spans="1:45" x14ac:dyDescent="0.2">
      <c r="A55" s="103" t="s">
        <v>125</v>
      </c>
      <c r="B55" s="208" t="s">
        <v>126</v>
      </c>
      <c r="C55" s="104">
        <f t="shared" si="8"/>
        <v>0</v>
      </c>
      <c r="D55" s="105">
        <f t="shared" si="8"/>
        <v>30</v>
      </c>
      <c r="E55" s="106">
        <f t="shared" si="9"/>
        <v>30</v>
      </c>
      <c r="F55" s="107">
        <v>30</v>
      </c>
      <c r="G55" s="108">
        <f t="shared" si="10"/>
        <v>20</v>
      </c>
      <c r="H55" s="108">
        <f t="shared" si="11"/>
        <v>50</v>
      </c>
      <c r="I55" s="109">
        <f t="shared" si="12"/>
        <v>2</v>
      </c>
      <c r="J55" s="121">
        <v>0</v>
      </c>
      <c r="K55" s="105">
        <v>30</v>
      </c>
      <c r="L55" s="105">
        <v>20</v>
      </c>
      <c r="M55" s="122">
        <v>2</v>
      </c>
      <c r="N55" s="129"/>
      <c r="O55" s="130"/>
      <c r="P55" s="105"/>
      <c r="Q55" s="109"/>
      <c r="R55" s="129"/>
      <c r="S55" s="130"/>
      <c r="T55" s="105"/>
      <c r="U55" s="203"/>
      <c r="V55" s="129"/>
      <c r="W55" s="130"/>
      <c r="X55" s="105"/>
      <c r="Y55" s="202"/>
      <c r="Z55" s="129"/>
      <c r="AA55" s="130"/>
      <c r="AB55" s="105"/>
      <c r="AC55" s="202"/>
      <c r="AD55" s="129"/>
      <c r="AE55" s="130"/>
      <c r="AF55" s="105"/>
      <c r="AG55" s="122"/>
      <c r="AH55" s="119" t="s">
        <v>50</v>
      </c>
      <c r="AI55" s="24">
        <v>1</v>
      </c>
      <c r="AJ55" s="24"/>
      <c r="AK55" s="24"/>
      <c r="AL55" s="82"/>
      <c r="AM55" s="24"/>
      <c r="AN55" s="24"/>
      <c r="AO55" s="24"/>
      <c r="AP55" s="26"/>
      <c r="AQ55" s="24"/>
      <c r="AR55" s="83"/>
      <c r="AS55" s="77"/>
    </row>
    <row r="56" spans="1:45" ht="13.5" thickBot="1" x14ac:dyDescent="0.25">
      <c r="A56" s="214" t="s">
        <v>127</v>
      </c>
      <c r="B56" s="215" t="s">
        <v>128</v>
      </c>
      <c r="C56" s="216">
        <f t="shared" si="8"/>
        <v>0</v>
      </c>
      <c r="D56" s="217">
        <f t="shared" si="8"/>
        <v>15</v>
      </c>
      <c r="E56" s="218">
        <f t="shared" si="9"/>
        <v>15</v>
      </c>
      <c r="F56" s="132">
        <v>15</v>
      </c>
      <c r="G56" s="133">
        <f t="shared" si="10"/>
        <v>10</v>
      </c>
      <c r="H56" s="133">
        <f t="shared" si="11"/>
        <v>25</v>
      </c>
      <c r="I56" s="134">
        <f t="shared" si="12"/>
        <v>1</v>
      </c>
      <c r="J56" s="121"/>
      <c r="K56" s="105"/>
      <c r="L56" s="105"/>
      <c r="M56" s="122"/>
      <c r="N56" s="216">
        <v>0</v>
      </c>
      <c r="O56" s="217">
        <v>15</v>
      </c>
      <c r="P56" s="217">
        <v>10</v>
      </c>
      <c r="Q56" s="219">
        <v>1</v>
      </c>
      <c r="R56" s="216"/>
      <c r="S56" s="217"/>
      <c r="T56" s="217"/>
      <c r="U56" s="219"/>
      <c r="V56" s="129"/>
      <c r="W56" s="130"/>
      <c r="X56" s="105"/>
      <c r="Y56" s="202"/>
      <c r="Z56" s="129"/>
      <c r="AA56" s="130"/>
      <c r="AB56" s="105"/>
      <c r="AC56" s="202"/>
      <c r="AD56" s="129"/>
      <c r="AE56" s="130"/>
      <c r="AF56" s="105"/>
      <c r="AG56" s="122"/>
      <c r="AH56" s="210" t="s">
        <v>83</v>
      </c>
      <c r="AI56" s="24"/>
      <c r="AJ56" s="24">
        <v>1</v>
      </c>
      <c r="AK56" s="24"/>
      <c r="AL56" s="82"/>
      <c r="AM56" s="24"/>
      <c r="AN56" s="24"/>
      <c r="AO56" s="24"/>
      <c r="AP56" s="26"/>
      <c r="AQ56" s="24"/>
      <c r="AR56" s="83"/>
      <c r="AS56" s="77"/>
    </row>
    <row r="57" spans="1:45" ht="13.5" thickBot="1" x14ac:dyDescent="0.25">
      <c r="A57" s="220"/>
      <c r="B57" s="221" t="s">
        <v>129</v>
      </c>
      <c r="C57" s="222">
        <f t="shared" ref="C57:AG57" si="13">SUM(C31:C56)</f>
        <v>405</v>
      </c>
      <c r="D57" s="223">
        <f t="shared" si="13"/>
        <v>450</v>
      </c>
      <c r="E57" s="224">
        <f t="shared" si="13"/>
        <v>855</v>
      </c>
      <c r="F57" s="184">
        <f t="shared" si="13"/>
        <v>855</v>
      </c>
      <c r="G57" s="185">
        <f t="shared" si="13"/>
        <v>720</v>
      </c>
      <c r="H57" s="185">
        <f t="shared" si="13"/>
        <v>1575</v>
      </c>
      <c r="I57" s="188">
        <f t="shared" si="13"/>
        <v>63</v>
      </c>
      <c r="J57" s="187">
        <f t="shared" si="13"/>
        <v>60</v>
      </c>
      <c r="K57" s="185">
        <f t="shared" si="13"/>
        <v>90</v>
      </c>
      <c r="L57" s="185">
        <f t="shared" si="13"/>
        <v>75</v>
      </c>
      <c r="M57" s="189">
        <f t="shared" si="13"/>
        <v>9</v>
      </c>
      <c r="N57" s="184">
        <f t="shared" si="13"/>
        <v>90</v>
      </c>
      <c r="O57" s="185">
        <f t="shared" si="13"/>
        <v>120</v>
      </c>
      <c r="P57" s="185">
        <f t="shared" si="13"/>
        <v>90</v>
      </c>
      <c r="Q57" s="188">
        <f t="shared" si="13"/>
        <v>12</v>
      </c>
      <c r="R57" s="187">
        <f t="shared" si="13"/>
        <v>60</v>
      </c>
      <c r="S57" s="185">
        <f t="shared" si="13"/>
        <v>45</v>
      </c>
      <c r="T57" s="185">
        <f t="shared" si="13"/>
        <v>70</v>
      </c>
      <c r="U57" s="189">
        <f t="shared" si="13"/>
        <v>7</v>
      </c>
      <c r="V57" s="184">
        <f t="shared" si="13"/>
        <v>45</v>
      </c>
      <c r="W57" s="185">
        <f t="shared" si="13"/>
        <v>60</v>
      </c>
      <c r="X57" s="185">
        <f t="shared" si="13"/>
        <v>95</v>
      </c>
      <c r="Y57" s="188">
        <f t="shared" si="13"/>
        <v>8</v>
      </c>
      <c r="Z57" s="187">
        <f t="shared" si="13"/>
        <v>60</v>
      </c>
      <c r="AA57" s="185">
        <f t="shared" si="13"/>
        <v>75</v>
      </c>
      <c r="AB57" s="185">
        <f t="shared" si="13"/>
        <v>215</v>
      </c>
      <c r="AC57" s="189">
        <f t="shared" si="13"/>
        <v>14</v>
      </c>
      <c r="AD57" s="184">
        <f t="shared" si="13"/>
        <v>90</v>
      </c>
      <c r="AE57" s="185">
        <f t="shared" si="13"/>
        <v>60</v>
      </c>
      <c r="AF57" s="185">
        <f t="shared" si="13"/>
        <v>175</v>
      </c>
      <c r="AG57" s="189">
        <f t="shared" si="13"/>
        <v>13</v>
      </c>
      <c r="AH57" s="190"/>
      <c r="AI57" s="24"/>
      <c r="AJ57" s="24"/>
      <c r="AK57" s="24"/>
      <c r="AL57" s="82"/>
      <c r="AM57" s="24"/>
      <c r="AN57" s="24"/>
      <c r="AO57" s="24"/>
      <c r="AP57" s="26"/>
      <c r="AQ57" s="24"/>
      <c r="AR57" s="83"/>
      <c r="AS57" s="77"/>
    </row>
    <row r="58" spans="1:45" ht="13.5" thickBot="1" x14ac:dyDescent="0.25">
      <c r="A58" s="160"/>
      <c r="B58" s="73" t="s">
        <v>130</v>
      </c>
      <c r="C58" s="225"/>
      <c r="D58" s="226"/>
      <c r="E58" s="227"/>
      <c r="F58" s="228"/>
      <c r="G58" s="226"/>
      <c r="H58" s="226"/>
      <c r="I58" s="229"/>
      <c r="J58" s="164"/>
      <c r="K58" s="164"/>
      <c r="L58" s="164"/>
      <c r="M58" s="230"/>
      <c r="N58" s="164"/>
      <c r="O58" s="164"/>
      <c r="P58" s="164"/>
      <c r="Q58" s="230"/>
      <c r="R58" s="164"/>
      <c r="S58" s="164"/>
      <c r="T58" s="164"/>
      <c r="U58" s="230"/>
      <c r="V58" s="164"/>
      <c r="W58" s="164"/>
      <c r="X58" s="164"/>
      <c r="Y58" s="230"/>
      <c r="Z58" s="164"/>
      <c r="AA58" s="164"/>
      <c r="AB58" s="164"/>
      <c r="AC58" s="230"/>
      <c r="AD58" s="164"/>
      <c r="AE58" s="164"/>
      <c r="AF58" s="164"/>
      <c r="AG58" s="230"/>
      <c r="AH58" s="167"/>
      <c r="AI58" s="24"/>
      <c r="AJ58" s="24"/>
      <c r="AK58" s="24"/>
      <c r="AL58" s="82"/>
      <c r="AM58" s="24"/>
      <c r="AN58" s="24"/>
      <c r="AO58" s="24"/>
      <c r="AP58" s="26"/>
      <c r="AQ58" s="24"/>
      <c r="AR58" s="83"/>
      <c r="AS58" s="77"/>
    </row>
    <row r="59" spans="1:45" x14ac:dyDescent="0.2">
      <c r="A59" s="84" t="s">
        <v>131</v>
      </c>
      <c r="B59" s="85" t="s">
        <v>132</v>
      </c>
      <c r="C59" s="113">
        <f t="shared" ref="C59:D61" si="14">J59+N59+R59+V59+Z59+AD59</f>
        <v>0</v>
      </c>
      <c r="D59" s="111">
        <f t="shared" si="14"/>
        <v>60</v>
      </c>
      <c r="E59" s="168">
        <f>C59+D59</f>
        <v>60</v>
      </c>
      <c r="F59" s="231">
        <v>60</v>
      </c>
      <c r="G59" s="170">
        <f>L59+P59+T59+X59+AB59+AF59</f>
        <v>15</v>
      </c>
      <c r="H59" s="170">
        <f>F59+G59</f>
        <v>75</v>
      </c>
      <c r="I59" s="114">
        <f>M59+Q59+U59+Y59+AC59+AG59</f>
        <v>3</v>
      </c>
      <c r="J59" s="232"/>
      <c r="K59" s="196"/>
      <c r="L59" s="196"/>
      <c r="M59" s="96"/>
      <c r="N59" s="95">
        <v>0</v>
      </c>
      <c r="O59" s="93">
        <v>60</v>
      </c>
      <c r="P59" s="93">
        <v>15</v>
      </c>
      <c r="Q59" s="96">
        <v>3</v>
      </c>
      <c r="R59" s="110"/>
      <c r="S59" s="111"/>
      <c r="T59" s="93"/>
      <c r="U59" s="112"/>
      <c r="V59" s="113"/>
      <c r="W59" s="111"/>
      <c r="X59" s="93"/>
      <c r="Y59" s="198"/>
      <c r="Z59" s="199"/>
      <c r="AA59" s="116"/>
      <c r="AB59" s="93"/>
      <c r="AC59" s="233"/>
      <c r="AD59" s="113"/>
      <c r="AE59" s="111"/>
      <c r="AF59" s="93"/>
      <c r="AG59" s="112"/>
      <c r="AH59" s="210" t="s">
        <v>83</v>
      </c>
      <c r="AI59" s="24"/>
      <c r="AJ59" s="24">
        <v>1</v>
      </c>
      <c r="AK59" s="24"/>
      <c r="AL59" s="82"/>
      <c r="AM59" s="24"/>
      <c r="AN59" s="24"/>
      <c r="AO59" s="24"/>
      <c r="AP59" s="26"/>
      <c r="AQ59" s="24"/>
      <c r="AR59" s="83"/>
      <c r="AS59" s="77"/>
    </row>
    <row r="60" spans="1:45" x14ac:dyDescent="0.2">
      <c r="A60" s="103" t="s">
        <v>133</v>
      </c>
      <c r="B60" s="172" t="s">
        <v>134</v>
      </c>
      <c r="C60" s="113">
        <f t="shared" si="14"/>
        <v>0</v>
      </c>
      <c r="D60" s="111">
        <f t="shared" si="14"/>
        <v>60</v>
      </c>
      <c r="E60" s="168">
        <f>C60+D60</f>
        <v>60</v>
      </c>
      <c r="F60" s="231">
        <v>60</v>
      </c>
      <c r="G60" s="170">
        <f>L60+P60+T60+X60+AB60+AF60</f>
        <v>15</v>
      </c>
      <c r="H60" s="170">
        <f>F60+G60</f>
        <v>75</v>
      </c>
      <c r="I60" s="114">
        <f>M60+Q60+U60+Y60+AC60+AG60</f>
        <v>3</v>
      </c>
      <c r="J60" s="209">
        <v>0</v>
      </c>
      <c r="K60" s="105">
        <v>60</v>
      </c>
      <c r="L60" s="105">
        <v>15</v>
      </c>
      <c r="M60" s="109">
        <v>3</v>
      </c>
      <c r="N60" s="104"/>
      <c r="O60" s="105"/>
      <c r="P60" s="105"/>
      <c r="Q60" s="234"/>
      <c r="R60" s="121"/>
      <c r="S60" s="105"/>
      <c r="T60" s="105"/>
      <c r="U60" s="235"/>
      <c r="V60" s="104"/>
      <c r="W60" s="105"/>
      <c r="X60" s="105"/>
      <c r="Y60" s="234"/>
      <c r="Z60" s="236"/>
      <c r="AA60" s="124"/>
      <c r="AB60" s="105"/>
      <c r="AC60" s="205"/>
      <c r="AD60" s="104"/>
      <c r="AE60" s="105"/>
      <c r="AF60" s="105"/>
      <c r="AG60" s="235"/>
      <c r="AH60" s="119" t="s">
        <v>50</v>
      </c>
      <c r="AI60" s="24">
        <v>1</v>
      </c>
      <c r="AJ60" s="24"/>
      <c r="AK60" s="24"/>
      <c r="AL60" s="82"/>
      <c r="AM60" s="24"/>
      <c r="AN60" s="24"/>
      <c r="AO60" s="24"/>
      <c r="AP60" s="26"/>
      <c r="AQ60" s="24"/>
      <c r="AR60" s="83"/>
      <c r="AS60" s="77"/>
    </row>
    <row r="61" spans="1:45" ht="13.5" thickBot="1" x14ac:dyDescent="0.25">
      <c r="A61" s="214" t="s">
        <v>135</v>
      </c>
      <c r="B61" s="237" t="s">
        <v>136</v>
      </c>
      <c r="C61" s="113">
        <f t="shared" si="14"/>
        <v>0</v>
      </c>
      <c r="D61" s="111">
        <f t="shared" si="14"/>
        <v>56</v>
      </c>
      <c r="E61" s="168">
        <f>C61+D61</f>
        <v>56</v>
      </c>
      <c r="F61" s="231">
        <v>56</v>
      </c>
      <c r="G61" s="170">
        <f>L61+P61+T61+X61+AB61+AF61</f>
        <v>44</v>
      </c>
      <c r="H61" s="170">
        <f>F61+G61</f>
        <v>100</v>
      </c>
      <c r="I61" s="114">
        <f>M61+Q61+U61+Y61+AC61+AG61</f>
        <v>4</v>
      </c>
      <c r="J61" s="212"/>
      <c r="K61" s="133"/>
      <c r="L61" s="133"/>
      <c r="M61" s="134"/>
      <c r="N61" s="216"/>
      <c r="O61" s="217"/>
      <c r="P61" s="217"/>
      <c r="Q61" s="219"/>
      <c r="R61" s="176"/>
      <c r="S61" s="130"/>
      <c r="T61" s="130"/>
      <c r="U61" s="202"/>
      <c r="V61" s="129">
        <v>0</v>
      </c>
      <c r="W61" s="130">
        <v>56</v>
      </c>
      <c r="X61" s="130">
        <v>44</v>
      </c>
      <c r="Y61" s="203">
        <v>4</v>
      </c>
      <c r="Z61" s="238"/>
      <c r="AA61" s="180"/>
      <c r="AB61" s="130"/>
      <c r="AC61" s="239"/>
      <c r="AD61" s="129"/>
      <c r="AE61" s="130"/>
      <c r="AF61" s="130"/>
      <c r="AG61" s="202"/>
      <c r="AH61" s="144" t="s">
        <v>104</v>
      </c>
      <c r="AI61" s="24"/>
      <c r="AJ61" s="24"/>
      <c r="AK61" s="24"/>
      <c r="AL61" s="82">
        <v>1</v>
      </c>
      <c r="AM61" s="24"/>
      <c r="AN61" s="24"/>
      <c r="AO61" s="24"/>
      <c r="AP61" s="26"/>
      <c r="AQ61" s="24"/>
      <c r="AR61" s="83"/>
      <c r="AS61" s="77"/>
    </row>
    <row r="62" spans="1:45" ht="13.5" thickBot="1" x14ac:dyDescent="0.25">
      <c r="A62" s="240"/>
      <c r="B62" s="190" t="s">
        <v>137</v>
      </c>
      <c r="C62" s="184">
        <f t="shared" ref="C62:AG62" si="15">SUM(C59:C61)</f>
        <v>0</v>
      </c>
      <c r="D62" s="185">
        <f t="shared" si="15"/>
        <v>176</v>
      </c>
      <c r="E62" s="186">
        <f t="shared" si="15"/>
        <v>176</v>
      </c>
      <c r="F62" s="187">
        <f t="shared" si="15"/>
        <v>176</v>
      </c>
      <c r="G62" s="185">
        <f t="shared" si="15"/>
        <v>74</v>
      </c>
      <c r="H62" s="185">
        <f t="shared" si="15"/>
        <v>250</v>
      </c>
      <c r="I62" s="188">
        <f t="shared" si="15"/>
        <v>10</v>
      </c>
      <c r="J62" s="187">
        <f t="shared" si="15"/>
        <v>0</v>
      </c>
      <c r="K62" s="185">
        <f t="shared" si="15"/>
        <v>60</v>
      </c>
      <c r="L62" s="185">
        <f t="shared" si="15"/>
        <v>15</v>
      </c>
      <c r="M62" s="189">
        <f t="shared" si="15"/>
        <v>3</v>
      </c>
      <c r="N62" s="184">
        <f t="shared" si="15"/>
        <v>0</v>
      </c>
      <c r="O62" s="185">
        <f t="shared" si="15"/>
        <v>60</v>
      </c>
      <c r="P62" s="185">
        <f t="shared" si="15"/>
        <v>15</v>
      </c>
      <c r="Q62" s="188">
        <f t="shared" si="15"/>
        <v>3</v>
      </c>
      <c r="R62" s="187">
        <f t="shared" si="15"/>
        <v>0</v>
      </c>
      <c r="S62" s="185">
        <f t="shared" si="15"/>
        <v>0</v>
      </c>
      <c r="T62" s="185">
        <f t="shared" si="15"/>
        <v>0</v>
      </c>
      <c r="U62" s="189">
        <f t="shared" si="15"/>
        <v>0</v>
      </c>
      <c r="V62" s="184">
        <f t="shared" si="15"/>
        <v>0</v>
      </c>
      <c r="W62" s="185">
        <f t="shared" si="15"/>
        <v>56</v>
      </c>
      <c r="X62" s="185">
        <f t="shared" si="15"/>
        <v>44</v>
      </c>
      <c r="Y62" s="188">
        <f t="shared" si="15"/>
        <v>4</v>
      </c>
      <c r="Z62" s="187">
        <f t="shared" si="15"/>
        <v>0</v>
      </c>
      <c r="AA62" s="185">
        <f t="shared" si="15"/>
        <v>0</v>
      </c>
      <c r="AB62" s="185">
        <f t="shared" si="15"/>
        <v>0</v>
      </c>
      <c r="AC62" s="189">
        <f t="shared" si="15"/>
        <v>0</v>
      </c>
      <c r="AD62" s="184">
        <f t="shared" si="15"/>
        <v>0</v>
      </c>
      <c r="AE62" s="185">
        <f t="shared" si="15"/>
        <v>0</v>
      </c>
      <c r="AF62" s="185">
        <f t="shared" si="15"/>
        <v>0</v>
      </c>
      <c r="AG62" s="189">
        <f t="shared" si="15"/>
        <v>0</v>
      </c>
      <c r="AH62" s="190"/>
      <c r="AI62" s="24"/>
      <c r="AJ62" s="24"/>
      <c r="AK62" s="24"/>
      <c r="AL62" s="82"/>
      <c r="AM62" s="24"/>
      <c r="AN62" s="24"/>
      <c r="AO62" s="24"/>
      <c r="AP62" s="26"/>
      <c r="AQ62" s="24"/>
      <c r="AR62" s="83"/>
      <c r="AS62" s="77"/>
    </row>
    <row r="63" spans="1:45" ht="13.5" thickBot="1" x14ac:dyDescent="0.25">
      <c r="A63" s="241"/>
      <c r="B63" s="167" t="s">
        <v>138</v>
      </c>
      <c r="C63" s="242"/>
      <c r="D63" s="243"/>
      <c r="E63" s="244"/>
      <c r="F63" s="228"/>
      <c r="G63" s="226"/>
      <c r="H63" s="226"/>
      <c r="I63" s="245"/>
      <c r="J63" s="162"/>
      <c r="K63" s="162"/>
      <c r="L63" s="162"/>
      <c r="M63" s="166"/>
      <c r="N63" s="162"/>
      <c r="O63" s="162"/>
      <c r="P63" s="162"/>
      <c r="Q63" s="166"/>
      <c r="R63" s="162"/>
      <c r="S63" s="162"/>
      <c r="T63" s="162"/>
      <c r="U63" s="166"/>
      <c r="V63" s="162"/>
      <c r="W63" s="162"/>
      <c r="X63" s="162"/>
      <c r="Y63" s="166"/>
      <c r="Z63" s="162"/>
      <c r="AA63" s="162"/>
      <c r="AB63" s="162"/>
      <c r="AC63" s="166"/>
      <c r="AD63" s="162"/>
      <c r="AE63" s="162"/>
      <c r="AF63" s="162"/>
      <c r="AG63" s="166"/>
      <c r="AH63" s="167"/>
      <c r="AI63" s="81"/>
      <c r="AJ63" s="81"/>
      <c r="AK63" s="81"/>
      <c r="AL63" s="82"/>
      <c r="AM63" s="24"/>
      <c r="AN63" s="81"/>
      <c r="AO63" s="81"/>
      <c r="AP63" s="26"/>
      <c r="AQ63" s="24"/>
      <c r="AR63" s="83"/>
      <c r="AS63" s="77"/>
    </row>
    <row r="64" spans="1:45" x14ac:dyDescent="0.2">
      <c r="A64" s="84" t="s">
        <v>139</v>
      </c>
      <c r="B64" s="246" t="s">
        <v>140</v>
      </c>
      <c r="C64" s="135">
        <f t="shared" ref="C64:D67" si="16">J64+N64+R64+V64+Z64+AD64</f>
        <v>30</v>
      </c>
      <c r="D64" s="136">
        <f t="shared" si="16"/>
        <v>60</v>
      </c>
      <c r="E64" s="247">
        <f>C64+D64</f>
        <v>90</v>
      </c>
      <c r="F64" s="248">
        <v>90</v>
      </c>
      <c r="G64" s="249">
        <f>L64+P64+T64+X64+AB64+AF64</f>
        <v>160</v>
      </c>
      <c r="H64" s="249">
        <f>F64+G64</f>
        <v>250</v>
      </c>
      <c r="I64" s="143">
        <f>M64+Q64+U64+Y64+AC64+AG64</f>
        <v>10</v>
      </c>
      <c r="J64" s="195"/>
      <c r="K64" s="196"/>
      <c r="L64" s="196"/>
      <c r="M64" s="96"/>
      <c r="N64" s="89"/>
      <c r="O64" s="90"/>
      <c r="P64" s="250"/>
      <c r="Q64" s="91"/>
      <c r="R64" s="135">
        <v>15</v>
      </c>
      <c r="S64" s="136">
        <v>30</v>
      </c>
      <c r="T64" s="251">
        <v>55</v>
      </c>
      <c r="U64" s="139">
        <v>4</v>
      </c>
      <c r="V64" s="138">
        <v>15</v>
      </c>
      <c r="W64" s="136">
        <v>30</v>
      </c>
      <c r="X64" s="251">
        <v>105</v>
      </c>
      <c r="Y64" s="139">
        <v>6</v>
      </c>
      <c r="Z64" s="135"/>
      <c r="AA64" s="136"/>
      <c r="AB64" s="251"/>
      <c r="AC64" s="143"/>
      <c r="AD64" s="195"/>
      <c r="AE64" s="196"/>
      <c r="AF64" s="196"/>
      <c r="AG64" s="96"/>
      <c r="AH64" s="252" t="s">
        <v>78</v>
      </c>
      <c r="AI64" s="24"/>
      <c r="AJ64" s="24"/>
      <c r="AK64" s="24">
        <v>1</v>
      </c>
      <c r="AL64" s="82">
        <v>1</v>
      </c>
      <c r="AM64" s="24"/>
      <c r="AN64" s="24"/>
      <c r="AO64" s="24"/>
      <c r="AP64" s="26"/>
      <c r="AQ64" s="24"/>
      <c r="AR64" s="83"/>
      <c r="AS64" s="77">
        <v>1</v>
      </c>
    </row>
    <row r="65" spans="1:48" x14ac:dyDescent="0.2">
      <c r="A65" s="253" t="s">
        <v>141</v>
      </c>
      <c r="B65" s="254" t="s">
        <v>142</v>
      </c>
      <c r="C65" s="121">
        <f t="shared" si="16"/>
        <v>30</v>
      </c>
      <c r="D65" s="105">
        <f t="shared" si="16"/>
        <v>60</v>
      </c>
      <c r="E65" s="106">
        <f>C65+D65</f>
        <v>90</v>
      </c>
      <c r="F65" s="209">
        <v>90</v>
      </c>
      <c r="G65" s="108">
        <f>L65+P65+T65+X65+AB65+AF65</f>
        <v>160</v>
      </c>
      <c r="H65" s="108">
        <f>F65+G65</f>
        <v>250</v>
      </c>
      <c r="I65" s="122">
        <f>M65+Q65+U65+Y65+AC65+AG65</f>
        <v>10</v>
      </c>
      <c r="J65" s="107"/>
      <c r="K65" s="108"/>
      <c r="L65" s="108"/>
      <c r="M65" s="109"/>
      <c r="N65" s="209"/>
      <c r="O65" s="108"/>
      <c r="P65" s="255"/>
      <c r="Q65" s="109"/>
      <c r="R65" s="121">
        <v>15</v>
      </c>
      <c r="S65" s="105">
        <v>30</v>
      </c>
      <c r="T65" s="256">
        <v>55</v>
      </c>
      <c r="U65" s="122">
        <v>4</v>
      </c>
      <c r="V65" s="104">
        <v>15</v>
      </c>
      <c r="W65" s="105">
        <v>30</v>
      </c>
      <c r="X65" s="256">
        <v>105</v>
      </c>
      <c r="Y65" s="109">
        <v>6</v>
      </c>
      <c r="Z65" s="121"/>
      <c r="AA65" s="105"/>
      <c r="AB65" s="256"/>
      <c r="AC65" s="122"/>
      <c r="AD65" s="104"/>
      <c r="AE65" s="105"/>
      <c r="AF65" s="105"/>
      <c r="AG65" s="109"/>
      <c r="AH65" s="173" t="s">
        <v>78</v>
      </c>
      <c r="AI65" s="24"/>
      <c r="AJ65" s="24"/>
      <c r="AK65" s="24">
        <v>1</v>
      </c>
      <c r="AL65" s="82">
        <v>1</v>
      </c>
      <c r="AM65" s="24"/>
      <c r="AN65" s="24"/>
      <c r="AO65" s="24"/>
      <c r="AP65" s="26"/>
      <c r="AQ65" s="24"/>
      <c r="AR65" s="83"/>
      <c r="AS65" s="77">
        <v>1</v>
      </c>
    </row>
    <row r="66" spans="1:48" x14ac:dyDescent="0.2">
      <c r="A66" s="257" t="s">
        <v>143</v>
      </c>
      <c r="B66" s="254" t="s">
        <v>144</v>
      </c>
      <c r="C66" s="135">
        <f t="shared" si="16"/>
        <v>30</v>
      </c>
      <c r="D66" s="136">
        <f t="shared" si="16"/>
        <v>60</v>
      </c>
      <c r="E66" s="247">
        <f>C66+D66</f>
        <v>90</v>
      </c>
      <c r="F66" s="248">
        <v>90</v>
      </c>
      <c r="G66" s="249">
        <f>L66+P66+T66+X66+AB66+AF66</f>
        <v>160</v>
      </c>
      <c r="H66" s="249">
        <f>F66+G66</f>
        <v>250</v>
      </c>
      <c r="I66" s="143">
        <f>M66+Q66+U66+Y66+AC66+AG66</f>
        <v>10</v>
      </c>
      <c r="J66" s="107"/>
      <c r="K66" s="108"/>
      <c r="L66" s="108"/>
      <c r="M66" s="109"/>
      <c r="N66" s="248"/>
      <c r="O66" s="249"/>
      <c r="P66" s="258"/>
      <c r="Q66" s="139"/>
      <c r="R66" s="135"/>
      <c r="S66" s="136"/>
      <c r="T66" s="251"/>
      <c r="U66" s="139"/>
      <c r="V66" s="138"/>
      <c r="W66" s="136"/>
      <c r="X66" s="251"/>
      <c r="Y66" s="139"/>
      <c r="Z66" s="135">
        <v>15</v>
      </c>
      <c r="AA66" s="136">
        <v>30</v>
      </c>
      <c r="AB66" s="251">
        <v>55</v>
      </c>
      <c r="AC66" s="143">
        <v>4</v>
      </c>
      <c r="AD66" s="104">
        <v>15</v>
      </c>
      <c r="AE66" s="105">
        <v>30</v>
      </c>
      <c r="AF66" s="105">
        <v>105</v>
      </c>
      <c r="AG66" s="109">
        <v>6</v>
      </c>
      <c r="AH66" s="252" t="s">
        <v>88</v>
      </c>
      <c r="AI66" s="24"/>
      <c r="AJ66" s="24"/>
      <c r="AK66" s="24"/>
      <c r="AL66" s="82"/>
      <c r="AM66" s="24">
        <v>1</v>
      </c>
      <c r="AN66" s="24">
        <v>1</v>
      </c>
      <c r="AO66" s="24"/>
      <c r="AP66" s="26"/>
      <c r="AQ66" s="24"/>
      <c r="AR66" s="83"/>
      <c r="AS66" s="77"/>
      <c r="AU66" s="6">
        <v>1</v>
      </c>
    </row>
    <row r="67" spans="1:48" s="126" customFormat="1" ht="13.5" thickBot="1" x14ac:dyDescent="0.25">
      <c r="A67" s="127" t="s">
        <v>145</v>
      </c>
      <c r="B67" s="246" t="s">
        <v>146</v>
      </c>
      <c r="C67" s="176">
        <f t="shared" si="16"/>
        <v>30</v>
      </c>
      <c r="D67" s="130">
        <f t="shared" si="16"/>
        <v>60</v>
      </c>
      <c r="E67" s="131">
        <f>C67+D67</f>
        <v>90</v>
      </c>
      <c r="F67" s="212">
        <v>90</v>
      </c>
      <c r="G67" s="133">
        <f>L67+P67+T67+X67+AB67+AF67</f>
        <v>160</v>
      </c>
      <c r="H67" s="133">
        <f>F67+G67</f>
        <v>250</v>
      </c>
      <c r="I67" s="177">
        <f>M67+Q67+U67+Y67+AC67+AG67</f>
        <v>10</v>
      </c>
      <c r="J67" s="132"/>
      <c r="K67" s="133"/>
      <c r="L67" s="133"/>
      <c r="M67" s="134"/>
      <c r="N67" s="212"/>
      <c r="O67" s="133"/>
      <c r="P67" s="259"/>
      <c r="Q67" s="134"/>
      <c r="R67" s="176"/>
      <c r="S67" s="130"/>
      <c r="T67" s="260"/>
      <c r="U67" s="177"/>
      <c r="V67" s="129"/>
      <c r="W67" s="130"/>
      <c r="X67" s="260"/>
      <c r="Y67" s="134"/>
      <c r="Z67" s="176">
        <v>15</v>
      </c>
      <c r="AA67" s="130">
        <v>30</v>
      </c>
      <c r="AB67" s="260">
        <v>55</v>
      </c>
      <c r="AC67" s="177">
        <v>4</v>
      </c>
      <c r="AD67" s="129">
        <v>15</v>
      </c>
      <c r="AE67" s="130">
        <v>30</v>
      </c>
      <c r="AF67" s="130">
        <v>105</v>
      </c>
      <c r="AG67" s="134">
        <v>6</v>
      </c>
      <c r="AH67" s="201" t="s">
        <v>88</v>
      </c>
      <c r="AI67" s="24"/>
      <c r="AJ67" s="24"/>
      <c r="AK67" s="24"/>
      <c r="AL67" s="82"/>
      <c r="AM67" s="24">
        <v>1</v>
      </c>
      <c r="AN67" s="24">
        <v>1</v>
      </c>
      <c r="AO67" s="24"/>
      <c r="AP67" s="26"/>
      <c r="AQ67" s="24"/>
      <c r="AR67" s="83"/>
      <c r="AS67" s="77"/>
      <c r="AT67" s="6"/>
      <c r="AU67" s="6">
        <v>1</v>
      </c>
      <c r="AV67" s="6"/>
    </row>
    <row r="68" spans="1:48" ht="13.5" thickBot="1" x14ac:dyDescent="0.25">
      <c r="A68" s="240"/>
      <c r="B68" s="221" t="s">
        <v>147</v>
      </c>
      <c r="C68" s="184">
        <f>SUM(C64:C67)</f>
        <v>120</v>
      </c>
      <c r="D68" s="185">
        <f t="shared" ref="D68:AG68" si="17">SUM(D64:D67)</f>
        <v>240</v>
      </c>
      <c r="E68" s="186">
        <f t="shared" si="17"/>
        <v>360</v>
      </c>
      <c r="F68" s="184">
        <f t="shared" si="17"/>
        <v>360</v>
      </c>
      <c r="G68" s="185">
        <f t="shared" si="17"/>
        <v>640</v>
      </c>
      <c r="H68" s="185">
        <f t="shared" si="17"/>
        <v>1000</v>
      </c>
      <c r="I68" s="188">
        <f t="shared" si="17"/>
        <v>40</v>
      </c>
      <c r="J68" s="184">
        <f t="shared" si="17"/>
        <v>0</v>
      </c>
      <c r="K68" s="187">
        <f t="shared" si="17"/>
        <v>0</v>
      </c>
      <c r="L68" s="187">
        <f t="shared" si="17"/>
        <v>0</v>
      </c>
      <c r="M68" s="261">
        <f t="shared" si="17"/>
        <v>0</v>
      </c>
      <c r="N68" s="187">
        <f t="shared" si="17"/>
        <v>0</v>
      </c>
      <c r="O68" s="187">
        <f t="shared" si="17"/>
        <v>0</v>
      </c>
      <c r="P68" s="187">
        <f t="shared" si="17"/>
        <v>0</v>
      </c>
      <c r="Q68" s="262">
        <f t="shared" si="17"/>
        <v>0</v>
      </c>
      <c r="R68" s="184">
        <f t="shared" si="17"/>
        <v>30</v>
      </c>
      <c r="S68" s="187">
        <f t="shared" si="17"/>
        <v>60</v>
      </c>
      <c r="T68" s="187">
        <f t="shared" si="17"/>
        <v>110</v>
      </c>
      <c r="U68" s="261">
        <f t="shared" si="17"/>
        <v>8</v>
      </c>
      <c r="V68" s="187">
        <f t="shared" si="17"/>
        <v>30</v>
      </c>
      <c r="W68" s="187">
        <f t="shared" si="17"/>
        <v>60</v>
      </c>
      <c r="X68" s="187">
        <f t="shared" si="17"/>
        <v>210</v>
      </c>
      <c r="Y68" s="262">
        <f t="shared" si="17"/>
        <v>12</v>
      </c>
      <c r="Z68" s="184">
        <f t="shared" si="17"/>
        <v>30</v>
      </c>
      <c r="AA68" s="187">
        <f t="shared" si="17"/>
        <v>60</v>
      </c>
      <c r="AB68" s="187">
        <f t="shared" si="17"/>
        <v>110</v>
      </c>
      <c r="AC68" s="261">
        <f t="shared" si="17"/>
        <v>8</v>
      </c>
      <c r="AD68" s="187">
        <f t="shared" si="17"/>
        <v>30</v>
      </c>
      <c r="AE68" s="187">
        <f t="shared" si="17"/>
        <v>60</v>
      </c>
      <c r="AF68" s="187">
        <f t="shared" si="17"/>
        <v>210</v>
      </c>
      <c r="AG68" s="262">
        <f t="shared" si="17"/>
        <v>12</v>
      </c>
      <c r="AH68" s="190"/>
      <c r="AI68" s="24"/>
      <c r="AJ68" s="24"/>
      <c r="AK68" s="24"/>
      <c r="AL68" s="82"/>
      <c r="AM68" s="24"/>
      <c r="AN68" s="24"/>
      <c r="AO68" s="24"/>
      <c r="AP68" s="26"/>
      <c r="AQ68" s="24"/>
      <c r="AR68" s="83"/>
      <c r="AS68" s="77"/>
    </row>
    <row r="69" spans="1:48" ht="13.5" thickBot="1" x14ac:dyDescent="0.25">
      <c r="A69" s="263"/>
      <c r="B69" s="264" t="s">
        <v>148</v>
      </c>
      <c r="C69" s="242"/>
      <c r="D69" s="243"/>
      <c r="E69" s="244"/>
      <c r="F69" s="228"/>
      <c r="G69" s="226"/>
      <c r="H69" s="226"/>
      <c r="I69" s="245"/>
      <c r="J69" s="162"/>
      <c r="K69" s="162"/>
      <c r="L69" s="162"/>
      <c r="M69" s="166"/>
      <c r="N69" s="162" t="s">
        <v>149</v>
      </c>
      <c r="O69" s="162"/>
      <c r="P69" s="162"/>
      <c r="Q69" s="166"/>
      <c r="R69" s="162"/>
      <c r="S69" s="162"/>
      <c r="T69" s="162"/>
      <c r="U69" s="166"/>
      <c r="V69" s="162"/>
      <c r="W69" s="162"/>
      <c r="X69" s="162"/>
      <c r="Y69" s="166"/>
      <c r="Z69" s="162"/>
      <c r="AA69" s="162"/>
      <c r="AB69" s="162"/>
      <c r="AC69" s="166"/>
      <c r="AD69" s="162"/>
      <c r="AE69" s="162"/>
      <c r="AF69" s="162"/>
      <c r="AG69" s="166"/>
      <c r="AH69" s="167"/>
      <c r="AI69" s="81"/>
      <c r="AJ69" s="81"/>
      <c r="AK69" s="81"/>
      <c r="AL69" s="82"/>
      <c r="AM69" s="24"/>
      <c r="AN69" s="81"/>
      <c r="AO69" s="81"/>
      <c r="AP69" s="26"/>
      <c r="AQ69" s="24"/>
      <c r="AR69" s="83"/>
      <c r="AS69" s="77"/>
    </row>
    <row r="70" spans="1:48" x14ac:dyDescent="0.2">
      <c r="A70" s="253" t="s">
        <v>150</v>
      </c>
      <c r="B70" s="193" t="s">
        <v>151</v>
      </c>
      <c r="C70" s="113">
        <v>0</v>
      </c>
      <c r="D70" s="111">
        <v>100</v>
      </c>
      <c r="E70" s="265">
        <f>C70+D70</f>
        <v>100</v>
      </c>
      <c r="F70" s="169">
        <v>100</v>
      </c>
      <c r="G70" s="170">
        <f>L70+P70+T70+X70+AB70+AF70</f>
        <v>0</v>
      </c>
      <c r="H70" s="170">
        <f>F70+G70</f>
        <v>100</v>
      </c>
      <c r="I70" s="114">
        <f>M70+Q70+U70+Y70+AC70+AG70</f>
        <v>4</v>
      </c>
      <c r="J70" s="95">
        <v>0</v>
      </c>
      <c r="K70" s="93">
        <v>100</v>
      </c>
      <c r="L70" s="93">
        <v>0</v>
      </c>
      <c r="M70" s="266">
        <v>4</v>
      </c>
      <c r="N70" s="95"/>
      <c r="O70" s="93"/>
      <c r="P70" s="93"/>
      <c r="Q70" s="96"/>
      <c r="R70" s="95"/>
      <c r="S70" s="93"/>
      <c r="T70" s="93"/>
      <c r="U70" s="266"/>
      <c r="V70" s="95"/>
      <c r="W70" s="93"/>
      <c r="X70" s="93"/>
      <c r="Y70" s="96"/>
      <c r="Z70" s="267"/>
      <c r="AA70" s="268"/>
      <c r="AB70" s="268"/>
      <c r="AC70" s="269"/>
      <c r="AD70" s="267"/>
      <c r="AE70" s="268"/>
      <c r="AF70" s="268"/>
      <c r="AG70" s="269"/>
      <c r="AH70" s="210" t="s">
        <v>19</v>
      </c>
      <c r="AI70" s="24">
        <v>1</v>
      </c>
      <c r="AJ70" s="24"/>
      <c r="AK70" s="24"/>
      <c r="AL70" s="82"/>
      <c r="AM70" s="24"/>
      <c r="AN70" s="270"/>
      <c r="AO70" s="270"/>
      <c r="AP70" s="26"/>
      <c r="AQ70" s="24"/>
      <c r="AR70" s="83"/>
      <c r="AS70" s="77"/>
    </row>
    <row r="71" spans="1:48" x14ac:dyDescent="0.2">
      <c r="A71" s="103" t="s">
        <v>152</v>
      </c>
      <c r="B71" s="271" t="s">
        <v>153</v>
      </c>
      <c r="C71" s="104">
        <v>0</v>
      </c>
      <c r="D71" s="105">
        <v>100</v>
      </c>
      <c r="E71" s="256">
        <f>C71+D71</f>
        <v>100</v>
      </c>
      <c r="F71" s="107">
        <v>100</v>
      </c>
      <c r="G71" s="108">
        <f>L71+P71+T71+X71+AB71+AF71</f>
        <v>0</v>
      </c>
      <c r="H71" s="108">
        <f>F71+G71</f>
        <v>100</v>
      </c>
      <c r="I71" s="109">
        <f>M71+Q71+U71+Y71+AC71+AG71</f>
        <v>4</v>
      </c>
      <c r="J71" s="104">
        <v>0</v>
      </c>
      <c r="K71" s="105">
        <v>100</v>
      </c>
      <c r="L71" s="105">
        <v>0</v>
      </c>
      <c r="M71" s="272">
        <v>4</v>
      </c>
      <c r="N71" s="104"/>
      <c r="O71" s="105"/>
      <c r="P71" s="105"/>
      <c r="Q71" s="109"/>
      <c r="R71" s="104"/>
      <c r="S71" s="105"/>
      <c r="T71" s="105"/>
      <c r="U71" s="109"/>
      <c r="V71" s="104"/>
      <c r="W71" s="105"/>
      <c r="X71" s="105"/>
      <c r="Y71" s="109"/>
      <c r="Z71" s="273"/>
      <c r="AA71" s="274"/>
      <c r="AB71" s="274"/>
      <c r="AC71" s="275"/>
      <c r="AD71" s="273"/>
      <c r="AE71" s="274"/>
      <c r="AF71" s="274"/>
      <c r="AG71" s="275"/>
      <c r="AH71" s="119" t="s">
        <v>19</v>
      </c>
      <c r="AI71" s="24">
        <v>1</v>
      </c>
      <c r="AJ71" s="24"/>
      <c r="AK71" s="24"/>
      <c r="AL71" s="82"/>
      <c r="AM71" s="24"/>
      <c r="AN71" s="270"/>
      <c r="AO71" s="270"/>
      <c r="AP71" s="26"/>
      <c r="AQ71" s="24"/>
      <c r="AR71" s="83"/>
      <c r="AS71" s="77"/>
    </row>
    <row r="72" spans="1:48" x14ac:dyDescent="0.2">
      <c r="A72" s="103" t="s">
        <v>154</v>
      </c>
      <c r="B72" s="271" t="s">
        <v>155</v>
      </c>
      <c r="C72" s="104">
        <v>0</v>
      </c>
      <c r="D72" s="105">
        <v>140</v>
      </c>
      <c r="E72" s="256">
        <f>C72+D72</f>
        <v>140</v>
      </c>
      <c r="F72" s="107">
        <v>140</v>
      </c>
      <c r="G72" s="108">
        <f>L72+P72+T72+X72+AB72+AF72</f>
        <v>10</v>
      </c>
      <c r="H72" s="108">
        <f>F72+G72</f>
        <v>150</v>
      </c>
      <c r="I72" s="109">
        <f>M72+Q72+U72+Y72+AC72+AG72</f>
        <v>6</v>
      </c>
      <c r="J72" s="104"/>
      <c r="K72" s="105"/>
      <c r="L72" s="105"/>
      <c r="M72" s="272"/>
      <c r="N72" s="104">
        <v>0</v>
      </c>
      <c r="O72" s="105">
        <v>140</v>
      </c>
      <c r="P72" s="105">
        <v>10</v>
      </c>
      <c r="Q72" s="109">
        <v>6</v>
      </c>
      <c r="R72" s="104"/>
      <c r="S72" s="105"/>
      <c r="T72" s="105"/>
      <c r="U72" s="109"/>
      <c r="V72" s="104"/>
      <c r="W72" s="105"/>
      <c r="X72" s="105"/>
      <c r="Y72" s="109"/>
      <c r="Z72" s="104"/>
      <c r="AA72" s="105"/>
      <c r="AB72" s="105"/>
      <c r="AC72" s="109"/>
      <c r="AD72" s="273"/>
      <c r="AE72" s="105"/>
      <c r="AF72" s="105"/>
      <c r="AG72" s="109"/>
      <c r="AH72" s="119" t="s">
        <v>20</v>
      </c>
      <c r="AI72" s="24"/>
      <c r="AJ72" s="24">
        <v>1</v>
      </c>
      <c r="AK72" s="24">
        <v>1</v>
      </c>
      <c r="AL72" s="82">
        <v>1</v>
      </c>
      <c r="AM72" s="24">
        <v>1</v>
      </c>
      <c r="AN72" s="270">
        <v>1</v>
      </c>
      <c r="AO72" s="270"/>
      <c r="AP72" s="26"/>
      <c r="AQ72" s="24"/>
      <c r="AR72" s="83"/>
      <c r="AS72" s="77"/>
    </row>
    <row r="73" spans="1:48" x14ac:dyDescent="0.2">
      <c r="A73" s="127" t="s">
        <v>156</v>
      </c>
      <c r="B73" s="276" t="s">
        <v>157</v>
      </c>
      <c r="C73" s="129">
        <v>0</v>
      </c>
      <c r="D73" s="130">
        <v>140</v>
      </c>
      <c r="E73" s="260">
        <f>C73+D73</f>
        <v>140</v>
      </c>
      <c r="F73" s="132">
        <v>140</v>
      </c>
      <c r="G73" s="133">
        <f>L73+P73+T73+X73+AB73+AF73</f>
        <v>10</v>
      </c>
      <c r="H73" s="133">
        <f>F73+G73</f>
        <v>150</v>
      </c>
      <c r="I73" s="134">
        <f>M73+Q73+U73+Y73+AC73+AG73</f>
        <v>6</v>
      </c>
      <c r="J73" s="129"/>
      <c r="K73" s="130"/>
      <c r="L73" s="130"/>
      <c r="M73" s="277"/>
      <c r="N73" s="129">
        <v>0</v>
      </c>
      <c r="O73" s="130">
        <v>140</v>
      </c>
      <c r="P73" s="130">
        <v>10</v>
      </c>
      <c r="Q73" s="134">
        <v>6</v>
      </c>
      <c r="R73" s="129"/>
      <c r="S73" s="130"/>
      <c r="T73" s="130"/>
      <c r="U73" s="134"/>
      <c r="V73" s="129"/>
      <c r="W73" s="130"/>
      <c r="X73" s="130"/>
      <c r="Y73" s="134"/>
      <c r="Z73" s="278"/>
      <c r="AA73" s="130"/>
      <c r="AB73" s="130"/>
      <c r="AC73" s="134"/>
      <c r="AD73" s="129"/>
      <c r="AE73" s="130"/>
      <c r="AF73" s="130"/>
      <c r="AG73" s="134"/>
      <c r="AH73" s="144" t="s">
        <v>20</v>
      </c>
      <c r="AI73" s="24"/>
      <c r="AJ73" s="24">
        <v>1</v>
      </c>
      <c r="AK73" s="24">
        <v>1</v>
      </c>
      <c r="AL73" s="82">
        <v>1</v>
      </c>
      <c r="AM73" s="24">
        <v>1</v>
      </c>
      <c r="AN73" s="270">
        <v>1</v>
      </c>
      <c r="AO73" s="270"/>
      <c r="AP73" s="26"/>
      <c r="AQ73" s="24"/>
      <c r="AR73" s="83"/>
      <c r="AS73" s="77"/>
    </row>
    <row r="74" spans="1:48" x14ac:dyDescent="0.2">
      <c r="A74" s="127" t="s">
        <v>158</v>
      </c>
      <c r="B74" s="276" t="s">
        <v>159</v>
      </c>
      <c r="C74" s="129">
        <v>0</v>
      </c>
      <c r="D74" s="176">
        <v>120</v>
      </c>
      <c r="E74" s="260">
        <f t="shared" ref="E74:E77" si="18">C74+D74</f>
        <v>120</v>
      </c>
      <c r="F74" s="132">
        <v>120</v>
      </c>
      <c r="G74" s="212">
        <v>5</v>
      </c>
      <c r="H74" s="133">
        <f t="shared" ref="H74:H77" si="19">F74+G74</f>
        <v>125</v>
      </c>
      <c r="I74" s="203">
        <v>5</v>
      </c>
      <c r="J74" s="129"/>
      <c r="K74" s="176"/>
      <c r="L74" s="176"/>
      <c r="M74" s="279"/>
      <c r="N74" s="129"/>
      <c r="O74" s="176"/>
      <c r="P74" s="176"/>
      <c r="Q74" s="203"/>
      <c r="R74" s="129"/>
      <c r="S74" s="176"/>
      <c r="T74" s="176"/>
      <c r="U74" s="203"/>
      <c r="V74" s="129">
        <v>0</v>
      </c>
      <c r="W74" s="176">
        <v>120</v>
      </c>
      <c r="X74" s="176">
        <v>5</v>
      </c>
      <c r="Y74" s="203">
        <v>5</v>
      </c>
      <c r="Z74" s="278"/>
      <c r="AA74" s="176"/>
      <c r="AB74" s="176"/>
      <c r="AC74" s="203"/>
      <c r="AD74" s="129"/>
      <c r="AE74" s="176"/>
      <c r="AF74" s="176"/>
      <c r="AG74" s="203"/>
      <c r="AH74" s="144" t="s">
        <v>22</v>
      </c>
      <c r="AI74" s="24"/>
      <c r="AJ74" s="24"/>
      <c r="AK74" s="24"/>
      <c r="AL74" s="82"/>
      <c r="AM74" s="24"/>
      <c r="AN74" s="270"/>
      <c r="AO74" s="270"/>
      <c r="AP74" s="26"/>
      <c r="AQ74" s="24"/>
      <c r="AR74" s="83"/>
      <c r="AS74" s="77"/>
    </row>
    <row r="75" spans="1:48" x14ac:dyDescent="0.2">
      <c r="A75" s="127" t="s">
        <v>160</v>
      </c>
      <c r="B75" s="276" t="s">
        <v>161</v>
      </c>
      <c r="C75" s="129">
        <v>0</v>
      </c>
      <c r="D75" s="176">
        <v>120</v>
      </c>
      <c r="E75" s="260">
        <f t="shared" si="18"/>
        <v>120</v>
      </c>
      <c r="F75" s="132">
        <v>120</v>
      </c>
      <c r="G75" s="212">
        <v>5</v>
      </c>
      <c r="H75" s="133">
        <f t="shared" si="19"/>
        <v>125</v>
      </c>
      <c r="I75" s="203">
        <v>5</v>
      </c>
      <c r="J75" s="129"/>
      <c r="K75" s="176"/>
      <c r="L75" s="176"/>
      <c r="M75" s="279"/>
      <c r="N75" s="129"/>
      <c r="O75" s="176"/>
      <c r="P75" s="176"/>
      <c r="Q75" s="203"/>
      <c r="R75" s="129"/>
      <c r="S75" s="176"/>
      <c r="T75" s="176"/>
      <c r="U75" s="203"/>
      <c r="V75" s="129">
        <v>0</v>
      </c>
      <c r="W75" s="176">
        <v>120</v>
      </c>
      <c r="X75" s="176">
        <v>5</v>
      </c>
      <c r="Y75" s="203">
        <v>5</v>
      </c>
      <c r="Z75" s="278"/>
      <c r="AA75" s="176"/>
      <c r="AB75" s="176"/>
      <c r="AC75" s="203"/>
      <c r="AD75" s="129"/>
      <c r="AE75" s="176"/>
      <c r="AF75" s="176"/>
      <c r="AG75" s="203"/>
      <c r="AH75" s="144" t="s">
        <v>22</v>
      </c>
      <c r="AI75" s="24"/>
      <c r="AJ75" s="24"/>
      <c r="AK75" s="24"/>
      <c r="AL75" s="82"/>
      <c r="AM75" s="24"/>
      <c r="AN75" s="270"/>
      <c r="AO75" s="270"/>
      <c r="AP75" s="26"/>
      <c r="AQ75" s="24"/>
      <c r="AR75" s="83"/>
      <c r="AS75" s="77"/>
    </row>
    <row r="76" spans="1:48" x14ac:dyDescent="0.2">
      <c r="A76" s="103" t="s">
        <v>162</v>
      </c>
      <c r="B76" s="276" t="s">
        <v>163</v>
      </c>
      <c r="C76" s="104">
        <v>0</v>
      </c>
      <c r="D76" s="121">
        <v>120</v>
      </c>
      <c r="E76" s="260">
        <f t="shared" si="18"/>
        <v>120</v>
      </c>
      <c r="F76" s="107">
        <v>120</v>
      </c>
      <c r="G76" s="209">
        <v>5</v>
      </c>
      <c r="H76" s="133">
        <f t="shared" si="19"/>
        <v>125</v>
      </c>
      <c r="I76" s="234">
        <v>5</v>
      </c>
      <c r="J76" s="104"/>
      <c r="K76" s="121"/>
      <c r="L76" s="121"/>
      <c r="M76" s="280"/>
      <c r="N76" s="104"/>
      <c r="O76" s="121"/>
      <c r="P76" s="121"/>
      <c r="Q76" s="234"/>
      <c r="R76" s="104"/>
      <c r="S76" s="121"/>
      <c r="T76" s="121"/>
      <c r="U76" s="234"/>
      <c r="V76" s="104"/>
      <c r="W76" s="121"/>
      <c r="X76" s="121"/>
      <c r="Y76" s="234"/>
      <c r="Z76" s="273"/>
      <c r="AA76" s="121"/>
      <c r="AB76" s="121"/>
      <c r="AC76" s="234"/>
      <c r="AD76" s="104">
        <v>0</v>
      </c>
      <c r="AE76" s="121">
        <v>120</v>
      </c>
      <c r="AF76" s="121">
        <v>5</v>
      </c>
      <c r="AG76" s="234">
        <v>5</v>
      </c>
      <c r="AH76" s="119" t="s">
        <v>24</v>
      </c>
      <c r="AI76" s="24"/>
      <c r="AJ76" s="24"/>
      <c r="AK76" s="24"/>
      <c r="AL76" s="82"/>
      <c r="AM76" s="24"/>
      <c r="AN76" s="270"/>
      <c r="AO76" s="270"/>
      <c r="AP76" s="26"/>
      <c r="AQ76" s="24"/>
      <c r="AR76" s="83"/>
      <c r="AS76" s="77"/>
    </row>
    <row r="77" spans="1:48" ht="13.5" thickBot="1" x14ac:dyDescent="0.25">
      <c r="A77" s="281" t="s">
        <v>164</v>
      </c>
      <c r="B77" s="276" t="s">
        <v>165</v>
      </c>
      <c r="C77" s="67">
        <v>0</v>
      </c>
      <c r="D77" s="282">
        <v>120</v>
      </c>
      <c r="E77" s="260">
        <f t="shared" si="18"/>
        <v>120</v>
      </c>
      <c r="F77" s="283">
        <v>120</v>
      </c>
      <c r="G77" s="284">
        <v>5</v>
      </c>
      <c r="H77" s="133">
        <f t="shared" si="19"/>
        <v>125</v>
      </c>
      <c r="I77" s="285">
        <v>5</v>
      </c>
      <c r="J77" s="67"/>
      <c r="K77" s="282"/>
      <c r="L77" s="282"/>
      <c r="M77" s="286"/>
      <c r="N77" s="67"/>
      <c r="O77" s="282"/>
      <c r="P77" s="282"/>
      <c r="Q77" s="285"/>
      <c r="R77" s="67"/>
      <c r="S77" s="282"/>
      <c r="T77" s="282"/>
      <c r="U77" s="285"/>
      <c r="V77" s="67"/>
      <c r="W77" s="282"/>
      <c r="X77" s="282"/>
      <c r="Y77" s="285"/>
      <c r="Z77" s="287"/>
      <c r="AA77" s="282"/>
      <c r="AB77" s="282"/>
      <c r="AC77" s="285"/>
      <c r="AD77" s="67">
        <v>0</v>
      </c>
      <c r="AE77" s="282">
        <v>120</v>
      </c>
      <c r="AF77" s="282">
        <v>5</v>
      </c>
      <c r="AG77" s="285">
        <v>5</v>
      </c>
      <c r="AH77" s="213" t="s">
        <v>24</v>
      </c>
      <c r="AI77" s="24"/>
      <c r="AJ77" s="24"/>
      <c r="AK77" s="24"/>
      <c r="AL77" s="82"/>
      <c r="AM77" s="24"/>
      <c r="AN77" s="270"/>
      <c r="AO77" s="270"/>
      <c r="AP77" s="26"/>
      <c r="AQ77" s="24"/>
      <c r="AR77" s="83"/>
      <c r="AS77" s="77"/>
    </row>
    <row r="78" spans="1:48" ht="13.5" thickBot="1" x14ac:dyDescent="0.25">
      <c r="A78" s="288"/>
      <c r="B78" s="289" t="s">
        <v>166</v>
      </c>
      <c r="C78" s="222">
        <f>SUM(C70:C77)</f>
        <v>0</v>
      </c>
      <c r="D78" s="222">
        <f t="shared" ref="D78:AG78" si="20">SUM(D70:D77)</f>
        <v>960</v>
      </c>
      <c r="E78" s="290">
        <f t="shared" si="20"/>
        <v>960</v>
      </c>
      <c r="F78" s="222">
        <f t="shared" si="20"/>
        <v>960</v>
      </c>
      <c r="G78" s="222">
        <f t="shared" si="20"/>
        <v>40</v>
      </c>
      <c r="H78" s="290">
        <f t="shared" si="20"/>
        <v>1000</v>
      </c>
      <c r="I78" s="291">
        <f t="shared" si="20"/>
        <v>40</v>
      </c>
      <c r="J78" s="222">
        <f t="shared" si="20"/>
        <v>0</v>
      </c>
      <c r="K78" s="222">
        <f t="shared" si="20"/>
        <v>200</v>
      </c>
      <c r="L78" s="222">
        <f t="shared" si="20"/>
        <v>0</v>
      </c>
      <c r="M78" s="291">
        <f t="shared" si="20"/>
        <v>8</v>
      </c>
      <c r="N78" s="222">
        <f t="shared" si="20"/>
        <v>0</v>
      </c>
      <c r="O78" s="222">
        <f t="shared" si="20"/>
        <v>280</v>
      </c>
      <c r="P78" s="222">
        <f t="shared" si="20"/>
        <v>20</v>
      </c>
      <c r="Q78" s="291">
        <f t="shared" si="20"/>
        <v>12</v>
      </c>
      <c r="R78" s="222">
        <f t="shared" si="20"/>
        <v>0</v>
      </c>
      <c r="S78" s="222">
        <f t="shared" si="20"/>
        <v>0</v>
      </c>
      <c r="T78" s="222">
        <f t="shared" si="20"/>
        <v>0</v>
      </c>
      <c r="U78" s="291">
        <f t="shared" si="20"/>
        <v>0</v>
      </c>
      <c r="V78" s="222">
        <f t="shared" si="20"/>
        <v>0</v>
      </c>
      <c r="W78" s="222">
        <f t="shared" si="20"/>
        <v>240</v>
      </c>
      <c r="X78" s="222">
        <f t="shared" si="20"/>
        <v>10</v>
      </c>
      <c r="Y78" s="291">
        <f t="shared" si="20"/>
        <v>10</v>
      </c>
      <c r="Z78" s="222">
        <f t="shared" si="20"/>
        <v>0</v>
      </c>
      <c r="AA78" s="222">
        <f t="shared" si="20"/>
        <v>0</v>
      </c>
      <c r="AB78" s="222">
        <f t="shared" si="20"/>
        <v>0</v>
      </c>
      <c r="AC78" s="291">
        <f t="shared" si="20"/>
        <v>0</v>
      </c>
      <c r="AD78" s="222">
        <f t="shared" si="20"/>
        <v>0</v>
      </c>
      <c r="AE78" s="222">
        <f t="shared" si="20"/>
        <v>240</v>
      </c>
      <c r="AF78" s="222">
        <f t="shared" si="20"/>
        <v>10</v>
      </c>
      <c r="AG78" s="291">
        <f t="shared" si="20"/>
        <v>10</v>
      </c>
      <c r="AH78" s="190"/>
      <c r="AI78" s="24"/>
      <c r="AJ78" s="24"/>
      <c r="AK78" s="24"/>
      <c r="AL78" s="82"/>
      <c r="AM78" s="24"/>
      <c r="AN78" s="270"/>
      <c r="AO78" s="270"/>
      <c r="AP78" s="26"/>
      <c r="AQ78" s="24"/>
      <c r="AR78" s="83"/>
      <c r="AS78" s="77"/>
    </row>
    <row r="79" spans="1:48" ht="15.75" customHeight="1" thickBot="1" x14ac:dyDescent="0.25">
      <c r="A79" s="160"/>
      <c r="B79" s="292" t="s">
        <v>167</v>
      </c>
      <c r="C79" s="225">
        <f>C17+C29+C57+C62+C68+C78</f>
        <v>735</v>
      </c>
      <c r="D79" s="225">
        <f t="shared" ref="D79:AG79" si="21">D17+D29+D57+D62+D68+D78</f>
        <v>2231</v>
      </c>
      <c r="E79" s="225">
        <f t="shared" si="21"/>
        <v>2966</v>
      </c>
      <c r="F79" s="225">
        <f t="shared" si="21"/>
        <v>2966</v>
      </c>
      <c r="G79" s="225">
        <f t="shared" si="21"/>
        <v>1759</v>
      </c>
      <c r="H79" s="225">
        <f t="shared" si="21"/>
        <v>4725</v>
      </c>
      <c r="I79" s="293">
        <f t="shared" si="21"/>
        <v>186</v>
      </c>
      <c r="J79" s="225">
        <f t="shared" si="21"/>
        <v>150</v>
      </c>
      <c r="K79" s="225">
        <f t="shared" si="21"/>
        <v>485</v>
      </c>
      <c r="L79" s="225">
        <f t="shared" si="21"/>
        <v>180</v>
      </c>
      <c r="M79" s="293">
        <f t="shared" si="21"/>
        <v>32</v>
      </c>
      <c r="N79" s="225">
        <f t="shared" si="21"/>
        <v>120</v>
      </c>
      <c r="O79" s="225">
        <f t="shared" si="21"/>
        <v>520</v>
      </c>
      <c r="P79" s="225">
        <f t="shared" si="21"/>
        <v>175</v>
      </c>
      <c r="Q79" s="293">
        <f t="shared" si="21"/>
        <v>32</v>
      </c>
      <c r="R79" s="225">
        <f t="shared" si="21"/>
        <v>165</v>
      </c>
      <c r="S79" s="225">
        <f t="shared" si="21"/>
        <v>210</v>
      </c>
      <c r="T79" s="225">
        <f t="shared" si="21"/>
        <v>265</v>
      </c>
      <c r="U79" s="293">
        <f t="shared" si="21"/>
        <v>25</v>
      </c>
      <c r="V79" s="225">
        <f t="shared" si="21"/>
        <v>75</v>
      </c>
      <c r="W79" s="225">
        <f t="shared" si="21"/>
        <v>461</v>
      </c>
      <c r="X79" s="225">
        <f t="shared" si="21"/>
        <v>379</v>
      </c>
      <c r="Y79" s="293">
        <f t="shared" si="21"/>
        <v>36</v>
      </c>
      <c r="Z79" s="225">
        <f t="shared" si="21"/>
        <v>105</v>
      </c>
      <c r="AA79" s="225">
        <f t="shared" si="21"/>
        <v>180</v>
      </c>
      <c r="AB79" s="225">
        <f t="shared" si="21"/>
        <v>355</v>
      </c>
      <c r="AC79" s="293">
        <f t="shared" si="21"/>
        <v>25</v>
      </c>
      <c r="AD79" s="225">
        <f t="shared" si="21"/>
        <v>120</v>
      </c>
      <c r="AE79" s="225">
        <f t="shared" si="21"/>
        <v>375</v>
      </c>
      <c r="AF79" s="225">
        <f t="shared" si="21"/>
        <v>405</v>
      </c>
      <c r="AG79" s="293">
        <f t="shared" si="21"/>
        <v>36</v>
      </c>
      <c r="AH79" s="167"/>
      <c r="AI79" s="24">
        <f t="shared" ref="AI79:AN79" si="22">SUM(AI13:AI78)</f>
        <v>14</v>
      </c>
      <c r="AJ79" s="24">
        <f t="shared" si="22"/>
        <v>11</v>
      </c>
      <c r="AK79" s="24">
        <f t="shared" si="22"/>
        <v>15</v>
      </c>
      <c r="AL79" s="24">
        <f t="shared" si="22"/>
        <v>14</v>
      </c>
      <c r="AM79" s="24">
        <f t="shared" si="22"/>
        <v>12</v>
      </c>
      <c r="AN79" s="24">
        <f t="shared" si="22"/>
        <v>10</v>
      </c>
      <c r="AO79" s="24">
        <f>SUM(AI79:AN79)</f>
        <v>76</v>
      </c>
      <c r="AP79" s="24">
        <f t="shared" ref="AP79:AU79" si="23">SUM(AP13:AP78)</f>
        <v>4</v>
      </c>
      <c r="AQ79" s="24">
        <f t="shared" si="23"/>
        <v>4</v>
      </c>
      <c r="AR79" s="24">
        <f t="shared" si="23"/>
        <v>2</v>
      </c>
      <c r="AS79" s="24">
        <f t="shared" si="23"/>
        <v>3</v>
      </c>
      <c r="AT79" s="24">
        <f t="shared" si="23"/>
        <v>1</v>
      </c>
      <c r="AU79" s="24">
        <f t="shared" si="23"/>
        <v>3</v>
      </c>
      <c r="AV79" s="24">
        <f>SUM(AP79:AU79)</f>
        <v>17</v>
      </c>
    </row>
    <row r="80" spans="1:48" s="306" customFormat="1" ht="13.5" thickBot="1" x14ac:dyDescent="0.25">
      <c r="A80" s="294"/>
      <c r="B80" s="295"/>
      <c r="C80" s="296"/>
      <c r="D80" s="296"/>
      <c r="E80" s="297"/>
      <c r="F80" s="298"/>
      <c r="G80" s="298"/>
      <c r="H80" s="299"/>
      <c r="I80" s="296"/>
      <c r="J80" s="297"/>
      <c r="K80" s="296">
        <f>(J79+K79-K78-K62)/15</f>
        <v>25</v>
      </c>
      <c r="L80" s="296"/>
      <c r="M80" s="296"/>
      <c r="N80" s="297"/>
      <c r="O80" s="296">
        <f>(N79+O79-O78-O62)/15</f>
        <v>20</v>
      </c>
      <c r="P80" s="296"/>
      <c r="Q80" s="296"/>
      <c r="R80" s="297"/>
      <c r="S80" s="296">
        <f>(R79+S79-S78-S62)/15</f>
        <v>25</v>
      </c>
      <c r="T80" s="296"/>
      <c r="U80" s="296"/>
      <c r="V80" s="297"/>
      <c r="W80" s="296">
        <f>(V79+W79-W78-W62)/15</f>
        <v>16</v>
      </c>
      <c r="X80" s="296"/>
      <c r="Y80" s="296"/>
      <c r="Z80" s="297"/>
      <c r="AA80" s="296">
        <f>(Z79+AA79-AA78-AA62)/15</f>
        <v>19</v>
      </c>
      <c r="AB80" s="296"/>
      <c r="AC80" s="296"/>
      <c r="AD80" s="297"/>
      <c r="AE80" s="296">
        <f>(AD79+AE79-AE78)/15</f>
        <v>17</v>
      </c>
      <c r="AF80" s="296"/>
      <c r="AG80" s="296"/>
      <c r="AH80" s="300"/>
      <c r="AI80" s="300" t="s">
        <v>19</v>
      </c>
      <c r="AJ80" s="300" t="s">
        <v>20</v>
      </c>
      <c r="AK80" s="300" t="s">
        <v>21</v>
      </c>
      <c r="AL80" s="301" t="s">
        <v>22</v>
      </c>
      <c r="AM80" s="302" t="s">
        <v>23</v>
      </c>
      <c r="AN80" s="300" t="s">
        <v>24</v>
      </c>
      <c r="AO80" s="300"/>
      <c r="AP80" s="303" t="s">
        <v>25</v>
      </c>
      <c r="AQ80" s="302" t="s">
        <v>26</v>
      </c>
      <c r="AR80" s="304" t="s">
        <v>27</v>
      </c>
      <c r="AS80" s="297" t="s">
        <v>28</v>
      </c>
      <c r="AT80" s="305" t="s">
        <v>29</v>
      </c>
      <c r="AU80" s="305" t="s">
        <v>30</v>
      </c>
      <c r="AV80" s="305"/>
    </row>
    <row r="81" spans="1:48" ht="13.5" thickBot="1" x14ac:dyDescent="0.25">
      <c r="A81" s="23"/>
      <c r="C81" s="296"/>
      <c r="D81" s="296">
        <f>D79-D78</f>
        <v>1271</v>
      </c>
      <c r="E81" s="297">
        <f>E79-E78</f>
        <v>2006</v>
      </c>
      <c r="F81" s="298">
        <f>F79-390</f>
        <v>2576</v>
      </c>
      <c r="G81" s="307"/>
      <c r="H81" s="308" t="s">
        <v>168</v>
      </c>
      <c r="I81" s="309"/>
      <c r="J81" s="310" t="s">
        <v>169</v>
      </c>
      <c r="K81" s="311"/>
      <c r="L81" s="312"/>
      <c r="M81" s="313"/>
      <c r="N81" s="310" t="s">
        <v>170</v>
      </c>
      <c r="O81" s="311"/>
      <c r="P81" s="312"/>
      <c r="Q81" s="313"/>
      <c r="R81" s="310" t="s">
        <v>171</v>
      </c>
      <c r="S81" s="311"/>
      <c r="T81" s="312"/>
      <c r="U81" s="313"/>
      <c r="V81" s="310" t="s">
        <v>172</v>
      </c>
      <c r="W81" s="311"/>
      <c r="X81" s="312"/>
      <c r="Y81" s="313"/>
      <c r="Z81" s="310" t="s">
        <v>173</v>
      </c>
      <c r="AA81" s="311"/>
      <c r="AB81" s="312"/>
      <c r="AC81" s="313"/>
      <c r="AD81" s="310" t="s">
        <v>174</v>
      </c>
      <c r="AE81" s="311"/>
      <c r="AF81" s="312"/>
      <c r="AG81" s="312"/>
      <c r="AH81" s="80" t="s">
        <v>175</v>
      </c>
      <c r="AI81" s="314"/>
      <c r="AJ81" s="314"/>
      <c r="AK81" s="24"/>
      <c r="AL81" s="315"/>
      <c r="AM81" s="316"/>
      <c r="AN81" s="314"/>
      <c r="AO81" s="314"/>
      <c r="AP81" s="317"/>
      <c r="AQ81" s="314"/>
    </row>
    <row r="82" spans="1:48" ht="13.5" thickBot="1" x14ac:dyDescent="0.25">
      <c r="A82" s="23"/>
      <c r="C82" s="296"/>
      <c r="D82" s="296"/>
      <c r="E82" s="297"/>
      <c r="F82" s="298">
        <f>F79-E79</f>
        <v>0</v>
      </c>
      <c r="G82" s="307"/>
      <c r="H82" s="318" t="s">
        <v>176</v>
      </c>
      <c r="I82" s="319"/>
      <c r="J82" s="320">
        <f>AP79</f>
        <v>4</v>
      </c>
      <c r="K82" s="321"/>
      <c r="L82" s="321"/>
      <c r="M82" s="322"/>
      <c r="N82" s="320">
        <f>AQ79</f>
        <v>4</v>
      </c>
      <c r="O82" s="321"/>
      <c r="P82" s="321"/>
      <c r="Q82" s="322"/>
      <c r="R82" s="320">
        <f>AR79</f>
        <v>2</v>
      </c>
      <c r="S82" s="321"/>
      <c r="T82" s="321"/>
      <c r="U82" s="322"/>
      <c r="V82" s="320">
        <f>AS79</f>
        <v>3</v>
      </c>
      <c r="W82" s="321"/>
      <c r="X82" s="321"/>
      <c r="Y82" s="322"/>
      <c r="Z82" s="320">
        <f>AT79</f>
        <v>1</v>
      </c>
      <c r="AA82" s="321"/>
      <c r="AB82" s="321"/>
      <c r="AC82" s="322"/>
      <c r="AD82" s="320">
        <f>AU79</f>
        <v>3</v>
      </c>
      <c r="AE82" s="321"/>
      <c r="AF82" s="321"/>
      <c r="AG82" s="322"/>
      <c r="AH82" s="167">
        <f>SUM(J82:AG82)</f>
        <v>17</v>
      </c>
      <c r="AI82" s="314"/>
      <c r="AJ82" s="314"/>
      <c r="AK82" s="24"/>
      <c r="AM82" s="316"/>
      <c r="AN82" s="314"/>
      <c r="AO82" s="314"/>
      <c r="AP82" s="317"/>
      <c r="AQ82" s="314"/>
    </row>
    <row r="83" spans="1:48" ht="13.5" thickBot="1" x14ac:dyDescent="0.25">
      <c r="A83" s="23"/>
      <c r="C83" s="296">
        <f>C79-780</f>
        <v>-45</v>
      </c>
      <c r="D83" s="296">
        <f>D81-1196</f>
        <v>75</v>
      </c>
      <c r="E83" s="297"/>
      <c r="F83" s="298"/>
      <c r="G83" s="307"/>
      <c r="H83" s="323" t="s">
        <v>177</v>
      </c>
      <c r="I83" s="324"/>
      <c r="J83" s="320">
        <v>8</v>
      </c>
      <c r="K83" s="321"/>
      <c r="L83" s="321"/>
      <c r="M83" s="322"/>
      <c r="N83" s="320">
        <v>6</v>
      </c>
      <c r="O83" s="321"/>
      <c r="P83" s="321"/>
      <c r="Q83" s="322"/>
      <c r="R83" s="320">
        <v>7</v>
      </c>
      <c r="S83" s="321"/>
      <c r="T83" s="321"/>
      <c r="U83" s="322"/>
      <c r="V83" s="320">
        <v>7</v>
      </c>
      <c r="W83" s="321"/>
      <c r="X83" s="321"/>
      <c r="Y83" s="322"/>
      <c r="Z83" s="320">
        <v>9</v>
      </c>
      <c r="AA83" s="321"/>
      <c r="AB83" s="321"/>
      <c r="AC83" s="322"/>
      <c r="AD83" s="320">
        <v>8</v>
      </c>
      <c r="AE83" s="321"/>
      <c r="AF83" s="321"/>
      <c r="AG83" s="322"/>
      <c r="AH83" s="167">
        <f>SUM(J83:AG83)</f>
        <v>45</v>
      </c>
      <c r="AI83" s="314"/>
      <c r="AJ83" s="314"/>
      <c r="AK83" s="24"/>
      <c r="AM83" s="316"/>
      <c r="AN83" s="314"/>
      <c r="AO83" s="314"/>
      <c r="AP83" s="317"/>
      <c r="AQ83" s="314"/>
    </row>
    <row r="84" spans="1:48" x14ac:dyDescent="0.2">
      <c r="A84" s="23"/>
      <c r="C84" s="325"/>
      <c r="D84" s="325">
        <f>D79-D78</f>
        <v>1271</v>
      </c>
      <c r="E84" s="302"/>
      <c r="F84" s="305">
        <f>F79-E79</f>
        <v>0</v>
      </c>
      <c r="G84" s="6"/>
      <c r="H84" s="316"/>
      <c r="I84" s="326"/>
      <c r="J84" s="24"/>
      <c r="K84" s="327"/>
      <c r="L84" s="327"/>
      <c r="M84" s="326"/>
      <c r="N84" s="24"/>
      <c r="O84" s="327"/>
      <c r="P84" s="327"/>
      <c r="Q84" s="326"/>
      <c r="R84" s="24"/>
      <c r="S84" s="327"/>
      <c r="T84" s="327"/>
      <c r="U84" s="326"/>
      <c r="V84" s="24"/>
      <c r="W84" s="327"/>
      <c r="X84" s="327"/>
      <c r="Y84" s="326"/>
      <c r="Z84" s="24"/>
      <c r="AA84" s="327"/>
      <c r="AB84" s="327"/>
      <c r="AC84" s="326"/>
      <c r="AD84" s="24"/>
      <c r="AE84" s="327"/>
      <c r="AF84" s="327"/>
      <c r="AG84" s="326"/>
      <c r="AH84" s="81"/>
      <c r="AI84" s="314"/>
      <c r="AJ84" s="314"/>
      <c r="AK84" s="24"/>
      <c r="AM84" s="316"/>
      <c r="AN84" s="314"/>
      <c r="AO84" s="314"/>
      <c r="AP84" s="317"/>
      <c r="AQ84" s="314"/>
    </row>
    <row r="85" spans="1:48" x14ac:dyDescent="0.2">
      <c r="A85" s="23"/>
      <c r="B85" s="328"/>
      <c r="C85" s="325"/>
      <c r="D85" s="325"/>
      <c r="E85" s="302"/>
      <c r="F85" s="305" t="s">
        <v>178</v>
      </c>
      <c r="G85" s="305"/>
      <c r="H85" s="329"/>
      <c r="I85" s="326"/>
      <c r="J85" s="302">
        <f>(J79+K79)/15</f>
        <v>42.333333333333336</v>
      </c>
      <c r="K85" s="325"/>
      <c r="L85" s="325"/>
      <c r="M85" s="325"/>
      <c r="N85" s="302"/>
      <c r="O85" s="325">
        <f>(N79+O79-O78)/15</f>
        <v>24</v>
      </c>
      <c r="P85" s="325"/>
      <c r="Q85" s="325"/>
      <c r="R85" s="302"/>
      <c r="S85" s="325">
        <f>(R79+S79-S78)/15</f>
        <v>25</v>
      </c>
      <c r="T85" s="325"/>
      <c r="U85" s="325"/>
      <c r="V85" s="302"/>
      <c r="W85" s="325">
        <f>(V79+W79-W78)/15</f>
        <v>19.733333333333334</v>
      </c>
      <c r="X85" s="325"/>
      <c r="Y85" s="325"/>
      <c r="Z85" s="302"/>
      <c r="AA85" s="325">
        <f>(Z79+AA79-AA78)/15</f>
        <v>19</v>
      </c>
      <c r="AB85" s="325"/>
      <c r="AC85" s="325"/>
      <c r="AD85" s="302"/>
      <c r="AE85" s="325">
        <f>(AD79+AE79-AE78)/15</f>
        <v>17</v>
      </c>
      <c r="AF85" s="326"/>
      <c r="AG85" s="326"/>
      <c r="AH85" s="300"/>
      <c r="AI85" s="314"/>
      <c r="AJ85" s="314"/>
      <c r="AK85" s="24"/>
      <c r="AM85" s="316"/>
      <c r="AN85" s="314"/>
      <c r="AO85" s="314"/>
      <c r="AP85" s="317"/>
      <c r="AQ85" s="314"/>
    </row>
    <row r="86" spans="1:48" x14ac:dyDescent="0.2">
      <c r="A86" s="23"/>
      <c r="B86" s="330" t="s">
        <v>179</v>
      </c>
      <c r="C86" s="330"/>
      <c r="D86" s="330"/>
      <c r="E86" s="330"/>
      <c r="F86" s="330"/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0"/>
      <c r="R86" s="330"/>
      <c r="S86" s="330"/>
      <c r="T86" s="330"/>
      <c r="U86" s="330"/>
      <c r="V86" s="330"/>
      <c r="W86" s="330"/>
      <c r="X86" s="330"/>
      <c r="Y86" s="330"/>
      <c r="Z86" s="330"/>
      <c r="AA86" s="330"/>
      <c r="AB86" s="330"/>
      <c r="AC86" s="330"/>
      <c r="AD86" s="330"/>
      <c r="AE86" s="330"/>
      <c r="AF86" s="330"/>
      <c r="AG86" s="330"/>
      <c r="AH86" s="330"/>
      <c r="AI86" s="314"/>
      <c r="AJ86" s="314"/>
      <c r="AK86" s="24"/>
      <c r="AM86" s="316"/>
      <c r="AN86" s="314"/>
      <c r="AO86" s="314"/>
      <c r="AP86" s="317"/>
      <c r="AQ86" s="314"/>
    </row>
    <row r="87" spans="1:48" ht="16.5" customHeight="1" x14ac:dyDescent="0.2">
      <c r="A87" s="331"/>
      <c r="B87" s="332" t="s">
        <v>180</v>
      </c>
      <c r="C87" s="333"/>
      <c r="D87" s="333"/>
      <c r="E87" s="333"/>
      <c r="H87" s="334"/>
      <c r="I87" s="335"/>
      <c r="J87" s="40"/>
      <c r="K87" s="336"/>
      <c r="L87" s="337"/>
      <c r="M87" s="337"/>
      <c r="N87" s="337"/>
      <c r="O87" s="336"/>
      <c r="P87" s="337"/>
      <c r="Q87" s="337"/>
      <c r="R87" s="337"/>
      <c r="S87" s="336"/>
      <c r="T87" s="337"/>
      <c r="U87" s="337"/>
      <c r="V87" s="337"/>
      <c r="W87" s="336"/>
      <c r="X87" s="337"/>
      <c r="Y87" s="337"/>
      <c r="Z87" s="337"/>
      <c r="AA87" s="336"/>
      <c r="AB87" s="337"/>
      <c r="AC87" s="337"/>
      <c r="AD87" s="337"/>
      <c r="AE87" s="40"/>
      <c r="AF87" s="332"/>
      <c r="AG87" s="338"/>
      <c r="AH87" s="339"/>
      <c r="AI87" s="340"/>
      <c r="AJ87" s="340"/>
      <c r="AK87" s="340"/>
      <c r="AM87" s="341"/>
      <c r="AN87" s="340"/>
      <c r="AO87" s="340"/>
      <c r="AP87" s="342"/>
      <c r="AQ87" s="340"/>
    </row>
    <row r="88" spans="1:48" ht="14.25" customHeight="1" x14ac:dyDescent="0.2">
      <c r="A88" s="331"/>
      <c r="B88" s="343" t="s">
        <v>181</v>
      </c>
      <c r="C88" s="333"/>
      <c r="D88" s="333"/>
      <c r="E88" s="333"/>
      <c r="H88" s="334"/>
      <c r="I88" s="335"/>
      <c r="J88" s="344"/>
      <c r="K88" s="332"/>
      <c r="L88" s="332"/>
      <c r="M88" s="338"/>
      <c r="N88" s="332"/>
      <c r="O88" s="332"/>
      <c r="P88" s="332"/>
      <c r="Q88" s="338"/>
      <c r="R88" s="332"/>
      <c r="S88" s="332"/>
      <c r="T88" s="332"/>
      <c r="U88" s="338"/>
      <c r="V88" s="332"/>
      <c r="W88" s="332"/>
      <c r="X88" s="332"/>
      <c r="Y88" s="338"/>
      <c r="Z88" s="332"/>
      <c r="AA88" s="332"/>
      <c r="AB88" s="332"/>
      <c r="AC88" s="338"/>
      <c r="AD88" s="332"/>
      <c r="AE88" s="332"/>
      <c r="AF88" s="332"/>
      <c r="AG88" s="338"/>
      <c r="AH88" s="339"/>
      <c r="AI88" s="340"/>
      <c r="AJ88" s="340"/>
      <c r="AK88" s="340"/>
      <c r="AM88" s="341"/>
      <c r="AN88" s="340"/>
      <c r="AO88" s="340"/>
      <c r="AP88" s="342"/>
      <c r="AQ88" s="340"/>
    </row>
    <row r="89" spans="1:48" ht="24.75" customHeight="1" x14ac:dyDescent="0.2">
      <c r="A89" s="23"/>
      <c r="B89" s="345" t="s">
        <v>182</v>
      </c>
      <c r="C89" s="330"/>
      <c r="D89" s="330"/>
      <c r="E89" s="330"/>
      <c r="F89" s="330"/>
      <c r="G89" s="330"/>
      <c r="H89" s="330"/>
      <c r="I89" s="330"/>
      <c r="J89" s="330"/>
      <c r="K89" s="330"/>
      <c r="L89" s="330"/>
      <c r="M89" s="330"/>
      <c r="N89" s="330"/>
      <c r="O89" s="330"/>
      <c r="P89" s="330"/>
      <c r="Q89" s="330"/>
      <c r="R89" s="330"/>
      <c r="S89" s="330"/>
      <c r="T89" s="330"/>
      <c r="U89" s="330"/>
      <c r="V89" s="330"/>
      <c r="W89" s="330"/>
      <c r="X89" s="330"/>
      <c r="Y89" s="330"/>
      <c r="Z89" s="330"/>
      <c r="AA89" s="330"/>
      <c r="AB89" s="330"/>
      <c r="AC89" s="330"/>
      <c r="AD89" s="330"/>
      <c r="AE89" s="330"/>
      <c r="AF89" s="330"/>
      <c r="AG89" s="330"/>
      <c r="AH89" s="330"/>
      <c r="AI89" s="314"/>
      <c r="AJ89" s="314"/>
      <c r="AK89" s="24"/>
      <c r="AM89" s="316"/>
      <c r="AN89" s="314"/>
      <c r="AO89" s="314"/>
      <c r="AP89" s="317"/>
      <c r="AQ89" s="314"/>
    </row>
    <row r="90" spans="1:48" ht="15" customHeight="1" x14ac:dyDescent="0.2">
      <c r="B90" s="330" t="s">
        <v>183</v>
      </c>
      <c r="C90" s="330"/>
      <c r="D90" s="330"/>
      <c r="E90" s="330"/>
      <c r="F90" s="330"/>
      <c r="G90" s="330"/>
      <c r="H90" s="330"/>
      <c r="I90" s="330"/>
      <c r="J90" s="330"/>
      <c r="K90" s="330"/>
      <c r="L90" s="330"/>
      <c r="M90" s="330"/>
      <c r="N90" s="330"/>
      <c r="O90" s="330"/>
      <c r="P90" s="330"/>
      <c r="Q90" s="330"/>
      <c r="R90" s="330"/>
      <c r="S90" s="330"/>
      <c r="T90" s="330"/>
      <c r="U90" s="330"/>
      <c r="V90" s="330"/>
      <c r="W90" s="330"/>
      <c r="X90" s="330"/>
      <c r="Y90" s="330"/>
      <c r="Z90" s="330"/>
      <c r="AA90" s="330"/>
      <c r="AB90" s="330"/>
      <c r="AC90" s="330"/>
      <c r="AD90" s="330"/>
      <c r="AE90" s="330"/>
      <c r="AF90" s="346"/>
      <c r="AG90" s="346"/>
      <c r="AH90" s="346"/>
      <c r="AI90" s="347"/>
      <c r="AJ90" s="347"/>
      <c r="AK90" s="347"/>
      <c r="AM90" s="348"/>
      <c r="AN90" s="347"/>
      <c r="AO90" s="347"/>
      <c r="AP90" s="349"/>
      <c r="AQ90" s="347"/>
    </row>
    <row r="91" spans="1:48" ht="15.75" customHeight="1" x14ac:dyDescent="0.2">
      <c r="B91" s="350" t="s">
        <v>184</v>
      </c>
      <c r="C91" s="350"/>
      <c r="D91" s="350"/>
      <c r="E91" s="350"/>
      <c r="F91" s="350"/>
      <c r="G91" s="350"/>
      <c r="H91" s="350"/>
      <c r="I91" s="350"/>
      <c r="J91" s="350"/>
      <c r="K91" s="350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47"/>
      <c r="AJ91" s="347"/>
      <c r="AK91" s="347"/>
      <c r="AM91" s="348"/>
      <c r="AN91" s="347"/>
      <c r="AO91" s="347"/>
      <c r="AP91" s="349"/>
      <c r="AQ91" s="347"/>
    </row>
    <row r="92" spans="1:48" ht="14.25" customHeight="1" x14ac:dyDescent="0.2">
      <c r="B92" s="351"/>
      <c r="C92" s="352"/>
      <c r="D92" s="352"/>
      <c r="E92" s="352"/>
      <c r="F92" s="352"/>
      <c r="G92" s="352"/>
      <c r="H92" s="352"/>
      <c r="I92" s="352"/>
      <c r="J92" s="352"/>
      <c r="K92" s="352"/>
      <c r="L92" s="352"/>
      <c r="M92" s="352"/>
      <c r="N92" s="352"/>
      <c r="O92" s="352"/>
      <c r="P92" s="352"/>
      <c r="Q92" s="352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</row>
    <row r="93" spans="1:48" x14ac:dyDescent="0.2">
      <c r="B93" s="353"/>
      <c r="C93" s="353"/>
      <c r="D93" s="353"/>
      <c r="E93" s="353"/>
      <c r="F93" s="353"/>
      <c r="G93" s="353"/>
      <c r="H93" s="353"/>
      <c r="I93" s="353"/>
      <c r="J93" s="353"/>
      <c r="K93" s="353"/>
      <c r="L93" s="353"/>
      <c r="M93" s="353"/>
      <c r="N93" s="353"/>
      <c r="O93" s="353"/>
      <c r="P93" s="353"/>
      <c r="Q93" s="353"/>
      <c r="R93" s="353"/>
    </row>
    <row r="94" spans="1:48" x14ac:dyDescent="0.2">
      <c r="B94" s="354"/>
      <c r="C94" s="354"/>
      <c r="D94" s="354"/>
      <c r="E94" s="354"/>
      <c r="H94" s="354"/>
      <c r="I94" s="355"/>
      <c r="J94" s="354"/>
      <c r="K94" s="354"/>
      <c r="L94" s="354"/>
      <c r="M94" s="355"/>
      <c r="N94" s="354"/>
      <c r="O94" s="354"/>
      <c r="P94" s="354"/>
      <c r="Q94" s="355"/>
      <c r="R94" s="354"/>
      <c r="S94" s="354"/>
      <c r="T94" s="354"/>
      <c r="U94" s="355"/>
      <c r="V94" s="354"/>
      <c r="W94" s="354"/>
      <c r="X94" s="354"/>
      <c r="AI94" s="356"/>
      <c r="AJ94" s="356"/>
      <c r="AK94" s="356"/>
      <c r="AM94" s="356"/>
      <c r="AN94" s="356"/>
      <c r="AO94" s="356"/>
      <c r="AP94" s="357"/>
      <c r="AQ94" s="356"/>
    </row>
    <row r="95" spans="1:48" ht="13.5" customHeight="1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358"/>
    </row>
    <row r="96" spans="1:48" x14ac:dyDescent="0.2">
      <c r="B96" s="358"/>
      <c r="C96" s="358"/>
      <c r="D96" s="358"/>
      <c r="E96" s="4"/>
      <c r="H96" s="2"/>
      <c r="I96" s="2"/>
      <c r="J96" s="4"/>
      <c r="M96" s="2"/>
      <c r="N96" s="4"/>
      <c r="O96" s="5"/>
      <c r="P96" s="359"/>
      <c r="Q96" s="359"/>
      <c r="R96" s="6"/>
      <c r="S96" s="360"/>
      <c r="T96" s="359"/>
      <c r="U96" s="361"/>
      <c r="V96" s="359"/>
      <c r="W96" s="6"/>
      <c r="X96" s="6"/>
      <c r="Y96" s="6"/>
      <c r="Z96" s="6"/>
      <c r="AC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2:48" x14ac:dyDescent="0.2">
      <c r="B97" s="339"/>
      <c r="C97" s="339"/>
      <c r="D97" s="339"/>
      <c r="E97" s="4"/>
      <c r="H97" s="2"/>
      <c r="I97" s="2"/>
      <c r="J97" s="4"/>
      <c r="M97" s="2"/>
      <c r="N97" s="4"/>
      <c r="O97" s="5"/>
      <c r="P97" s="362"/>
      <c r="Q97" s="362"/>
      <c r="R97" s="6"/>
      <c r="S97" s="363"/>
      <c r="T97" s="362"/>
      <c r="U97" s="364"/>
      <c r="V97" s="362"/>
      <c r="W97" s="6"/>
      <c r="X97" s="6"/>
      <c r="Y97" s="6"/>
      <c r="Z97" s="6"/>
      <c r="AC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2:48" x14ac:dyDescent="0.2">
      <c r="B98" s="339"/>
      <c r="C98" s="339"/>
      <c r="D98" s="339"/>
      <c r="E98" s="4"/>
      <c r="H98" s="2"/>
      <c r="I98" s="2"/>
      <c r="J98" s="4"/>
      <c r="M98" s="2"/>
      <c r="N98" s="4"/>
      <c r="O98" s="5"/>
      <c r="P98" s="362"/>
      <c r="Q98" s="362"/>
      <c r="R98" s="6"/>
      <c r="S98" s="363"/>
      <c r="T98" s="362"/>
      <c r="U98" s="364"/>
      <c r="V98" s="362"/>
      <c r="W98" s="6"/>
      <c r="X98" s="6"/>
      <c r="Y98" s="6"/>
      <c r="Z98" s="6"/>
      <c r="AC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2:48" x14ac:dyDescent="0.2">
      <c r="B99" s="339"/>
      <c r="C99" s="339"/>
      <c r="D99" s="339"/>
      <c r="E99" s="4"/>
      <c r="H99" s="2"/>
      <c r="I99" s="2"/>
      <c r="J99" s="4"/>
      <c r="M99" s="2"/>
      <c r="N99" s="4"/>
      <c r="O99" s="5"/>
      <c r="P99" s="362"/>
      <c r="Q99" s="362"/>
      <c r="R99" s="6"/>
      <c r="S99" s="363"/>
      <c r="T99" s="362"/>
      <c r="U99" s="364"/>
      <c r="V99" s="362"/>
      <c r="W99" s="6"/>
      <c r="X99" s="6"/>
      <c r="Y99" s="6"/>
      <c r="Z99" s="6"/>
      <c r="AC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2:48" x14ac:dyDescent="0.2">
      <c r="B100" s="339"/>
      <c r="C100" s="339"/>
      <c r="D100" s="339"/>
      <c r="E100" s="4"/>
      <c r="H100" s="2"/>
      <c r="I100" s="2"/>
      <c r="J100" s="4"/>
      <c r="M100" s="2"/>
      <c r="N100" s="4"/>
      <c r="O100" s="5"/>
      <c r="P100" s="362"/>
      <c r="Q100" s="362"/>
      <c r="R100" s="6"/>
      <c r="S100" s="363"/>
      <c r="T100" s="362"/>
      <c r="U100" s="364"/>
      <c r="V100" s="362"/>
      <c r="W100" s="6"/>
      <c r="X100" s="6"/>
      <c r="Y100" s="6"/>
      <c r="Z100" s="6"/>
      <c r="AC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2:48" x14ac:dyDescent="0.2">
      <c r="B101" s="339"/>
      <c r="C101" s="339"/>
      <c r="D101" s="339"/>
      <c r="E101" s="4"/>
      <c r="H101" s="2"/>
      <c r="I101" s="2"/>
      <c r="J101" s="4"/>
      <c r="M101" s="2"/>
      <c r="N101" s="4"/>
      <c r="O101" s="5"/>
      <c r="P101" s="362"/>
      <c r="Q101" s="362"/>
      <c r="R101" s="6"/>
      <c r="S101" s="363"/>
      <c r="T101" s="362"/>
      <c r="U101" s="364"/>
      <c r="V101" s="362"/>
      <c r="W101" s="6"/>
      <c r="X101" s="6"/>
      <c r="Y101" s="6"/>
      <c r="Z101" s="6"/>
      <c r="AC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2:48" x14ac:dyDescent="0.2">
      <c r="B102" s="339"/>
      <c r="C102" s="339"/>
      <c r="D102" s="339"/>
      <c r="E102" s="339"/>
      <c r="H102" s="365"/>
      <c r="I102" s="366"/>
      <c r="J102" s="339"/>
      <c r="K102" s="339"/>
      <c r="L102" s="339"/>
      <c r="M102" s="366"/>
      <c r="N102" s="339"/>
      <c r="O102" s="339"/>
      <c r="P102" s="339"/>
      <c r="Q102" s="366"/>
      <c r="R102" s="339"/>
      <c r="S102" s="339"/>
      <c r="T102" s="339"/>
      <c r="U102" s="366"/>
      <c r="V102" s="339"/>
      <c r="W102" s="339"/>
      <c r="X102" s="339"/>
      <c r="AI102" s="362"/>
      <c r="AJ102" s="362"/>
      <c r="AK102" s="362"/>
      <c r="AM102" s="363"/>
      <c r="AN102" s="362"/>
      <c r="AO102" s="362"/>
      <c r="AP102" s="364"/>
      <c r="AQ102" s="362"/>
    </row>
    <row r="103" spans="2:48" x14ac:dyDescent="0.2">
      <c r="B103" s="339"/>
      <c r="C103" s="339"/>
      <c r="D103" s="339"/>
      <c r="E103" s="339"/>
      <c r="H103" s="365"/>
      <c r="I103" s="366"/>
      <c r="J103" s="339"/>
      <c r="K103" s="339"/>
      <c r="L103" s="339"/>
      <c r="M103" s="366"/>
      <c r="N103" s="339"/>
      <c r="O103" s="339"/>
      <c r="P103" s="339"/>
      <c r="Q103" s="366"/>
      <c r="R103" s="339"/>
      <c r="S103" s="339"/>
      <c r="T103" s="339"/>
      <c r="U103" s="366"/>
      <c r="V103" s="339"/>
      <c r="W103" s="339"/>
      <c r="X103" s="339"/>
      <c r="AI103" s="362"/>
      <c r="AJ103" s="362"/>
      <c r="AK103" s="362"/>
      <c r="AM103" s="363"/>
      <c r="AN103" s="362"/>
      <c r="AO103" s="362"/>
      <c r="AP103" s="364"/>
      <c r="AQ103" s="362"/>
    </row>
  </sheetData>
  <mergeCells count="58">
    <mergeCell ref="B89:AH89"/>
    <mergeCell ref="B90:AE90"/>
    <mergeCell ref="B91:AH91"/>
    <mergeCell ref="B92:AH92"/>
    <mergeCell ref="B93:R93"/>
    <mergeCell ref="B95:W95"/>
    <mergeCell ref="AD83:AG83"/>
    <mergeCell ref="B86:AH86"/>
    <mergeCell ref="K87:N87"/>
    <mergeCell ref="O87:R87"/>
    <mergeCell ref="S87:V87"/>
    <mergeCell ref="W87:Z87"/>
    <mergeCell ref="AA87:AD87"/>
    <mergeCell ref="H83:I83"/>
    <mergeCell ref="J83:M83"/>
    <mergeCell ref="N83:Q83"/>
    <mergeCell ref="R83:U83"/>
    <mergeCell ref="V83:Y83"/>
    <mergeCell ref="Z83:AC83"/>
    <mergeCell ref="Z81:AC81"/>
    <mergeCell ref="AD81:AG81"/>
    <mergeCell ref="H82:I82"/>
    <mergeCell ref="J82:M82"/>
    <mergeCell ref="N82:Q82"/>
    <mergeCell ref="R82:U82"/>
    <mergeCell ref="V82:Y82"/>
    <mergeCell ref="Z82:AC82"/>
    <mergeCell ref="AD82:AG82"/>
    <mergeCell ref="Z10:AC10"/>
    <mergeCell ref="AD10:AG10"/>
    <mergeCell ref="AI10:AI11"/>
    <mergeCell ref="AJ10:AJ11"/>
    <mergeCell ref="AK10:AK11"/>
    <mergeCell ref="H81:I81"/>
    <mergeCell ref="J81:M81"/>
    <mergeCell ref="N81:Q81"/>
    <mergeCell ref="R81:U81"/>
    <mergeCell ref="V81:Y81"/>
    <mergeCell ref="J9:AG9"/>
    <mergeCell ref="AH9:AH11"/>
    <mergeCell ref="AI9:AK9"/>
    <mergeCell ref="C10:C11"/>
    <mergeCell ref="D10:D11"/>
    <mergeCell ref="E10:E11"/>
    <mergeCell ref="J10:M10"/>
    <mergeCell ref="N10:Q10"/>
    <mergeCell ref="R10:U10"/>
    <mergeCell ref="V10:Y10"/>
    <mergeCell ref="A2:Z2"/>
    <mergeCell ref="AA2:AH6"/>
    <mergeCell ref="A3:Z3"/>
    <mergeCell ref="A4:Z4"/>
    <mergeCell ref="A5:Z5"/>
    <mergeCell ref="C9:E9"/>
    <mergeCell ref="F9:F11"/>
    <mergeCell ref="G9:G11"/>
    <mergeCell ref="H9:H11"/>
    <mergeCell ref="I9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Lewczuk</dc:creator>
  <cp:lastModifiedBy>Monika Lewczuk</cp:lastModifiedBy>
  <dcterms:created xsi:type="dcterms:W3CDTF">2022-03-29T05:47:18Z</dcterms:created>
  <dcterms:modified xsi:type="dcterms:W3CDTF">2022-03-29T05:47:28Z</dcterms:modified>
</cp:coreProperties>
</file>