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C6F6E65C-5D32-4628-B125-71076CA067F9}" xr6:coauthVersionLast="36" xr6:coauthVersionMax="36" xr10:uidLastSave="{00000000-0000-0000-0000-000000000000}"/>
  <bookViews>
    <workbookView xWindow="0" yWindow="0" windowWidth="28740" windowHeight="975" xr2:uid="{03FFA88B-9D85-4603-B5A8-A04A37FE803F}"/>
  </bookViews>
  <sheets>
    <sheet name="wf I stopień" sheetId="1" r:id="rId1"/>
    <sheet name="wf II stopień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4" i="2" l="1"/>
  <c r="Z63" i="2"/>
  <c r="I58" i="2"/>
  <c r="H58" i="2"/>
  <c r="G58" i="2" s="1"/>
  <c r="T58" i="2" s="1"/>
  <c r="D58" i="2"/>
  <c r="C58" i="2"/>
  <c r="E58" i="2" s="1"/>
  <c r="I56" i="2"/>
  <c r="H56" i="2"/>
  <c r="G56" i="2" s="1"/>
  <c r="E56" i="2"/>
  <c r="D56" i="2"/>
  <c r="C56" i="2"/>
  <c r="I54" i="2"/>
  <c r="H54" i="2"/>
  <c r="G54" i="2" s="1"/>
  <c r="D54" i="2"/>
  <c r="C54" i="2"/>
  <c r="E54" i="2" s="1"/>
  <c r="I52" i="2"/>
  <c r="H52" i="2"/>
  <c r="G52" i="2" s="1"/>
  <c r="E52" i="2"/>
  <c r="D52" i="2"/>
  <c r="C52" i="2"/>
  <c r="U49" i="2"/>
  <c r="S49" i="2"/>
  <c r="R49" i="2"/>
  <c r="F49" i="2"/>
  <c r="I48" i="2"/>
  <c r="I49" i="2" s="1"/>
  <c r="D48" i="2"/>
  <c r="C48" i="2"/>
  <c r="E48" i="2" s="1"/>
  <c r="Y46" i="2"/>
  <c r="Y60" i="2" s="1"/>
  <c r="W46" i="2"/>
  <c r="W60" i="2" s="1"/>
  <c r="V46" i="2"/>
  <c r="U46" i="2"/>
  <c r="U60" i="2" s="1"/>
  <c r="S46" i="2"/>
  <c r="S60" i="2" s="1"/>
  <c r="R46" i="2"/>
  <c r="Q46" i="2"/>
  <c r="Q60" i="2" s="1"/>
  <c r="O46" i="2"/>
  <c r="O60" i="2" s="1"/>
  <c r="N46" i="2"/>
  <c r="M46" i="2"/>
  <c r="M60" i="2" s="1"/>
  <c r="K46" i="2"/>
  <c r="K60" i="2" s="1"/>
  <c r="J46" i="2"/>
  <c r="F46" i="2"/>
  <c r="I45" i="2"/>
  <c r="H45" i="2" s="1"/>
  <c r="G45" i="2" s="1"/>
  <c r="T45" i="2" s="1"/>
  <c r="D45" i="2"/>
  <c r="E45" i="2" s="1"/>
  <c r="C45" i="2"/>
  <c r="P44" i="2"/>
  <c r="I44" i="2"/>
  <c r="H44" i="2"/>
  <c r="G44" i="2" s="1"/>
  <c r="E44" i="2"/>
  <c r="D44" i="2"/>
  <c r="C44" i="2"/>
  <c r="I43" i="2"/>
  <c r="H43" i="2" s="1"/>
  <c r="G43" i="2" s="1"/>
  <c r="X43" i="2" s="1"/>
  <c r="D43" i="2"/>
  <c r="C43" i="2"/>
  <c r="E43" i="2" s="1"/>
  <c r="I42" i="2"/>
  <c r="H42" i="2" s="1"/>
  <c r="G42" i="2"/>
  <c r="D42" i="2"/>
  <c r="E42" i="2" s="1"/>
  <c r="C42" i="2"/>
  <c r="I41" i="2"/>
  <c r="H41" i="2"/>
  <c r="G41" i="2" s="1"/>
  <c r="P41" i="2" s="1"/>
  <c r="E41" i="2"/>
  <c r="D41" i="2"/>
  <c r="C41" i="2"/>
  <c r="I40" i="2"/>
  <c r="H40" i="2" s="1"/>
  <c r="G40" i="2"/>
  <c r="X40" i="2" s="1"/>
  <c r="X46" i="2" s="1"/>
  <c r="D40" i="2"/>
  <c r="C40" i="2"/>
  <c r="E40" i="2" s="1"/>
  <c r="L39" i="2"/>
  <c r="I39" i="2"/>
  <c r="H39" i="2"/>
  <c r="G39" i="2" s="1"/>
  <c r="D39" i="2"/>
  <c r="C39" i="2"/>
  <c r="E39" i="2" s="1"/>
  <c r="I38" i="2"/>
  <c r="H38" i="2" s="1"/>
  <c r="G38" i="2"/>
  <c r="P38" i="2" s="1"/>
  <c r="D38" i="2"/>
  <c r="E38" i="2" s="1"/>
  <c r="C38" i="2"/>
  <c r="I37" i="2"/>
  <c r="H37" i="2"/>
  <c r="G37" i="2" s="1"/>
  <c r="L37" i="2" s="1"/>
  <c r="L46" i="2" s="1"/>
  <c r="E37" i="2"/>
  <c r="D37" i="2"/>
  <c r="C37" i="2"/>
  <c r="I36" i="2"/>
  <c r="D36" i="2"/>
  <c r="C36" i="2"/>
  <c r="E36" i="2" s="1"/>
  <c r="I35" i="2"/>
  <c r="H35" i="2"/>
  <c r="D35" i="2"/>
  <c r="D46" i="2" s="1"/>
  <c r="C35" i="2"/>
  <c r="C46" i="2" s="1"/>
  <c r="Y33" i="2"/>
  <c r="W33" i="2"/>
  <c r="V33" i="2"/>
  <c r="U33" i="2"/>
  <c r="T33" i="2"/>
  <c r="S33" i="2"/>
  <c r="R33" i="2"/>
  <c r="Q33" i="2"/>
  <c r="O33" i="2"/>
  <c r="N33" i="2"/>
  <c r="M33" i="2"/>
  <c r="K33" i="2"/>
  <c r="J33" i="2"/>
  <c r="F33" i="2"/>
  <c r="H32" i="2"/>
  <c r="G32" i="2" s="1"/>
  <c r="E32" i="2"/>
  <c r="D32" i="2"/>
  <c r="L31" i="2"/>
  <c r="I31" i="2"/>
  <c r="H31" i="2"/>
  <c r="G31" i="2" s="1"/>
  <c r="D31" i="2"/>
  <c r="C31" i="2"/>
  <c r="E31" i="2" s="1"/>
  <c r="I30" i="2"/>
  <c r="H30" i="2" s="1"/>
  <c r="G30" i="2"/>
  <c r="P30" i="2" s="1"/>
  <c r="D30" i="2"/>
  <c r="C30" i="2"/>
  <c r="E30" i="2" s="1"/>
  <c r="I29" i="2"/>
  <c r="H29" i="2" s="1"/>
  <c r="G29" i="2"/>
  <c r="D29" i="2"/>
  <c r="E29" i="2" s="1"/>
  <c r="C29" i="2"/>
  <c r="I28" i="2"/>
  <c r="H28" i="2"/>
  <c r="G28" i="2" s="1"/>
  <c r="P28" i="2" s="1"/>
  <c r="P33" i="2" s="1"/>
  <c r="E28" i="2"/>
  <c r="D28" i="2"/>
  <c r="C28" i="2"/>
  <c r="I27" i="2"/>
  <c r="H27" i="2" s="1"/>
  <c r="G27" i="2"/>
  <c r="L27" i="2" s="1"/>
  <c r="D27" i="2"/>
  <c r="C27" i="2"/>
  <c r="E27" i="2" s="1"/>
  <c r="X26" i="2"/>
  <c r="I26" i="2"/>
  <c r="H26" i="2"/>
  <c r="G26" i="2" s="1"/>
  <c r="D26" i="2"/>
  <c r="C26" i="2"/>
  <c r="E26" i="2" s="1"/>
  <c r="I25" i="2"/>
  <c r="H25" i="2"/>
  <c r="G25" i="2" s="1"/>
  <c r="E25" i="2"/>
  <c r="I24" i="2"/>
  <c r="H24" i="2" s="1"/>
  <c r="G24" i="2" s="1"/>
  <c r="X24" i="2" s="1"/>
  <c r="X33" i="2" s="1"/>
  <c r="D24" i="2"/>
  <c r="E24" i="2" s="1"/>
  <c r="C24" i="2"/>
  <c r="I23" i="2"/>
  <c r="H23" i="2" s="1"/>
  <c r="G23" i="2" s="1"/>
  <c r="D23" i="2"/>
  <c r="C23" i="2"/>
  <c r="E23" i="2" s="1"/>
  <c r="L22" i="2"/>
  <c r="L33" i="2" s="1"/>
  <c r="I22" i="2"/>
  <c r="H22" i="2"/>
  <c r="G22" i="2" s="1"/>
  <c r="E22" i="2"/>
  <c r="D22" i="2"/>
  <c r="C22" i="2"/>
  <c r="Y20" i="2"/>
  <c r="Y59" i="2" s="1"/>
  <c r="W20" i="2"/>
  <c r="W61" i="2" s="1"/>
  <c r="V20" i="2"/>
  <c r="U20" i="2"/>
  <c r="U59" i="2" s="1"/>
  <c r="S20" i="2"/>
  <c r="S61" i="2" s="1"/>
  <c r="R20" i="2"/>
  <c r="Q20" i="2"/>
  <c r="Q59" i="2" s="1"/>
  <c r="P20" i="2"/>
  <c r="O20" i="2"/>
  <c r="O61" i="2" s="1"/>
  <c r="N20" i="2"/>
  <c r="M20" i="2"/>
  <c r="M59" i="2" s="1"/>
  <c r="K20" i="2"/>
  <c r="K61" i="2" s="1"/>
  <c r="J20" i="2"/>
  <c r="F20" i="2"/>
  <c r="I19" i="2"/>
  <c r="H19" i="2" s="1"/>
  <c r="G19" i="2"/>
  <c r="D19" i="2"/>
  <c r="C19" i="2"/>
  <c r="E19" i="2" s="1"/>
  <c r="I18" i="2"/>
  <c r="H18" i="2" s="1"/>
  <c r="G18" i="2"/>
  <c r="D18" i="2"/>
  <c r="E18" i="2" s="1"/>
  <c r="C18" i="2"/>
  <c r="I17" i="2"/>
  <c r="H17" i="2"/>
  <c r="G17" i="2" s="1"/>
  <c r="T17" i="2" s="1"/>
  <c r="E17" i="2"/>
  <c r="D17" i="2"/>
  <c r="C17" i="2"/>
  <c r="I16" i="2"/>
  <c r="H16" i="2" s="1"/>
  <c r="G16" i="2"/>
  <c r="X16" i="2" s="1"/>
  <c r="X20" i="2" s="1"/>
  <c r="D16" i="2"/>
  <c r="C16" i="2"/>
  <c r="E16" i="2" s="1"/>
  <c r="T15" i="2"/>
  <c r="T20" i="2" s="1"/>
  <c r="I15" i="2"/>
  <c r="H15" i="2"/>
  <c r="G15" i="2" s="1"/>
  <c r="D15" i="2"/>
  <c r="C15" i="2"/>
  <c r="E15" i="2" s="1"/>
  <c r="G14" i="2"/>
  <c r="I13" i="2"/>
  <c r="H13" i="2" s="1"/>
  <c r="G13" i="2"/>
  <c r="D13" i="2"/>
  <c r="E13" i="2" s="1"/>
  <c r="C13" i="2"/>
  <c r="I12" i="2"/>
  <c r="H12" i="2" s="1"/>
  <c r="G12" i="2"/>
  <c r="D12" i="2"/>
  <c r="D20" i="2" s="1"/>
  <c r="C12" i="2"/>
  <c r="I11" i="2"/>
  <c r="H11" i="2"/>
  <c r="G11" i="2" s="1"/>
  <c r="L11" i="2" s="1"/>
  <c r="D11" i="2"/>
  <c r="C11" i="2"/>
  <c r="E11" i="2" s="1"/>
  <c r="I10" i="2"/>
  <c r="H10" i="2" s="1"/>
  <c r="G10" i="2" s="1"/>
  <c r="L10" i="2" s="1"/>
  <c r="D10" i="2"/>
  <c r="E10" i="2" s="1"/>
  <c r="C10" i="2"/>
  <c r="I9" i="2"/>
  <c r="D9" i="2"/>
  <c r="C9" i="2"/>
  <c r="X59" i="2" l="1"/>
  <c r="X60" i="2"/>
  <c r="X61" i="2"/>
  <c r="L20" i="2"/>
  <c r="D61" i="2"/>
  <c r="C20" i="2"/>
  <c r="H36" i="2"/>
  <c r="G36" i="2" s="1"/>
  <c r="T36" i="2" s="1"/>
  <c r="T46" i="2" s="1"/>
  <c r="I46" i="2"/>
  <c r="G33" i="2"/>
  <c r="E35" i="2"/>
  <c r="E46" i="2" s="1"/>
  <c r="I20" i="2"/>
  <c r="H9" i="2"/>
  <c r="F60" i="2"/>
  <c r="F61" i="2"/>
  <c r="F59" i="2"/>
  <c r="E33" i="2"/>
  <c r="D33" i="2"/>
  <c r="D59" i="2" s="1"/>
  <c r="E12" i="2"/>
  <c r="J60" i="2"/>
  <c r="J61" i="2"/>
  <c r="J59" i="2"/>
  <c r="N60" i="2"/>
  <c r="N61" i="2"/>
  <c r="N59" i="2"/>
  <c r="R60" i="2"/>
  <c r="R61" i="2"/>
  <c r="R59" i="2"/>
  <c r="V60" i="2"/>
  <c r="V61" i="2"/>
  <c r="V59" i="2"/>
  <c r="C33" i="2"/>
  <c r="I33" i="2"/>
  <c r="H33" i="2"/>
  <c r="H46" i="2"/>
  <c r="G35" i="2"/>
  <c r="H48" i="2"/>
  <c r="K59" i="2"/>
  <c r="O59" i="2"/>
  <c r="S59" i="2"/>
  <c r="W59" i="2"/>
  <c r="M61" i="2"/>
  <c r="Q61" i="2"/>
  <c r="U61" i="2"/>
  <c r="Y61" i="2"/>
  <c r="E9" i="2"/>
  <c r="E20" i="2" s="1"/>
  <c r="D60" i="2" l="1"/>
  <c r="H49" i="2"/>
  <c r="G48" i="2"/>
  <c r="I59" i="2"/>
  <c r="I60" i="2"/>
  <c r="I61" i="2"/>
  <c r="L59" i="2"/>
  <c r="L60" i="2"/>
  <c r="L61" i="2"/>
  <c r="G46" i="2"/>
  <c r="P35" i="2"/>
  <c r="P46" i="2" s="1"/>
  <c r="C61" i="2"/>
  <c r="C59" i="2"/>
  <c r="C60" i="2"/>
  <c r="E59" i="2"/>
  <c r="E60" i="2"/>
  <c r="E61" i="2"/>
  <c r="G9" i="2"/>
  <c r="G20" i="2" s="1"/>
  <c r="H20" i="2"/>
  <c r="H59" i="2" l="1"/>
  <c r="H60" i="2"/>
  <c r="H61" i="2"/>
  <c r="P59" i="2"/>
  <c r="P61" i="2"/>
  <c r="P60" i="2"/>
  <c r="G61" i="2"/>
  <c r="T48" i="2"/>
  <c r="T49" i="2" s="1"/>
  <c r="G49" i="2"/>
  <c r="G59" i="2" s="1"/>
  <c r="T60" i="2" l="1"/>
  <c r="T59" i="2"/>
  <c r="T61" i="2"/>
  <c r="G60" i="2"/>
  <c r="AH96" i="1" l="1"/>
  <c r="AH95" i="1"/>
  <c r="V91" i="1"/>
  <c r="D91" i="1"/>
  <c r="C90" i="1"/>
  <c r="I89" i="1"/>
  <c r="H89" i="1"/>
  <c r="G89" i="1"/>
  <c r="F89" i="1"/>
  <c r="E89" i="1"/>
  <c r="D89" i="1"/>
  <c r="C89" i="1"/>
  <c r="I83" i="1"/>
  <c r="H83" i="1"/>
  <c r="G83" i="1"/>
  <c r="F83" i="1"/>
  <c r="E83" i="1"/>
  <c r="D83" i="1"/>
  <c r="C83" i="1"/>
  <c r="AG76" i="1"/>
  <c r="AF76" i="1"/>
  <c r="AE76" i="1"/>
  <c r="AD76" i="1"/>
  <c r="AC76" i="1"/>
  <c r="AB76" i="1"/>
  <c r="AA76" i="1"/>
  <c r="Z76" i="1"/>
  <c r="F76" i="1"/>
  <c r="D76" i="1"/>
  <c r="C76" i="1"/>
  <c r="I75" i="1"/>
  <c r="E75" i="1"/>
  <c r="E76" i="1" s="1"/>
  <c r="AG71" i="1"/>
  <c r="AF71" i="1"/>
  <c r="AE71" i="1"/>
  <c r="AD71" i="1"/>
  <c r="AC71" i="1"/>
  <c r="AB71" i="1"/>
  <c r="AA71" i="1"/>
  <c r="Z71" i="1"/>
  <c r="I71" i="1"/>
  <c r="F71" i="1"/>
  <c r="D71" i="1"/>
  <c r="C71" i="1"/>
  <c r="I70" i="1"/>
  <c r="H70" i="1"/>
  <c r="G70" i="1" s="1"/>
  <c r="E70" i="1"/>
  <c r="I69" i="1"/>
  <c r="H69" i="1"/>
  <c r="G69" i="1" s="1"/>
  <c r="G71" i="1" s="1"/>
  <c r="E69" i="1"/>
  <c r="E71" i="1" s="1"/>
  <c r="I68" i="1"/>
  <c r="H68" i="1"/>
  <c r="E68" i="1"/>
  <c r="AG66" i="1"/>
  <c r="AF66" i="1"/>
  <c r="AE66" i="1"/>
  <c r="AD66" i="1"/>
  <c r="AC66" i="1"/>
  <c r="AB66" i="1"/>
  <c r="AA66" i="1"/>
  <c r="Z66" i="1"/>
  <c r="I66" i="1"/>
  <c r="F66" i="1"/>
  <c r="D66" i="1"/>
  <c r="C66" i="1"/>
  <c r="I65" i="1"/>
  <c r="H65" i="1"/>
  <c r="G65" i="1" s="1"/>
  <c r="E65" i="1"/>
  <c r="I64" i="1"/>
  <c r="H64" i="1"/>
  <c r="G64" i="1" s="1"/>
  <c r="E64" i="1"/>
  <c r="E66" i="1" s="1"/>
  <c r="I63" i="1"/>
  <c r="H63" i="1"/>
  <c r="E63" i="1"/>
  <c r="AG60" i="1"/>
  <c r="AF60" i="1"/>
  <c r="AE60" i="1"/>
  <c r="AD60" i="1"/>
  <c r="AC60" i="1"/>
  <c r="AB60" i="1"/>
  <c r="AA60" i="1"/>
  <c r="Z60" i="1"/>
  <c r="Z91" i="1" s="1"/>
  <c r="Y60" i="1"/>
  <c r="X60" i="1"/>
  <c r="W60" i="1"/>
  <c r="V60" i="1"/>
  <c r="U60" i="1"/>
  <c r="T60" i="1"/>
  <c r="S60" i="1"/>
  <c r="R60" i="1"/>
  <c r="Q60" i="1"/>
  <c r="P60" i="1"/>
  <c r="O60" i="1"/>
  <c r="N60" i="1"/>
  <c r="N91" i="1" s="1"/>
  <c r="F60" i="1"/>
  <c r="D60" i="1"/>
  <c r="C60" i="1"/>
  <c r="I59" i="1"/>
  <c r="H59" i="1" s="1"/>
  <c r="G59" i="1" s="1"/>
  <c r="E59" i="1"/>
  <c r="I57" i="1"/>
  <c r="H57" i="1" s="1"/>
  <c r="G57" i="1"/>
  <c r="E57" i="1"/>
  <c r="I56" i="1"/>
  <c r="E56" i="1"/>
  <c r="E60" i="1" s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K54" i="1"/>
  <c r="J54" i="1"/>
  <c r="F54" i="1"/>
  <c r="D54" i="1"/>
  <c r="C54" i="1"/>
  <c r="I53" i="1"/>
  <c r="H53" i="1"/>
  <c r="G53" i="1" s="1"/>
  <c r="E53" i="1"/>
  <c r="I52" i="1"/>
  <c r="H52" i="1"/>
  <c r="G52" i="1" s="1"/>
  <c r="E52" i="1"/>
  <c r="I51" i="1"/>
  <c r="H51" i="1"/>
  <c r="G51" i="1" s="1"/>
  <c r="E51" i="1"/>
  <c r="I50" i="1"/>
  <c r="H50" i="1"/>
  <c r="G50" i="1" s="1"/>
  <c r="E50" i="1"/>
  <c r="I49" i="1"/>
  <c r="H49" i="1"/>
  <c r="G49" i="1" s="1"/>
  <c r="E49" i="1"/>
  <c r="I48" i="1"/>
  <c r="H48" i="1"/>
  <c r="G48" i="1" s="1"/>
  <c r="E48" i="1"/>
  <c r="I47" i="1"/>
  <c r="H47" i="1"/>
  <c r="G47" i="1" s="1"/>
  <c r="E47" i="1"/>
  <c r="I46" i="1"/>
  <c r="H46" i="1"/>
  <c r="G46" i="1" s="1"/>
  <c r="E46" i="1"/>
  <c r="I45" i="1"/>
  <c r="H45" i="1"/>
  <c r="G45" i="1" s="1"/>
  <c r="E45" i="1"/>
  <c r="I44" i="1"/>
  <c r="H44" i="1"/>
  <c r="G44" i="1" s="1"/>
  <c r="E44" i="1"/>
  <c r="I43" i="1"/>
  <c r="H43" i="1"/>
  <c r="G43" i="1" s="1"/>
  <c r="E43" i="1"/>
  <c r="I42" i="1"/>
  <c r="H42" i="1"/>
  <c r="G42" i="1" s="1"/>
  <c r="E42" i="1"/>
  <c r="I41" i="1"/>
  <c r="H41" i="1"/>
  <c r="G41" i="1" s="1"/>
  <c r="E41" i="1"/>
  <c r="E54" i="1" s="1"/>
  <c r="I40" i="1"/>
  <c r="H40" i="1" s="1"/>
  <c r="G40" i="1"/>
  <c r="L40" i="1" s="1"/>
  <c r="L54" i="1" s="1"/>
  <c r="E40" i="1"/>
  <c r="I39" i="1"/>
  <c r="H39" i="1" s="1"/>
  <c r="H54" i="1" s="1"/>
  <c r="E39" i="1"/>
  <c r="AG37" i="1"/>
  <c r="AF37" i="1"/>
  <c r="AE37" i="1"/>
  <c r="AD37" i="1"/>
  <c r="AC37" i="1"/>
  <c r="AC90" i="1" s="1"/>
  <c r="AB37" i="1"/>
  <c r="AA37" i="1"/>
  <c r="Z37" i="1"/>
  <c r="Y37" i="1"/>
  <c r="X37" i="1"/>
  <c r="W37" i="1"/>
  <c r="V37" i="1"/>
  <c r="U37" i="1"/>
  <c r="U90" i="1" s="1"/>
  <c r="T37" i="1"/>
  <c r="S37" i="1"/>
  <c r="R37" i="1"/>
  <c r="Q37" i="1"/>
  <c r="P37" i="1"/>
  <c r="O37" i="1"/>
  <c r="N37" i="1"/>
  <c r="M37" i="1"/>
  <c r="M90" i="1" s="1"/>
  <c r="K37" i="1"/>
  <c r="J37" i="1"/>
  <c r="F37" i="1"/>
  <c r="D37" i="1"/>
  <c r="C37" i="1"/>
  <c r="I36" i="1"/>
  <c r="H36" i="1"/>
  <c r="G36" i="1" s="1"/>
  <c r="E36" i="1"/>
  <c r="I35" i="1"/>
  <c r="H35" i="1"/>
  <c r="G35" i="1" s="1"/>
  <c r="E35" i="1"/>
  <c r="I34" i="1"/>
  <c r="H34" i="1"/>
  <c r="G34" i="1" s="1"/>
  <c r="E34" i="1"/>
  <c r="I33" i="1"/>
  <c r="H33" i="1"/>
  <c r="G33" i="1" s="1"/>
  <c r="E33" i="1"/>
  <c r="E37" i="1" s="1"/>
  <c r="I32" i="1"/>
  <c r="H32" i="1" s="1"/>
  <c r="G32" i="1" s="1"/>
  <c r="L32" i="1" s="1"/>
  <c r="L37" i="1" s="1"/>
  <c r="E32" i="1"/>
  <c r="I31" i="1"/>
  <c r="H31" i="1" s="1"/>
  <c r="G31" i="1"/>
  <c r="E31" i="1"/>
  <c r="I30" i="1"/>
  <c r="H30" i="1" s="1"/>
  <c r="G30" i="1"/>
  <c r="E30" i="1"/>
  <c r="I29" i="1"/>
  <c r="H29" i="1" s="1"/>
  <c r="G29" i="1"/>
  <c r="E29" i="1"/>
  <c r="I28" i="1"/>
  <c r="H28" i="1" s="1"/>
  <c r="G28" i="1" s="1"/>
  <c r="E28" i="1"/>
  <c r="I27" i="1"/>
  <c r="H27" i="1" s="1"/>
  <c r="G27" i="1"/>
  <c r="E27" i="1"/>
  <c r="AG25" i="1"/>
  <c r="AF25" i="1"/>
  <c r="AE25" i="1"/>
  <c r="AE92" i="1" s="1"/>
  <c r="AD25" i="1"/>
  <c r="AC25" i="1"/>
  <c r="AB25" i="1"/>
  <c r="AA25" i="1"/>
  <c r="AA92" i="1" s="1"/>
  <c r="Z25" i="1"/>
  <c r="Y25" i="1"/>
  <c r="X25" i="1"/>
  <c r="W25" i="1"/>
  <c r="W92" i="1" s="1"/>
  <c r="V25" i="1"/>
  <c r="U25" i="1"/>
  <c r="T25" i="1"/>
  <c r="S25" i="1"/>
  <c r="S92" i="1" s="1"/>
  <c r="R25" i="1"/>
  <c r="Q25" i="1"/>
  <c r="P25" i="1"/>
  <c r="O25" i="1"/>
  <c r="O92" i="1" s="1"/>
  <c r="N25" i="1"/>
  <c r="M25" i="1"/>
  <c r="L25" i="1"/>
  <c r="K25" i="1"/>
  <c r="K92" i="1" s="1"/>
  <c r="J25" i="1"/>
  <c r="I25" i="1"/>
  <c r="F25" i="1"/>
  <c r="D25" i="1"/>
  <c r="C25" i="1"/>
  <c r="C92" i="1" s="1"/>
  <c r="I24" i="1"/>
  <c r="H24" i="1"/>
  <c r="G24" i="1" s="1"/>
  <c r="E24" i="1"/>
  <c r="I23" i="1"/>
  <c r="H23" i="1"/>
  <c r="G23" i="1" s="1"/>
  <c r="E23" i="1"/>
  <c r="I21" i="1"/>
  <c r="H21" i="1"/>
  <c r="G21" i="1" s="1"/>
  <c r="E21" i="1"/>
  <c r="I20" i="1"/>
  <c r="H20" i="1"/>
  <c r="G20" i="1" s="1"/>
  <c r="E20" i="1"/>
  <c r="I19" i="1"/>
  <c r="H19" i="1"/>
  <c r="G19" i="1" s="1"/>
  <c r="E19" i="1"/>
  <c r="I18" i="1"/>
  <c r="H18" i="1"/>
  <c r="G18" i="1" s="1"/>
  <c r="E18" i="1"/>
  <c r="I17" i="1"/>
  <c r="H17" i="1"/>
  <c r="G17" i="1" s="1"/>
  <c r="E17" i="1"/>
  <c r="I16" i="1"/>
  <c r="H16" i="1"/>
  <c r="G16" i="1" s="1"/>
  <c r="E16" i="1"/>
  <c r="I15" i="1"/>
  <c r="H15" i="1"/>
  <c r="E15" i="1"/>
  <c r="E25" i="1" s="1"/>
  <c r="AG13" i="1"/>
  <c r="AG91" i="1" s="1"/>
  <c r="AF13" i="1"/>
  <c r="AE13" i="1"/>
  <c r="AD13" i="1"/>
  <c r="AC13" i="1"/>
  <c r="AC91" i="1" s="1"/>
  <c r="AB13" i="1"/>
  <c r="AA13" i="1"/>
  <c r="Z13" i="1"/>
  <c r="Y13" i="1"/>
  <c r="Y91" i="1" s="1"/>
  <c r="X13" i="1"/>
  <c r="W13" i="1"/>
  <c r="V13" i="1"/>
  <c r="U13" i="1"/>
  <c r="U91" i="1" s="1"/>
  <c r="T13" i="1"/>
  <c r="S13" i="1"/>
  <c r="R13" i="1"/>
  <c r="Q13" i="1"/>
  <c r="Q91" i="1" s="1"/>
  <c r="P13" i="1"/>
  <c r="P91" i="1" s="1"/>
  <c r="O13" i="1"/>
  <c r="N13" i="1"/>
  <c r="M13" i="1"/>
  <c r="M91" i="1" s="1"/>
  <c r="L13" i="1"/>
  <c r="L91" i="1" s="1"/>
  <c r="K13" i="1"/>
  <c r="J13" i="1"/>
  <c r="F13" i="1"/>
  <c r="F91" i="1" s="1"/>
  <c r="E13" i="1"/>
  <c r="D13" i="1"/>
  <c r="C13" i="1"/>
  <c r="C91" i="1" s="1"/>
  <c r="I12" i="1"/>
  <c r="H12" i="1" s="1"/>
  <c r="G12" i="1" s="1"/>
  <c r="E12" i="1"/>
  <c r="I11" i="1"/>
  <c r="H11" i="1" s="1"/>
  <c r="G11" i="1"/>
  <c r="E11" i="1"/>
  <c r="I10" i="1"/>
  <c r="E10" i="1"/>
  <c r="E92" i="1" l="1"/>
  <c r="E90" i="1"/>
  <c r="G37" i="1"/>
  <c r="T90" i="1"/>
  <c r="T91" i="1"/>
  <c r="T92" i="1"/>
  <c r="AF90" i="1"/>
  <c r="AF91" i="1"/>
  <c r="AF92" i="1"/>
  <c r="I54" i="1"/>
  <c r="H37" i="1"/>
  <c r="H71" i="1"/>
  <c r="I76" i="1"/>
  <c r="H75" i="1"/>
  <c r="I13" i="1"/>
  <c r="H10" i="1"/>
  <c r="D90" i="1"/>
  <c r="D92" i="1"/>
  <c r="J92" i="1"/>
  <c r="J90" i="1"/>
  <c r="N92" i="1"/>
  <c r="N90" i="1"/>
  <c r="R92" i="1"/>
  <c r="R90" i="1"/>
  <c r="V92" i="1"/>
  <c r="V90" i="1"/>
  <c r="Z92" i="1"/>
  <c r="Z90" i="1"/>
  <c r="AD92" i="1"/>
  <c r="AD90" i="1"/>
  <c r="M92" i="1"/>
  <c r="Q92" i="1"/>
  <c r="U92" i="1"/>
  <c r="Y92" i="1"/>
  <c r="AC92" i="1"/>
  <c r="AG92" i="1"/>
  <c r="I37" i="1"/>
  <c r="I60" i="1"/>
  <c r="H56" i="1"/>
  <c r="H66" i="1"/>
  <c r="G63" i="1"/>
  <c r="G66" i="1" s="1"/>
  <c r="O90" i="1"/>
  <c r="W90" i="1"/>
  <c r="AE90" i="1"/>
  <c r="AD91" i="1"/>
  <c r="E91" i="1"/>
  <c r="K91" i="1"/>
  <c r="O91" i="1"/>
  <c r="S91" i="1"/>
  <c r="W91" i="1"/>
  <c r="AA91" i="1"/>
  <c r="AE91" i="1"/>
  <c r="H25" i="1"/>
  <c r="G15" i="1"/>
  <c r="G25" i="1" s="1"/>
  <c r="G39" i="1"/>
  <c r="G54" i="1" s="1"/>
  <c r="Q90" i="1"/>
  <c r="Y90" i="1"/>
  <c r="AG90" i="1"/>
  <c r="J91" i="1"/>
  <c r="R91" i="1"/>
  <c r="P90" i="1"/>
  <c r="P92" i="1"/>
  <c r="AB90" i="1"/>
  <c r="AB91" i="1"/>
  <c r="AB92" i="1"/>
  <c r="K90" i="1"/>
  <c r="S90" i="1"/>
  <c r="AA90" i="1"/>
  <c r="F92" i="1"/>
  <c r="F90" i="1"/>
  <c r="L90" i="1"/>
  <c r="L92" i="1"/>
  <c r="X90" i="1"/>
  <c r="X91" i="1"/>
  <c r="X92" i="1"/>
  <c r="H13" i="1" l="1"/>
  <c r="G10" i="1"/>
  <c r="G13" i="1" s="1"/>
  <c r="G56" i="1"/>
  <c r="G60" i="1" s="1"/>
  <c r="H60" i="1"/>
  <c r="I91" i="1"/>
  <c r="I92" i="1"/>
  <c r="I90" i="1"/>
  <c r="H76" i="1"/>
  <c r="G75" i="1"/>
  <c r="G76" i="1" s="1"/>
  <c r="G92" i="1" l="1"/>
  <c r="G91" i="1"/>
  <c r="G90" i="1"/>
  <c r="H90" i="1"/>
  <c r="H92" i="1"/>
  <c r="H91" i="1"/>
</calcChain>
</file>

<file path=xl/sharedStrings.xml><?xml version="1.0" encoding="utf-8"?>
<sst xmlns="http://schemas.openxmlformats.org/spreadsheetml/2006/main" count="331" uniqueCount="182">
  <si>
    <t>PLAN  STUDIÓW STACJONARNYCH</t>
  </si>
  <si>
    <t>KIERUNEK WYCHOWANIE FIZYCZNE I STOPIEŃ</t>
  </si>
  <si>
    <t>Akademia Wychowania Fizycznego Józefa Piłsudskiego w Warszawie</t>
  </si>
  <si>
    <t>Wydział Wychowania Fizycznego i Zdrowia w Białej Podlaskiej</t>
  </si>
  <si>
    <t>Wymiar godzin</t>
  </si>
  <si>
    <t>Zajęcia kontaktowe**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</si>
  <si>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</si>
  <si>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</si>
  <si>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</si>
  <si>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</si>
  <si>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</si>
  <si>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</si>
  <si>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</si>
  <si>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Og.</t>
  </si>
  <si>
    <t>w</t>
  </si>
  <si>
    <t>ćw</t>
  </si>
  <si>
    <t>pw</t>
  </si>
  <si>
    <t>E</t>
  </si>
  <si>
    <t>I</t>
  </si>
  <si>
    <t>PRZEDMIOTY OGÓLNE</t>
  </si>
  <si>
    <t>Język obcy*</t>
  </si>
  <si>
    <t>E-6</t>
  </si>
  <si>
    <t>Technologia informacyjna z elementami statystyki</t>
  </si>
  <si>
    <t>Z-3</t>
  </si>
  <si>
    <t>Bezpieczeństwo i higiena pracy oraz ergonomia</t>
  </si>
  <si>
    <t>Z-1</t>
  </si>
  <si>
    <t xml:space="preserve">RAZEM   </t>
  </si>
  <si>
    <t>II</t>
  </si>
  <si>
    <t>PRZEDMIOTY PODSTAWOWE</t>
  </si>
  <si>
    <t>Anatomia</t>
  </si>
  <si>
    <t>E-2</t>
  </si>
  <si>
    <t>Fizjologia</t>
  </si>
  <si>
    <t>E-3</t>
  </si>
  <si>
    <t>Antropologia</t>
  </si>
  <si>
    <t>E-4</t>
  </si>
  <si>
    <t>Biochemia</t>
  </si>
  <si>
    <t>Biologiczne podstawy rozwoju człowieka</t>
  </si>
  <si>
    <t>Pedagogika</t>
  </si>
  <si>
    <t>Psychologia</t>
  </si>
  <si>
    <t>Podstawy dydaktyki</t>
  </si>
  <si>
    <t>Z-2</t>
  </si>
  <si>
    <t>Ochrona własności intelektualnej</t>
  </si>
  <si>
    <t>Z-4</t>
  </si>
  <si>
    <t>Teoria wf</t>
  </si>
  <si>
    <t>E-5</t>
  </si>
  <si>
    <t>III</t>
  </si>
  <si>
    <t>PRZEDMIOTY KIERUNKOWE</t>
  </si>
  <si>
    <t>Biomechanika</t>
  </si>
  <si>
    <t>Antropomotoryka</t>
  </si>
  <si>
    <t>Z-5</t>
  </si>
  <si>
    <t>Edukacja zdrowotna</t>
  </si>
  <si>
    <t>Z-6</t>
  </si>
  <si>
    <t>Ćw. kompensacyjno-korekcyjne</t>
  </si>
  <si>
    <t>Teoria sportu</t>
  </si>
  <si>
    <t>Historia kultury fizycznej</t>
  </si>
  <si>
    <t>E-1</t>
  </si>
  <si>
    <t>Emisja głosu</t>
  </si>
  <si>
    <t>Pierwsza pomoc przedmedyczna</t>
  </si>
  <si>
    <t>Żywienie człowieka</t>
  </si>
  <si>
    <t>Socjologia</t>
  </si>
  <si>
    <t>RAZEM</t>
  </si>
  <si>
    <t>IV</t>
  </si>
  <si>
    <t>DYDAKTYKA WYCHOWANIA FIZYCZNEGO</t>
  </si>
  <si>
    <t>Metodyka wf</t>
  </si>
  <si>
    <t>Trening ogólnorozwojowy</t>
  </si>
  <si>
    <t>Teoria i metodyka koszykówki</t>
  </si>
  <si>
    <t>Teoria i metodyka piłki nożnej</t>
  </si>
  <si>
    <t>Teoria i metodyka piłki siatkowej</t>
  </si>
  <si>
    <t>Teoria i metodyka piłki ręcznej</t>
  </si>
  <si>
    <t>Teoria i metodyka gimnastyki</t>
  </si>
  <si>
    <r>
      <t>Gimnastyka artystyczna/Sporty walki*</t>
    </r>
    <r>
      <rPr>
        <sz val="8"/>
        <color indexed="10"/>
        <rFont val="Times New Roman"/>
        <family val="1"/>
        <charset val="238"/>
      </rPr>
      <t xml:space="preserve"> </t>
    </r>
  </si>
  <si>
    <t>Teoria i metodyka pływania</t>
  </si>
  <si>
    <t>Teoria i metodyka lekkoatletyki</t>
  </si>
  <si>
    <t>Rytmika i taniec/Muzyka, rytm, taniec*</t>
  </si>
  <si>
    <t>Zabawy i gry ruchowe/Zabawy integracyjne i gry terenowe*</t>
  </si>
  <si>
    <t>Plenerowe formy gier zespołowych*</t>
  </si>
  <si>
    <t>Zajęcia ruchowe do wyboru*</t>
  </si>
  <si>
    <t>Z-5,6</t>
  </si>
  <si>
    <t>Obozy*</t>
  </si>
  <si>
    <t>Z-2,3</t>
  </si>
  <si>
    <t>V</t>
  </si>
  <si>
    <t>PRAKTYKI ZAWODOWE</t>
  </si>
  <si>
    <t>Praktyki wdrożeniowe</t>
  </si>
  <si>
    <t>Praktyki psychologiczno-pedagogiczne</t>
  </si>
  <si>
    <t>Praktyki w edukacji wczesnoszkolnej</t>
  </si>
  <si>
    <t>Z-3,4,5,6</t>
  </si>
  <si>
    <t>Praktyki pedagogiczne</t>
  </si>
  <si>
    <t>VI</t>
  </si>
  <si>
    <t>SPECJALNOŚĆ *</t>
  </si>
  <si>
    <t>VIa</t>
  </si>
  <si>
    <t>SPECJALNOŚĆ SPORTOWA</t>
  </si>
  <si>
    <t>Teoria treningu sportowego</t>
  </si>
  <si>
    <t>Specjalizacja instruktorska (sportowa)</t>
  </si>
  <si>
    <t>Praktyki specjalizacyjne*</t>
  </si>
  <si>
    <t>VIb</t>
  </si>
  <si>
    <t>SPECJALNOŚĆ REKREACYJNA</t>
  </si>
  <si>
    <t>Teoria i metodyka rekreacji</t>
  </si>
  <si>
    <t>Specjalizacja instruktorska (rekreacja)</t>
  </si>
  <si>
    <t>VIc</t>
  </si>
  <si>
    <t>SPECJALNOŚĆ KOREKTYWA I KOMPENSACJA</t>
  </si>
  <si>
    <t>Profilaktyka zaburzeń rozwojowych</t>
  </si>
  <si>
    <t>Specjalizacja korektywy i kompensacji</t>
  </si>
  <si>
    <t>Module 1 Erasmus+ SPORT SCIENCE</t>
  </si>
  <si>
    <t>Motor learning</t>
  </si>
  <si>
    <t>Moduł realizowany w wybranym semestrze w przypadku utworzenia grupy studentów obcokrajowców w ramach programu "Erasmus+"</t>
  </si>
  <si>
    <t>Youth sport</t>
  </si>
  <si>
    <t>Team sports</t>
  </si>
  <si>
    <t>Life science</t>
  </si>
  <si>
    <t xml:space="preserve">Strength and conditioning for sports performance </t>
  </si>
  <si>
    <t>Module 2 Erasmus+ SPORTS FOR ALL</t>
  </si>
  <si>
    <t>Modern forms of physical activity</t>
  </si>
  <si>
    <t>Body mind</t>
  </si>
  <si>
    <t>The Basic of physiotheraphy</t>
  </si>
  <si>
    <t>"Get to know our region" - tourism activity</t>
  </si>
  <si>
    <t>WF - INSTRUKTOR SPORTU</t>
  </si>
  <si>
    <t>WF - INSTRUKTOR REKREACJI</t>
  </si>
  <si>
    <t>WF - SPECJALIZACJA KOREKTYWY I KOMPENSACJI</t>
  </si>
  <si>
    <t>WF</t>
  </si>
  <si>
    <t>ZALICZENIA</t>
  </si>
  <si>
    <t>EGZAMINY</t>
  </si>
  <si>
    <t>** zajęcia kontaktowe - suma godzin z udziałem prowadzącego i studenta (wykłady, ćwiczenia, zaliczenia i egzaminy, konsultacje)</t>
  </si>
  <si>
    <t>* zajęcia do wyboru przez studenta: pozycje: 1, 24, 27, 28, 38, 39, 44, specjalności i specjalizacje (zgodnie z ofertami poszczególnych katedr/zakładów)</t>
  </si>
  <si>
    <r>
      <t>Zajęcia ruchowe (do wyboru)</t>
    </r>
    <r>
      <rPr>
        <sz val="9"/>
        <rFont val="Times New Roman"/>
        <family val="1"/>
        <charset val="238"/>
      </rPr>
      <t>: trening funkcjonalny, trening obwodowy, unihokej, tenis stołowy, skoki na trampolinie, taniec towarzyski oraz inne propozycje katedr</t>
    </r>
  </si>
  <si>
    <t>KIERUNEK WYCHOWANIE FIZYCZNE II STOPIEŃ</t>
  </si>
  <si>
    <t xml:space="preserve">Zajęcia konta-ktowe**                                                                    </t>
  </si>
  <si>
    <t>Og</t>
  </si>
  <si>
    <t>Język obcy II</t>
  </si>
  <si>
    <t>Ekologia</t>
  </si>
  <si>
    <t>Filozofia/Etyka*</t>
  </si>
  <si>
    <t xml:space="preserve">Metody badań w wychowaniu fizycznym i sporcie </t>
  </si>
  <si>
    <t>Badania i wdrożenia w praktyce*</t>
  </si>
  <si>
    <t>Projekty naukowe*</t>
  </si>
  <si>
    <t xml:space="preserve">Pedagogika kf </t>
  </si>
  <si>
    <t>Psychologia aktywności fizycznej</t>
  </si>
  <si>
    <t>Statystyka</t>
  </si>
  <si>
    <t>Seminarium magisterskie*</t>
  </si>
  <si>
    <t>Teoria i technologia treningu sportowego</t>
  </si>
  <si>
    <t>Turystyka szkolna</t>
  </si>
  <si>
    <t>Zarządzanie innowacjami w przedsiębiorstwach turystycznych i sportowych</t>
  </si>
  <si>
    <t>Ekonomiczno-prawne podstawy działalności biznesowej w sporcie</t>
  </si>
  <si>
    <t>Biometria</t>
  </si>
  <si>
    <t>Biochemia wysiłku fizycznego</t>
  </si>
  <si>
    <t>Fizjologia wysiłku fizycznego</t>
  </si>
  <si>
    <t>Podstawy dietetyki</t>
  </si>
  <si>
    <t>Zarządzanie i marketing – techniki decyzyjne</t>
  </si>
  <si>
    <t>Etnologia sportu i rekreacji/Olimpizm*</t>
  </si>
  <si>
    <t>Przedmiot ogólnouczelniany lub niezwiązany z kierunkiem studiów</t>
  </si>
  <si>
    <t>Realizowany w wybranym semestrze</t>
  </si>
  <si>
    <t>Zaawansowana metodyka wf</t>
  </si>
  <si>
    <t>Wychowanie fizyczne specjalne</t>
  </si>
  <si>
    <t>Trening zdrowotny</t>
  </si>
  <si>
    <t>Tenis</t>
  </si>
  <si>
    <t>Gimnastyka</t>
  </si>
  <si>
    <t>Pływanie</t>
  </si>
  <si>
    <t>Lekkoatletyka</t>
  </si>
  <si>
    <t>Koszykówka</t>
  </si>
  <si>
    <t>Piłka nożna</t>
  </si>
  <si>
    <t>Piłka ręczna</t>
  </si>
  <si>
    <t>Piłka siatkowa</t>
  </si>
  <si>
    <t>PRZEDMIOTY DO WYBORU</t>
  </si>
  <si>
    <t>Zajęcia ruchowe (do wyboru)*</t>
  </si>
  <si>
    <t>Specjalność</t>
  </si>
  <si>
    <t>Va</t>
  </si>
  <si>
    <t>35a</t>
  </si>
  <si>
    <t>Specjalizacja instruktorska/trenerska#*</t>
  </si>
  <si>
    <t>Vb</t>
  </si>
  <si>
    <t>35b</t>
  </si>
  <si>
    <t>Specjalizacja instruktorska (rekreacja)*</t>
  </si>
  <si>
    <t>Vc</t>
  </si>
  <si>
    <t>SPECJALNOŚĆ EDUKACJA ZDROWOTNA</t>
  </si>
  <si>
    <t>35c</t>
  </si>
  <si>
    <t>Korektywa i kompensacja*</t>
  </si>
  <si>
    <t>PRAKTYKI</t>
  </si>
  <si>
    <t>Praktyki zawodowe^*</t>
  </si>
  <si>
    <t>INSTRUKTOR/TRENER SPORTU</t>
  </si>
  <si>
    <t>INSTRUKTOR REKREACJI</t>
  </si>
  <si>
    <t>KOREKTYWA I KOMPENSACJA/ ODNOWA BIOLOGICZNA</t>
  </si>
  <si>
    <t>Łącznie</t>
  </si>
  <si>
    <r>
      <t>Zajęcia ruchowe (do wyboru)</t>
    </r>
    <r>
      <rPr>
        <sz val="11"/>
        <color indexed="8"/>
        <rFont val="Times New Roman"/>
        <family val="1"/>
        <charset val="238"/>
      </rPr>
      <t>: aqua fitness, free diving, dance-fitness, korfball, grappling, trening kondycyjny oraz inne propozycje katedr</t>
    </r>
  </si>
  <si>
    <t>* - zajęcia do wyboru</t>
  </si>
  <si>
    <t># - w ramach specjalizacji instruktorskiej (150 godz); w ramach specjalizacji trenerskiej (150 godz.) + 120 godz. nieobjętych planem studiów (płatnych)</t>
  </si>
  <si>
    <t>^- realizowane w szkołach ponadpodstawowych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</si>
</sst>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</font>
    <font>
      <b/>
      <sz val="8"/>
      <color rgb="FFFF000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</font>
    <font>
      <sz val="11"/>
      <name val="Times New Roman"/>
      <family val="1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u/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b/>
      <sz val="11"/>
      <color indexed="15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sz val="11"/>
      <color indexed="15"/>
      <name val="Times New Roman"/>
      <family val="1"/>
      <charset val="238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1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12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1" fillId="0" borderId="0" applyNumberFormat="0" applyFill="0" applyBorder="0" applyProtection="0"/>
  </cellStyleXfs>
  <cellXfs count="56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right"/>
    </xf>
    <xf numFmtId="0" fontId="10" fillId="0" borderId="46" xfId="0" applyFont="1" applyFill="1" applyBorder="1" applyAlignment="1">
      <alignment horizontal="left" wrapText="1"/>
    </xf>
    <xf numFmtId="0" fontId="5" fillId="0" borderId="4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left"/>
    </xf>
    <xf numFmtId="0" fontId="10" fillId="3" borderId="18" xfId="0" applyFont="1" applyFill="1" applyBorder="1"/>
    <xf numFmtId="0" fontId="5" fillId="3" borderId="3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left"/>
    </xf>
    <xf numFmtId="0" fontId="10" fillId="2" borderId="18" xfId="0" applyFont="1" applyFill="1" applyBorder="1" applyAlignment="1">
      <alignment wrapText="1"/>
    </xf>
    <xf numFmtId="0" fontId="10" fillId="3" borderId="18" xfId="0" applyFont="1" applyFill="1" applyBorder="1" applyAlignment="1">
      <alignment wrapText="1"/>
    </xf>
    <xf numFmtId="0" fontId="10" fillId="0" borderId="18" xfId="0" applyFont="1" applyFill="1" applyBorder="1"/>
    <xf numFmtId="0" fontId="10" fillId="0" borderId="18" xfId="0" applyFont="1" applyFill="1" applyBorder="1" applyAlignment="1">
      <alignment wrapText="1"/>
    </xf>
    <xf numFmtId="0" fontId="11" fillId="0" borderId="57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right"/>
    </xf>
    <xf numFmtId="0" fontId="12" fillId="3" borderId="34" xfId="0" applyFont="1" applyFill="1" applyBorder="1"/>
    <xf numFmtId="0" fontId="5" fillId="0" borderId="53" xfId="0" applyFont="1" applyFill="1" applyBorder="1" applyAlignment="1">
      <alignment horizontal="center"/>
    </xf>
    <xf numFmtId="0" fontId="13" fillId="0" borderId="53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10" fillId="2" borderId="32" xfId="0" applyFont="1" applyFill="1" applyBorder="1"/>
    <xf numFmtId="0" fontId="5" fillId="0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11" fillId="0" borderId="4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right" wrapText="1"/>
    </xf>
    <xf numFmtId="0" fontId="10" fillId="3" borderId="36" xfId="0" applyFont="1" applyFill="1" applyBorder="1"/>
    <xf numFmtId="0" fontId="15" fillId="2" borderId="36" xfId="0" applyFont="1" applyFill="1" applyBorder="1"/>
    <xf numFmtId="0" fontId="11" fillId="2" borderId="4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2" borderId="36" xfId="0" applyFont="1" applyFill="1" applyBorder="1"/>
    <xf numFmtId="0" fontId="0" fillId="0" borderId="45" xfId="0" applyBorder="1"/>
    <xf numFmtId="0" fontId="10" fillId="0" borderId="36" xfId="0" applyFont="1" applyFill="1" applyBorder="1"/>
    <xf numFmtId="0" fontId="10" fillId="2" borderId="60" xfId="0" applyFont="1" applyFill="1" applyBorder="1"/>
    <xf numFmtId="0" fontId="5" fillId="0" borderId="2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right"/>
    </xf>
    <xf numFmtId="0" fontId="10" fillId="3" borderId="37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5" fillId="3" borderId="53" xfId="0" applyFont="1" applyFill="1" applyBorder="1" applyAlignment="1">
      <alignment horizontal="center"/>
    </xf>
    <xf numFmtId="0" fontId="13" fillId="3" borderId="53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right"/>
    </xf>
    <xf numFmtId="0" fontId="5" fillId="3" borderId="3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0" fontId="5" fillId="2" borderId="3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10" fillId="0" borderId="37" xfId="0" applyFont="1" applyFill="1" applyBorder="1"/>
    <xf numFmtId="0" fontId="5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right"/>
    </xf>
    <xf numFmtId="0" fontId="10" fillId="2" borderId="46" xfId="0" applyFont="1" applyFill="1" applyBorder="1"/>
    <xf numFmtId="0" fontId="5" fillId="0" borderId="29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10" fillId="3" borderId="46" xfId="0" applyFont="1" applyFill="1" applyBorder="1"/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5" fillId="0" borderId="64" xfId="0" applyFont="1" applyFill="1" applyBorder="1" applyAlignment="1">
      <alignment horizontal="left"/>
    </xf>
    <xf numFmtId="0" fontId="9" fillId="0" borderId="63" xfId="0" applyFont="1" applyFill="1" applyBorder="1" applyAlignment="1">
      <alignment horizontal="left"/>
    </xf>
    <xf numFmtId="0" fontId="10" fillId="0" borderId="9" xfId="0" applyFont="1" applyFill="1" applyBorder="1" applyAlignment="1">
      <alignment wrapText="1"/>
    </xf>
    <xf numFmtId="0" fontId="5" fillId="0" borderId="65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10" fillId="0" borderId="62" xfId="0" applyFont="1" applyFill="1" applyBorder="1" applyAlignment="1">
      <alignment vertical="top" wrapText="1"/>
    </xf>
    <xf numFmtId="0" fontId="5" fillId="0" borderId="62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5" fillId="3" borderId="6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/>
    </xf>
    <xf numFmtId="0" fontId="9" fillId="3" borderId="28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5" fillId="0" borderId="66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left"/>
    </xf>
    <xf numFmtId="0" fontId="16" fillId="0" borderId="19" xfId="0" applyFont="1" applyFill="1" applyBorder="1" applyAlignment="1">
      <alignment horizontal="left" wrapText="1"/>
    </xf>
    <xf numFmtId="0" fontId="5" fillId="2" borderId="43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left"/>
    </xf>
    <xf numFmtId="0" fontId="16" fillId="0" borderId="36" xfId="0" applyFont="1" applyFill="1" applyBorder="1" applyAlignment="1">
      <alignment horizontal="left"/>
    </xf>
    <xf numFmtId="0" fontId="5" fillId="2" borderId="67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/>
    <xf numFmtId="0" fontId="7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9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left" wrapText="1"/>
    </xf>
    <xf numFmtId="0" fontId="5" fillId="0" borderId="56" xfId="0" applyFont="1" applyFill="1" applyBorder="1" applyAlignment="1">
      <alignment horizontal="left" wrapText="1"/>
    </xf>
    <xf numFmtId="0" fontId="5" fillId="0" borderId="51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left"/>
    </xf>
    <xf numFmtId="0" fontId="12" fillId="3" borderId="33" xfId="0" applyFont="1" applyFill="1" applyBorder="1" applyAlignment="1">
      <alignment horizontal="left"/>
    </xf>
    <xf numFmtId="0" fontId="12" fillId="3" borderId="35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22" fillId="0" borderId="70" xfId="1" applyNumberFormat="1" applyFont="1" applyFill="1" applyBorder="1" applyAlignment="1">
      <alignment horizontal="center"/>
    </xf>
    <xf numFmtId="0" fontId="22" fillId="0" borderId="71" xfId="1" applyFont="1" applyFill="1" applyBorder="1" applyAlignment="1">
      <alignment horizontal="center"/>
    </xf>
    <xf numFmtId="0" fontId="21" fillId="0" borderId="72" xfId="1" applyNumberFormat="1" applyFont="1" applyBorder="1" applyAlignment="1"/>
    <xf numFmtId="0" fontId="21" fillId="0" borderId="0" xfId="1" applyNumberFormat="1" applyFont="1" applyAlignment="1"/>
    <xf numFmtId="49" fontId="22" fillId="0" borderId="73" xfId="1" applyNumberFormat="1" applyFont="1" applyFill="1" applyBorder="1" applyAlignment="1">
      <alignment horizontal="center"/>
    </xf>
    <xf numFmtId="0" fontId="22" fillId="0" borderId="74" xfId="1" applyFont="1" applyFill="1" applyBorder="1" applyAlignment="1">
      <alignment horizontal="center"/>
    </xf>
    <xf numFmtId="0" fontId="22" fillId="0" borderId="75" xfId="1" applyFont="1" applyFill="1" applyBorder="1" applyAlignment="1">
      <alignment horizontal="center"/>
    </xf>
    <xf numFmtId="49" fontId="23" fillId="0" borderId="76" xfId="1" applyNumberFormat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49" fontId="23" fillId="0" borderId="77" xfId="1" applyNumberFormat="1" applyFont="1" applyFill="1" applyBorder="1" applyAlignment="1">
      <alignment horizontal="center"/>
    </xf>
    <xf numFmtId="0" fontId="23" fillId="0" borderId="78" xfId="1" applyFont="1" applyFill="1" applyBorder="1" applyAlignment="1">
      <alignment horizontal="center"/>
    </xf>
    <xf numFmtId="0" fontId="22" fillId="0" borderId="79" xfId="1" applyFont="1" applyFill="1" applyBorder="1" applyAlignment="1">
      <alignment horizontal="center"/>
    </xf>
    <xf numFmtId="0" fontId="24" fillId="0" borderId="80" xfId="1" applyNumberFormat="1" applyFont="1" applyFill="1" applyBorder="1" applyAlignment="1">
      <alignment horizontal="center"/>
    </xf>
    <xf numFmtId="49" fontId="22" fillId="0" borderId="79" xfId="1" applyNumberFormat="1" applyFont="1" applyFill="1" applyBorder="1" applyAlignment="1">
      <alignment horizontal="center" vertical="center"/>
    </xf>
    <xf numFmtId="0" fontId="22" fillId="0" borderId="81" xfId="1" applyFont="1" applyFill="1" applyBorder="1" applyAlignment="1">
      <alignment horizontal="center" vertical="center"/>
    </xf>
    <xf numFmtId="0" fontId="22" fillId="0" borderId="82" xfId="1" applyFont="1" applyFill="1" applyBorder="1" applyAlignment="1">
      <alignment horizontal="center" vertical="center"/>
    </xf>
    <xf numFmtId="49" fontId="22" fillId="0" borderId="83" xfId="1" applyNumberFormat="1" applyFont="1" applyFill="1" applyBorder="1" applyAlignment="1">
      <alignment horizontal="center" vertical="center" wrapText="1"/>
    </xf>
    <xf numFmtId="49" fontId="22" fillId="0" borderId="84" xfId="1" applyNumberFormat="1" applyFont="1" applyFill="1" applyBorder="1" applyAlignment="1">
      <alignment horizontal="center" vertical="center" wrapText="1"/>
    </xf>
    <xf numFmtId="49" fontId="22" fillId="0" borderId="85" xfId="1" applyNumberFormat="1" applyFont="1" applyFill="1" applyBorder="1" applyAlignment="1">
      <alignment horizontal="center" vertical="center" wrapText="1"/>
    </xf>
    <xf numFmtId="49" fontId="25" fillId="0" borderId="86" xfId="1" applyNumberFormat="1" applyFont="1" applyFill="1" applyBorder="1" applyAlignment="1">
      <alignment horizontal="center" vertical="center" wrapText="1"/>
    </xf>
    <xf numFmtId="49" fontId="22" fillId="0" borderId="87" xfId="1" applyNumberFormat="1" applyFont="1" applyFill="1" applyBorder="1" applyAlignment="1">
      <alignment horizontal="center" vertical="center"/>
    </xf>
    <xf numFmtId="0" fontId="22" fillId="0" borderId="88" xfId="1" applyFont="1" applyFill="1" applyBorder="1" applyAlignment="1">
      <alignment horizontal="center" vertical="center"/>
    </xf>
    <xf numFmtId="0" fontId="22" fillId="0" borderId="89" xfId="1" applyFont="1" applyFill="1" applyBorder="1" applyAlignment="1">
      <alignment horizontal="center" vertical="center"/>
    </xf>
    <xf numFmtId="49" fontId="22" fillId="0" borderId="90" xfId="1" applyNumberFormat="1" applyFont="1" applyFill="1" applyBorder="1" applyAlignment="1">
      <alignment horizontal="center" vertical="center" wrapText="1"/>
    </xf>
    <xf numFmtId="0" fontId="22" fillId="0" borderId="91" xfId="1" applyFont="1" applyFill="1" applyBorder="1" applyAlignment="1">
      <alignment horizontal="center"/>
    </xf>
    <xf numFmtId="0" fontId="22" fillId="0" borderId="92" xfId="1" applyFont="1" applyFill="1" applyBorder="1" applyAlignment="1">
      <alignment horizontal="center"/>
    </xf>
    <xf numFmtId="0" fontId="22" fillId="0" borderId="93" xfId="1" applyFont="1" applyFill="1" applyBorder="1" applyAlignment="1">
      <alignment horizontal="center" vertical="center"/>
    </xf>
    <xf numFmtId="0" fontId="22" fillId="0" borderId="78" xfId="1" applyFont="1" applyFill="1" applyBorder="1" applyAlignment="1">
      <alignment horizontal="center" vertical="center"/>
    </xf>
    <xf numFmtId="0" fontId="22" fillId="0" borderId="94" xfId="1" applyFont="1" applyFill="1" applyBorder="1" applyAlignment="1">
      <alignment horizontal="center" vertical="center"/>
    </xf>
    <xf numFmtId="0" fontId="22" fillId="0" borderId="95" xfId="1" applyFont="1" applyFill="1" applyBorder="1" applyAlignment="1">
      <alignment horizontal="center" vertical="center" wrapText="1"/>
    </xf>
    <xf numFmtId="0" fontId="22" fillId="0" borderId="96" xfId="1" applyFont="1" applyFill="1" applyBorder="1" applyAlignment="1">
      <alignment horizontal="center" vertical="center" wrapText="1"/>
    </xf>
    <xf numFmtId="0" fontId="22" fillId="0" borderId="97" xfId="1" applyFont="1" applyFill="1" applyBorder="1" applyAlignment="1">
      <alignment horizontal="center" vertical="center" wrapText="1"/>
    </xf>
    <xf numFmtId="0" fontId="25" fillId="0" borderId="98" xfId="1" applyFont="1" applyFill="1" applyBorder="1" applyAlignment="1">
      <alignment horizontal="center" vertical="center" wrapText="1"/>
    </xf>
    <xf numFmtId="0" fontId="22" fillId="0" borderId="99" xfId="1" applyNumberFormat="1" applyFont="1" applyFill="1" applyBorder="1" applyAlignment="1">
      <alignment horizontal="center" vertical="center"/>
    </xf>
    <xf numFmtId="0" fontId="22" fillId="0" borderId="100" xfId="1" applyFont="1" applyFill="1" applyBorder="1" applyAlignment="1">
      <alignment horizontal="center" vertical="center"/>
    </xf>
    <xf numFmtId="0" fontId="22" fillId="0" borderId="101" xfId="1" applyFont="1" applyFill="1" applyBorder="1" applyAlignment="1">
      <alignment horizontal="center" vertical="center"/>
    </xf>
    <xf numFmtId="0" fontId="22" fillId="0" borderId="102" xfId="1" applyFont="1" applyFill="1" applyBorder="1" applyAlignment="1">
      <alignment horizontal="center" vertical="center"/>
    </xf>
    <xf numFmtId="0" fontId="22" fillId="0" borderId="93" xfId="1" applyFont="1" applyFill="1" applyBorder="1" applyAlignment="1">
      <alignment horizontal="center"/>
    </xf>
    <xf numFmtId="0" fontId="22" fillId="0" borderId="103" xfId="1" applyFont="1" applyFill="1" applyBorder="1" applyAlignment="1">
      <alignment horizontal="center"/>
    </xf>
    <xf numFmtId="49" fontId="22" fillId="0" borderId="104" xfId="1" applyNumberFormat="1" applyFont="1" applyFill="1" applyBorder="1" applyAlignment="1">
      <alignment horizontal="center" vertical="center"/>
    </xf>
    <xf numFmtId="49" fontId="22" fillId="0" borderId="105" xfId="1" applyNumberFormat="1" applyFont="1" applyFill="1" applyBorder="1" applyAlignment="1">
      <alignment horizontal="center" vertical="center"/>
    </xf>
    <xf numFmtId="49" fontId="22" fillId="0" borderId="106" xfId="1" applyNumberFormat="1" applyFont="1" applyFill="1" applyBorder="1" applyAlignment="1">
      <alignment horizontal="center" vertical="center"/>
    </xf>
    <xf numFmtId="0" fontId="22" fillId="0" borderId="107" xfId="1" applyFont="1" applyFill="1" applyBorder="1" applyAlignment="1">
      <alignment horizontal="center" vertical="center" wrapText="1"/>
    </xf>
    <xf numFmtId="0" fontId="22" fillId="0" borderId="108" xfId="1" applyFont="1" applyFill="1" applyBorder="1" applyAlignment="1">
      <alignment horizontal="center" vertical="center" wrapText="1"/>
    </xf>
    <xf numFmtId="0" fontId="22" fillId="0" borderId="109" xfId="1" applyFont="1" applyFill="1" applyBorder="1" applyAlignment="1">
      <alignment horizontal="center" vertical="center" wrapText="1"/>
    </xf>
    <xf numFmtId="0" fontId="25" fillId="0" borderId="110" xfId="1" applyFont="1" applyFill="1" applyBorder="1" applyAlignment="1">
      <alignment horizontal="center" vertical="center" wrapText="1"/>
    </xf>
    <xf numFmtId="49" fontId="22" fillId="0" borderId="111" xfId="1" applyNumberFormat="1" applyFont="1" applyFill="1" applyBorder="1" applyAlignment="1">
      <alignment horizontal="center" vertical="center"/>
    </xf>
    <xf numFmtId="49" fontId="22" fillId="0" borderId="108" xfId="1" applyNumberFormat="1" applyFont="1" applyFill="1" applyBorder="1" applyAlignment="1">
      <alignment horizontal="center" vertical="center"/>
    </xf>
    <xf numFmtId="49" fontId="25" fillId="0" borderId="110" xfId="1" applyNumberFormat="1" applyFont="1" applyFill="1" applyBorder="1" applyAlignment="1">
      <alignment horizontal="center" vertical="center"/>
    </xf>
    <xf numFmtId="0" fontId="22" fillId="0" borderId="112" xfId="1" applyFont="1" applyFill="1" applyBorder="1" applyAlignment="1">
      <alignment horizontal="center" vertical="center"/>
    </xf>
    <xf numFmtId="49" fontId="22" fillId="0" borderId="113" xfId="1" applyNumberFormat="1" applyFont="1" applyFill="1" applyBorder="1" applyAlignment="1">
      <alignment horizontal="center"/>
    </xf>
    <xf numFmtId="49" fontId="22" fillId="0" borderId="87" xfId="1" applyNumberFormat="1" applyFont="1" applyFill="1" applyBorder="1" applyAlignment="1">
      <alignment horizontal="left"/>
    </xf>
    <xf numFmtId="0" fontId="22" fillId="0" borderId="88" xfId="1" applyFont="1" applyFill="1" applyBorder="1" applyAlignment="1">
      <alignment horizontal="left"/>
    </xf>
    <xf numFmtId="0" fontId="22" fillId="0" borderId="88" xfId="1" applyFont="1" applyFill="1" applyBorder="1" applyAlignment="1">
      <alignment horizontal="center" vertical="center" wrapText="1"/>
    </xf>
    <xf numFmtId="0" fontId="25" fillId="0" borderId="88" xfId="1" applyFont="1" applyFill="1" applyBorder="1" applyAlignment="1">
      <alignment horizontal="center" vertical="center" wrapText="1"/>
    </xf>
    <xf numFmtId="0" fontId="25" fillId="0" borderId="88" xfId="1" applyFont="1" applyFill="1" applyBorder="1" applyAlignment="1">
      <alignment horizontal="left"/>
    </xf>
    <xf numFmtId="0" fontId="26" fillId="0" borderId="88" xfId="1" applyFont="1" applyFill="1" applyBorder="1" applyAlignment="1">
      <alignment horizontal="left"/>
    </xf>
    <xf numFmtId="0" fontId="22" fillId="0" borderId="89" xfId="1" applyFont="1" applyFill="1" applyBorder="1" applyAlignment="1">
      <alignment horizontal="left"/>
    </xf>
    <xf numFmtId="0" fontId="22" fillId="0" borderId="114" xfId="1" applyNumberFormat="1" applyFont="1" applyFill="1" applyBorder="1" applyAlignment="1">
      <alignment horizontal="center"/>
    </xf>
    <xf numFmtId="49" fontId="23" fillId="0" borderId="114" xfId="1" applyNumberFormat="1" applyFont="1" applyFill="1" applyBorder="1" applyAlignment="1">
      <alignment horizontal="left"/>
    </xf>
    <xf numFmtId="0" fontId="22" fillId="0" borderId="115" xfId="1" applyNumberFormat="1" applyFont="1" applyFill="1" applyBorder="1" applyAlignment="1">
      <alignment horizontal="center"/>
    </xf>
    <xf numFmtId="0" fontId="22" fillId="0" borderId="85" xfId="1" applyNumberFormat="1" applyFont="1" applyFill="1" applyBorder="1" applyAlignment="1">
      <alignment horizontal="center"/>
    </xf>
    <xf numFmtId="0" fontId="22" fillId="0" borderId="116" xfId="1" applyNumberFormat="1" applyFont="1" applyFill="1" applyBorder="1" applyAlignment="1">
      <alignment horizontal="center"/>
    </xf>
    <xf numFmtId="0" fontId="25" fillId="0" borderId="116" xfId="1" applyNumberFormat="1" applyFont="1" applyFill="1" applyBorder="1" applyAlignment="1">
      <alignment horizontal="center"/>
    </xf>
    <xf numFmtId="0" fontId="22" fillId="0" borderId="115" xfId="1" applyFont="1" applyFill="1" applyBorder="1" applyAlignment="1">
      <alignment horizontal="center"/>
    </xf>
    <xf numFmtId="0" fontId="22" fillId="0" borderId="85" xfId="1" applyFont="1" applyFill="1" applyBorder="1" applyAlignment="1">
      <alignment horizontal="center"/>
    </xf>
    <xf numFmtId="0" fontId="25" fillId="0" borderId="116" xfId="1" applyFont="1" applyFill="1" applyBorder="1" applyAlignment="1">
      <alignment horizontal="center"/>
    </xf>
    <xf numFmtId="0" fontId="26" fillId="0" borderId="116" xfId="1" applyFont="1" applyFill="1" applyBorder="1" applyAlignment="1">
      <alignment horizontal="center"/>
    </xf>
    <xf numFmtId="49" fontId="22" fillId="0" borderId="114" xfId="1" applyNumberFormat="1" applyFont="1" applyFill="1" applyBorder="1" applyAlignment="1">
      <alignment horizontal="left"/>
    </xf>
    <xf numFmtId="0" fontId="22" fillId="0" borderId="117" xfId="1" applyNumberFormat="1" applyFont="1" applyFill="1" applyBorder="1" applyAlignment="1">
      <alignment horizontal="center"/>
    </xf>
    <xf numFmtId="49" fontId="23" fillId="0" borderId="117" xfId="1" applyNumberFormat="1" applyFont="1" applyFill="1" applyBorder="1" applyAlignment="1">
      <alignment horizontal="left"/>
    </xf>
    <xf numFmtId="0" fontId="22" fillId="0" borderId="118" xfId="1" applyNumberFormat="1" applyFont="1" applyFill="1" applyBorder="1" applyAlignment="1">
      <alignment horizontal="center"/>
    </xf>
    <xf numFmtId="0" fontId="22" fillId="0" borderId="97" xfId="1" applyNumberFormat="1" applyFont="1" applyFill="1" applyBorder="1" applyAlignment="1">
      <alignment horizontal="center"/>
    </xf>
    <xf numFmtId="0" fontId="22" fillId="0" borderId="119" xfId="1" applyNumberFormat="1" applyFont="1" applyFill="1" applyBorder="1" applyAlignment="1">
      <alignment horizontal="center"/>
    </xf>
    <xf numFmtId="0" fontId="25" fillId="0" borderId="119" xfId="1" applyNumberFormat="1" applyFont="1" applyFill="1" applyBorder="1" applyAlignment="1">
      <alignment horizontal="center"/>
    </xf>
    <xf numFmtId="0" fontId="22" fillId="0" borderId="118" xfId="1" applyFont="1" applyFill="1" applyBorder="1" applyAlignment="1">
      <alignment horizontal="center"/>
    </xf>
    <xf numFmtId="0" fontId="22" fillId="0" borderId="97" xfId="1" applyFont="1" applyFill="1" applyBorder="1" applyAlignment="1">
      <alignment horizontal="center"/>
    </xf>
    <xf numFmtId="0" fontId="25" fillId="0" borderId="119" xfId="1" applyFont="1" applyFill="1" applyBorder="1" applyAlignment="1">
      <alignment horizontal="center"/>
    </xf>
    <xf numFmtId="0" fontId="26" fillId="0" borderId="119" xfId="1" applyFont="1" applyFill="1" applyBorder="1" applyAlignment="1">
      <alignment horizontal="center"/>
    </xf>
    <xf numFmtId="49" fontId="22" fillId="0" borderId="117" xfId="1" applyNumberFormat="1" applyFont="1" applyFill="1" applyBorder="1" applyAlignment="1">
      <alignment horizontal="right"/>
    </xf>
    <xf numFmtId="49" fontId="22" fillId="0" borderId="117" xfId="1" applyNumberFormat="1" applyFont="1" applyFill="1" applyBorder="1" applyAlignment="1">
      <alignment horizontal="left"/>
    </xf>
    <xf numFmtId="49" fontId="23" fillId="0" borderId="117" xfId="1" applyNumberFormat="1" applyFont="1" applyFill="1" applyBorder="1" applyAlignment="1">
      <alignment horizontal="left" wrapText="1"/>
    </xf>
    <xf numFmtId="0" fontId="22" fillId="0" borderId="118" xfId="1" applyNumberFormat="1" applyFont="1" applyFill="1" applyBorder="1" applyAlignment="1">
      <alignment horizontal="center" vertical="center"/>
    </xf>
    <xf numFmtId="0" fontId="22" fillId="0" borderId="97" xfId="1" applyNumberFormat="1" applyFont="1" applyFill="1" applyBorder="1" applyAlignment="1">
      <alignment horizontal="center" vertical="center"/>
    </xf>
    <xf numFmtId="0" fontId="22" fillId="0" borderId="119" xfId="1" applyNumberFormat="1" applyFont="1" applyFill="1" applyBorder="1" applyAlignment="1">
      <alignment horizontal="center" vertical="center"/>
    </xf>
    <xf numFmtId="0" fontId="25" fillId="0" borderId="119" xfId="1" applyNumberFormat="1" applyFont="1" applyFill="1" applyBorder="1" applyAlignment="1">
      <alignment horizontal="center" vertical="center"/>
    </xf>
    <xf numFmtId="0" fontId="22" fillId="0" borderId="120" xfId="1" applyNumberFormat="1" applyFont="1" applyFill="1" applyBorder="1" applyAlignment="1">
      <alignment horizontal="center"/>
    </xf>
    <xf numFmtId="49" fontId="23" fillId="0" borderId="121" xfId="1" applyNumberFormat="1" applyFont="1" applyFill="1" applyBorder="1" applyAlignment="1">
      <alignment horizontal="left"/>
    </xf>
    <xf numFmtId="0" fontId="22" fillId="0" borderId="122" xfId="1" applyNumberFormat="1" applyFont="1" applyFill="1" applyBorder="1" applyAlignment="1">
      <alignment horizontal="center"/>
    </xf>
    <xf numFmtId="0" fontId="22" fillId="0" borderId="109" xfId="1" applyNumberFormat="1" applyFont="1" applyFill="1" applyBorder="1" applyAlignment="1">
      <alignment horizontal="center"/>
    </xf>
    <xf numFmtId="0" fontId="22" fillId="0" borderId="123" xfId="1" applyNumberFormat="1" applyFont="1" applyFill="1" applyBorder="1" applyAlignment="1">
      <alignment horizontal="center"/>
    </xf>
    <xf numFmtId="0" fontId="25" fillId="0" borderId="123" xfId="1" applyNumberFormat="1" applyFont="1" applyFill="1" applyBorder="1" applyAlignment="1">
      <alignment horizontal="center"/>
    </xf>
    <xf numFmtId="0" fontId="22" fillId="0" borderId="122" xfId="1" applyFont="1" applyFill="1" applyBorder="1" applyAlignment="1">
      <alignment horizontal="center"/>
    </xf>
    <xf numFmtId="0" fontId="22" fillId="0" borderId="109" xfId="1" applyFont="1" applyFill="1" applyBorder="1" applyAlignment="1">
      <alignment horizontal="center"/>
    </xf>
    <xf numFmtId="0" fontId="25" fillId="0" borderId="123" xfId="1" applyFont="1" applyFill="1" applyBorder="1" applyAlignment="1">
      <alignment horizontal="center"/>
    </xf>
    <xf numFmtId="49" fontId="22" fillId="0" borderId="121" xfId="1" applyNumberFormat="1" applyFont="1" applyFill="1" applyBorder="1" applyAlignment="1">
      <alignment horizontal="left"/>
    </xf>
    <xf numFmtId="0" fontId="22" fillId="0" borderId="124" xfId="1" applyFont="1" applyFill="1" applyBorder="1" applyAlignment="1">
      <alignment horizontal="center"/>
    </xf>
    <xf numFmtId="49" fontId="22" fillId="0" borderId="113" xfId="1" applyNumberFormat="1" applyFont="1" applyFill="1" applyBorder="1" applyAlignment="1">
      <alignment horizontal="left"/>
    </xf>
    <xf numFmtId="0" fontId="22" fillId="0" borderId="104" xfId="1" applyNumberFormat="1" applyFont="1" applyFill="1" applyBorder="1" applyAlignment="1">
      <alignment horizontal="center"/>
    </xf>
    <xf numFmtId="0" fontId="22" fillId="0" borderId="105" xfId="1" applyNumberFormat="1" applyFont="1" applyFill="1" applyBorder="1" applyAlignment="1">
      <alignment horizontal="center"/>
    </xf>
    <xf numFmtId="0" fontId="22" fillId="0" borderId="125" xfId="1" applyNumberFormat="1" applyFont="1" applyFill="1" applyBorder="1" applyAlignment="1">
      <alignment horizontal="center"/>
    </xf>
    <xf numFmtId="0" fontId="25" fillId="0" borderId="125" xfId="1" applyNumberFormat="1" applyFont="1" applyFill="1" applyBorder="1" applyAlignment="1">
      <alignment horizontal="center"/>
    </xf>
    <xf numFmtId="0" fontId="22" fillId="0" borderId="126" xfId="1" applyNumberFormat="1" applyFont="1" applyFill="1" applyBorder="1" applyAlignment="1">
      <alignment horizontal="center"/>
    </xf>
    <xf numFmtId="0" fontId="22" fillId="0" borderId="88" xfId="1" applyNumberFormat="1" applyFont="1" applyFill="1" applyBorder="1" applyAlignment="1">
      <alignment horizontal="center"/>
    </xf>
    <xf numFmtId="0" fontId="22" fillId="0" borderId="127" xfId="1" applyNumberFormat="1" applyFont="1" applyFill="1" applyBorder="1" applyAlignment="1">
      <alignment horizontal="center"/>
    </xf>
    <xf numFmtId="0" fontId="22" fillId="0" borderId="128" xfId="1" applyNumberFormat="1" applyFont="1" applyFill="1" applyBorder="1" applyAlignment="1">
      <alignment horizontal="center"/>
    </xf>
    <xf numFmtId="0" fontId="22" fillId="0" borderId="87" xfId="1" applyNumberFormat="1" applyFont="1" applyFill="1" applyBorder="1" applyAlignment="1">
      <alignment horizontal="center"/>
    </xf>
    <xf numFmtId="0" fontId="22" fillId="0" borderId="129" xfId="1" applyNumberFormat="1" applyFont="1" applyFill="1" applyBorder="1" applyAlignment="1">
      <alignment horizontal="center"/>
    </xf>
    <xf numFmtId="0" fontId="22" fillId="0" borderId="130" xfId="1" applyNumberFormat="1" applyFont="1" applyFill="1" applyBorder="1" applyAlignment="1">
      <alignment horizontal="center"/>
    </xf>
    <xf numFmtId="0" fontId="22" fillId="0" borderId="113" xfId="1" applyFont="1" applyFill="1" applyBorder="1" applyAlignment="1">
      <alignment horizontal="center"/>
    </xf>
    <xf numFmtId="49" fontId="22" fillId="0" borderId="79" xfId="1" applyNumberFormat="1" applyFont="1" applyFill="1" applyBorder="1" applyAlignment="1">
      <alignment horizontal="left"/>
    </xf>
    <xf numFmtId="0" fontId="22" fillId="0" borderId="88" xfId="1" applyFont="1" applyFill="1" applyBorder="1" applyAlignment="1">
      <alignment horizontal="center"/>
    </xf>
    <xf numFmtId="49" fontId="23" fillId="0" borderId="131" xfId="1" applyNumberFormat="1" applyFont="1" applyFill="1" applyBorder="1" applyAlignment="1"/>
    <xf numFmtId="49" fontId="23" fillId="0" borderId="117" xfId="1" applyNumberFormat="1" applyFont="1" applyFill="1" applyBorder="1" applyAlignment="1"/>
    <xf numFmtId="49" fontId="23" fillId="0" borderId="117" xfId="1" applyNumberFormat="1" applyFont="1" applyFill="1" applyBorder="1" applyAlignment="1">
      <alignment wrapText="1"/>
    </xf>
    <xf numFmtId="0" fontId="26" fillId="0" borderId="123" xfId="1" applyFont="1" applyFill="1" applyBorder="1" applyAlignment="1">
      <alignment horizontal="center"/>
    </xf>
    <xf numFmtId="49" fontId="22" fillId="0" borderId="121" xfId="1" applyNumberFormat="1" applyFont="1" applyFill="1" applyBorder="1" applyAlignment="1">
      <alignment horizontal="right"/>
    </xf>
    <xf numFmtId="49" fontId="23" fillId="0" borderId="121" xfId="1" applyNumberFormat="1" applyFont="1" applyFill="1" applyBorder="1" applyAlignment="1">
      <alignment horizontal="left" vertical="top" wrapText="1"/>
    </xf>
    <xf numFmtId="0" fontId="22" fillId="0" borderId="122" xfId="1" applyNumberFormat="1" applyFont="1" applyFill="1" applyBorder="1" applyAlignment="1">
      <alignment horizontal="center" vertical="center"/>
    </xf>
    <xf numFmtId="0" fontId="22" fillId="0" borderId="109" xfId="1" applyNumberFormat="1" applyFont="1" applyFill="1" applyBorder="1" applyAlignment="1">
      <alignment horizontal="center" vertical="center"/>
    </xf>
    <xf numFmtId="0" fontId="22" fillId="0" borderId="123" xfId="1" applyNumberFormat="1" applyFont="1" applyFill="1" applyBorder="1" applyAlignment="1">
      <alignment horizontal="center" vertical="center"/>
    </xf>
    <xf numFmtId="0" fontId="25" fillId="0" borderId="123" xfId="1" applyNumberFormat="1" applyFont="1" applyFill="1" applyBorder="1" applyAlignment="1">
      <alignment horizontal="center" vertical="center"/>
    </xf>
    <xf numFmtId="49" fontId="22" fillId="0" borderId="104" xfId="1" applyNumberFormat="1" applyFont="1" applyFill="1" applyBorder="1" applyAlignment="1">
      <alignment horizontal="center" vertical="center"/>
    </xf>
    <xf numFmtId="0" fontId="22" fillId="0" borderId="105" xfId="1" applyFont="1" applyFill="1" applyBorder="1" applyAlignment="1">
      <alignment horizontal="center" vertical="center"/>
    </xf>
    <xf numFmtId="0" fontId="22" fillId="0" borderId="132" xfId="1" applyFont="1" applyFill="1" applyBorder="1" applyAlignment="1">
      <alignment horizontal="center" vertical="center"/>
    </xf>
    <xf numFmtId="0" fontId="22" fillId="0" borderId="133" xfId="1" applyFont="1" applyFill="1" applyBorder="1" applyAlignment="1">
      <alignment horizontal="right"/>
    </xf>
    <xf numFmtId="0" fontId="21" fillId="0" borderId="134" xfId="1" applyNumberFormat="1" applyFont="1" applyBorder="1" applyAlignment="1"/>
    <xf numFmtId="49" fontId="22" fillId="0" borderId="113" xfId="1" applyNumberFormat="1" applyFont="1" applyFill="1" applyBorder="1" applyAlignment="1"/>
    <xf numFmtId="0" fontId="22" fillId="0" borderId="135" xfId="1" applyNumberFormat="1" applyFont="1" applyFill="1" applyBorder="1" applyAlignment="1">
      <alignment horizontal="center"/>
    </xf>
    <xf numFmtId="0" fontId="25" fillId="0" borderId="89" xfId="1" applyNumberFormat="1" applyFont="1" applyFill="1" applyBorder="1" applyAlignment="1">
      <alignment horizontal="center"/>
    </xf>
    <xf numFmtId="0" fontId="25" fillId="0" borderId="135" xfId="1" applyNumberFormat="1" applyFont="1" applyFill="1" applyBorder="1" applyAlignment="1">
      <alignment horizontal="center"/>
    </xf>
    <xf numFmtId="0" fontId="22" fillId="0" borderId="113" xfId="1" applyFont="1" applyFill="1" applyBorder="1" applyAlignment="1">
      <alignment horizontal="right"/>
    </xf>
    <xf numFmtId="49" fontId="22" fillId="0" borderId="99" xfId="1" applyNumberFormat="1" applyFont="1" applyFill="1" applyBorder="1" applyAlignment="1">
      <alignment horizontal="left"/>
    </xf>
    <xf numFmtId="0" fontId="22" fillId="0" borderId="100" xfId="1" applyFont="1" applyFill="1" applyBorder="1" applyAlignment="1">
      <alignment horizontal="left"/>
    </xf>
    <xf numFmtId="0" fontId="22" fillId="0" borderId="101" xfId="1" applyFont="1" applyFill="1" applyBorder="1" applyAlignment="1">
      <alignment horizontal="left"/>
    </xf>
    <xf numFmtId="49" fontId="23" fillId="0" borderId="136" xfId="1" applyNumberFormat="1" applyFont="1" applyFill="1" applyBorder="1" applyAlignment="1">
      <alignment wrapText="1"/>
    </xf>
    <xf numFmtId="0" fontId="22" fillId="0" borderId="137" xfId="1" applyNumberFormat="1" applyFont="1" applyFill="1" applyBorder="1" applyAlignment="1">
      <alignment horizontal="center"/>
    </xf>
    <xf numFmtId="0" fontId="22" fillId="0" borderId="138" xfId="1" applyNumberFormat="1" applyFont="1" applyFill="1" applyBorder="1" applyAlignment="1">
      <alignment horizontal="center"/>
    </xf>
    <xf numFmtId="0" fontId="22" fillId="0" borderId="139" xfId="1" applyNumberFormat="1" applyFont="1" applyFill="1" applyBorder="1" applyAlignment="1">
      <alignment horizontal="center"/>
    </xf>
    <xf numFmtId="0" fontId="25" fillId="0" borderId="139" xfId="1" applyNumberFormat="1" applyFont="1" applyFill="1" applyBorder="1" applyAlignment="1">
      <alignment horizontal="center"/>
    </xf>
    <xf numFmtId="0" fontId="22" fillId="0" borderId="137" xfId="1" applyFont="1" applyFill="1" applyBorder="1" applyAlignment="1">
      <alignment horizontal="center"/>
    </xf>
    <xf numFmtId="0" fontId="22" fillId="0" borderId="138" xfId="1" applyFont="1" applyFill="1" applyBorder="1" applyAlignment="1">
      <alignment horizontal="center"/>
    </xf>
    <xf numFmtId="0" fontId="25" fillId="0" borderId="139" xfId="1" applyFont="1" applyFill="1" applyBorder="1" applyAlignment="1">
      <alignment horizontal="center"/>
    </xf>
    <xf numFmtId="0" fontId="26" fillId="0" borderId="139" xfId="1" applyFont="1" applyFill="1" applyBorder="1" applyAlignment="1">
      <alignment horizontal="center"/>
    </xf>
    <xf numFmtId="49" fontId="22" fillId="0" borderId="136" xfId="1" applyNumberFormat="1" applyFont="1" applyFill="1" applyBorder="1" applyAlignment="1">
      <alignment horizontal="left"/>
    </xf>
    <xf numFmtId="0" fontId="22" fillId="0" borderId="140" xfId="1" applyNumberFormat="1" applyFont="1" applyFill="1" applyBorder="1" applyAlignment="1">
      <alignment horizontal="center"/>
    </xf>
    <xf numFmtId="0" fontId="22" fillId="0" borderId="141" xfId="1" applyNumberFormat="1" applyFont="1" applyFill="1" applyBorder="1" applyAlignment="1">
      <alignment horizontal="center"/>
    </xf>
    <xf numFmtId="0" fontId="22" fillId="0" borderId="142" xfId="1" applyNumberFormat="1" applyFont="1" applyFill="1" applyBorder="1" applyAlignment="1">
      <alignment horizontal="center"/>
    </xf>
    <xf numFmtId="0" fontId="22" fillId="0" borderId="121" xfId="1" applyNumberFormat="1" applyFont="1" applyFill="1" applyBorder="1" applyAlignment="1">
      <alignment horizontal="center"/>
    </xf>
    <xf numFmtId="49" fontId="22" fillId="0" borderId="87" xfId="1" applyNumberFormat="1" applyFont="1" applyFill="1" applyBorder="1" applyAlignment="1"/>
    <xf numFmtId="0" fontId="22" fillId="0" borderId="88" xfId="1" applyFont="1" applyFill="1" applyBorder="1" applyAlignment="1"/>
    <xf numFmtId="0" fontId="25" fillId="0" borderId="88" xfId="1" applyFont="1" applyFill="1" applyBorder="1" applyAlignment="1"/>
    <xf numFmtId="0" fontId="26" fillId="0" borderId="88" xfId="1" applyFont="1" applyFill="1" applyBorder="1" applyAlignment="1"/>
    <xf numFmtId="0" fontId="22" fillId="0" borderId="89" xfId="1" applyFont="1" applyFill="1" applyBorder="1" applyAlignment="1"/>
    <xf numFmtId="0" fontId="22" fillId="0" borderId="90" xfId="1" applyNumberFormat="1" applyFont="1" applyFill="1" applyBorder="1" applyAlignment="1">
      <alignment horizontal="center"/>
    </xf>
    <xf numFmtId="49" fontId="23" fillId="0" borderId="113" xfId="1" applyNumberFormat="1" applyFont="1" applyFill="1" applyBorder="1" applyAlignment="1"/>
    <xf numFmtId="0" fontId="22" fillId="0" borderId="143" xfId="1" applyNumberFormat="1" applyFont="1" applyFill="1" applyBorder="1" applyAlignment="1">
      <alignment horizontal="center"/>
    </xf>
    <xf numFmtId="0" fontId="22" fillId="0" borderId="84" xfId="1" applyNumberFormat="1" applyFont="1" applyFill="1" applyBorder="1" applyAlignment="1">
      <alignment horizontal="center"/>
    </xf>
    <xf numFmtId="0" fontId="25" fillId="0" borderId="86" xfId="1" applyNumberFormat="1" applyFont="1" applyFill="1" applyBorder="1" applyAlignment="1">
      <alignment horizontal="center"/>
    </xf>
    <xf numFmtId="0" fontId="22" fillId="0" borderId="104" xfId="1" applyFont="1" applyFill="1" applyBorder="1" applyAlignment="1">
      <alignment horizontal="center"/>
    </xf>
    <xf numFmtId="0" fontId="22" fillId="0" borderId="105" xfId="1" applyFont="1" applyFill="1" applyBorder="1" applyAlignment="1">
      <alignment horizontal="center"/>
    </xf>
    <xf numFmtId="0" fontId="27" fillId="0" borderId="125" xfId="1" applyFont="1" applyFill="1" applyBorder="1" applyAlignment="1">
      <alignment horizontal="center"/>
    </xf>
    <xf numFmtId="0" fontId="26" fillId="0" borderId="125" xfId="1" applyFont="1" applyFill="1" applyBorder="1" applyAlignment="1">
      <alignment horizontal="center"/>
    </xf>
    <xf numFmtId="49" fontId="22" fillId="0" borderId="113" xfId="1" applyNumberFormat="1" applyFont="1" applyFill="1" applyBorder="1" applyAlignment="1">
      <alignment horizontal="right"/>
    </xf>
    <xf numFmtId="0" fontId="22" fillId="0" borderId="124" xfId="1" applyFont="1" applyFill="1" applyBorder="1" applyAlignment="1"/>
    <xf numFmtId="0" fontId="22" fillId="0" borderId="111" xfId="1" applyNumberFormat="1" applyFont="1" applyFill="1" applyBorder="1" applyAlignment="1">
      <alignment horizontal="center"/>
    </xf>
    <xf numFmtId="0" fontId="22" fillId="0" borderId="144" xfId="1" applyNumberFormat="1" applyFont="1" applyFill="1" applyBorder="1" applyAlignment="1">
      <alignment horizontal="center"/>
    </xf>
    <xf numFmtId="0" fontId="25" fillId="0" borderId="145" xfId="1" applyNumberFormat="1" applyFont="1" applyFill="1" applyBorder="1" applyAlignment="1">
      <alignment horizontal="center"/>
    </xf>
    <xf numFmtId="0" fontId="23" fillId="0" borderId="113" xfId="1" applyFont="1" applyFill="1" applyBorder="1" applyAlignment="1">
      <alignment horizontal="center"/>
    </xf>
    <xf numFmtId="0" fontId="25" fillId="0" borderId="88" xfId="1" applyFont="1" applyFill="1" applyBorder="1" applyAlignment="1">
      <alignment horizontal="center"/>
    </xf>
    <xf numFmtId="0" fontId="26" fillId="0" borderId="88" xfId="1" applyFont="1" applyFill="1" applyBorder="1" applyAlignment="1">
      <alignment horizontal="center"/>
    </xf>
    <xf numFmtId="0" fontId="23" fillId="0" borderId="89" xfId="1" applyFont="1" applyFill="1" applyBorder="1" applyAlignment="1">
      <alignment horizontal="center"/>
    </xf>
    <xf numFmtId="0" fontId="22" fillId="0" borderId="81" xfId="1" applyFont="1" applyFill="1" applyBorder="1" applyAlignment="1">
      <alignment horizontal="center"/>
    </xf>
    <xf numFmtId="0" fontId="27" fillId="0" borderId="88" xfId="1" applyFont="1" applyFill="1" applyBorder="1" applyAlignment="1">
      <alignment horizontal="center"/>
    </xf>
    <xf numFmtId="0" fontId="22" fillId="0" borderId="100" xfId="1" applyFont="1" applyFill="1" applyBorder="1" applyAlignment="1">
      <alignment horizontal="center"/>
    </xf>
    <xf numFmtId="49" fontId="23" fillId="0" borderId="113" xfId="1" applyNumberFormat="1" applyFont="1" applyFill="1" applyBorder="1" applyAlignment="1">
      <alignment vertical="top" wrapText="1"/>
    </xf>
    <xf numFmtId="0" fontId="22" fillId="0" borderId="108" xfId="1" applyNumberFormat="1" applyFont="1" applyFill="1" applyBorder="1" applyAlignment="1">
      <alignment horizontal="center"/>
    </xf>
    <xf numFmtId="49" fontId="23" fillId="0" borderId="113" xfId="1" applyNumberFormat="1" applyFont="1" applyFill="1" applyBorder="1" applyAlignment="1">
      <alignment horizontal="left" wrapText="1"/>
    </xf>
    <xf numFmtId="49" fontId="22" fillId="0" borderId="87" xfId="1" applyNumberFormat="1" applyFont="1" applyFill="1" applyBorder="1" applyAlignment="1">
      <alignment horizontal="left"/>
    </xf>
    <xf numFmtId="0" fontId="22" fillId="0" borderId="88" xfId="1" applyFont="1" applyFill="1" applyBorder="1" applyAlignment="1">
      <alignment horizontal="left"/>
    </xf>
    <xf numFmtId="0" fontId="22" fillId="0" borderId="81" xfId="1" applyFont="1" applyFill="1" applyBorder="1" applyAlignment="1">
      <alignment horizontal="left"/>
    </xf>
    <xf numFmtId="0" fontId="22" fillId="0" borderId="89" xfId="1" applyFont="1" applyFill="1" applyBorder="1" applyAlignment="1">
      <alignment horizontal="center"/>
    </xf>
    <xf numFmtId="0" fontId="22" fillId="0" borderId="113" xfId="1" applyNumberFormat="1" applyFont="1" applyFill="1" applyBorder="1" applyAlignment="1">
      <alignment horizontal="center"/>
    </xf>
    <xf numFmtId="49" fontId="22" fillId="0" borderId="146" xfId="1" applyNumberFormat="1" applyFont="1" applyFill="1" applyBorder="1" applyAlignment="1">
      <alignment horizontal="center"/>
    </xf>
    <xf numFmtId="0" fontId="22" fillId="0" borderId="147" xfId="1" applyFont="1" applyFill="1" applyBorder="1" applyAlignment="1">
      <alignment horizontal="center"/>
    </xf>
    <xf numFmtId="0" fontId="22" fillId="0" borderId="146" xfId="1" applyNumberFormat="1" applyFont="1" applyFill="1" applyBorder="1" applyAlignment="1">
      <alignment horizontal="center"/>
    </xf>
    <xf numFmtId="0" fontId="25" fillId="0" borderId="146" xfId="1" applyNumberFormat="1" applyFont="1" applyFill="1" applyBorder="1" applyAlignment="1">
      <alignment horizontal="center"/>
    </xf>
    <xf numFmtId="0" fontId="22" fillId="0" borderId="148" xfId="1" applyFont="1" applyFill="1" applyBorder="1" applyAlignment="1">
      <alignment horizontal="center"/>
    </xf>
    <xf numFmtId="49" fontId="22" fillId="0" borderId="149" xfId="1" applyNumberFormat="1" applyFont="1" applyFill="1" applyBorder="1" applyAlignment="1">
      <alignment horizontal="center"/>
    </xf>
    <xf numFmtId="0" fontId="22" fillId="0" borderId="150" xfId="1" applyFont="1" applyFill="1" applyBorder="1" applyAlignment="1">
      <alignment horizontal="center"/>
    </xf>
    <xf numFmtId="0" fontId="22" fillId="0" borderId="151" xfId="1" applyNumberFormat="1" applyFont="1" applyFill="1" applyBorder="1" applyAlignment="1">
      <alignment horizontal="center"/>
    </xf>
    <xf numFmtId="0" fontId="25" fillId="0" borderId="151" xfId="1" applyNumberFormat="1" applyFont="1" applyFill="1" applyBorder="1" applyAlignment="1">
      <alignment horizontal="center"/>
    </xf>
    <xf numFmtId="0" fontId="23" fillId="0" borderId="102" xfId="1" applyFont="1" applyFill="1" applyBorder="1" applyAlignment="1">
      <alignment horizontal="center"/>
    </xf>
    <xf numFmtId="49" fontId="22" fillId="0" borderId="152" xfId="1" applyNumberFormat="1" applyFont="1" applyFill="1" applyBorder="1" applyAlignment="1">
      <alignment horizontal="center" wrapText="1"/>
    </xf>
    <xf numFmtId="0" fontId="22" fillId="0" borderId="153" xfId="1" applyFont="1" applyFill="1" applyBorder="1" applyAlignment="1">
      <alignment horizontal="center" wrapText="1"/>
    </xf>
    <xf numFmtId="0" fontId="22" fillId="0" borderId="152" xfId="1" applyNumberFormat="1" applyFont="1" applyFill="1" applyBorder="1" applyAlignment="1">
      <alignment horizontal="center"/>
    </xf>
    <xf numFmtId="0" fontId="25" fillId="0" borderId="152" xfId="1" applyNumberFormat="1" applyFont="1" applyFill="1" applyBorder="1" applyAlignment="1">
      <alignment horizontal="center"/>
    </xf>
    <xf numFmtId="0" fontId="23" fillId="0" borderId="154" xfId="1" applyFont="1" applyFill="1" applyBorder="1" applyAlignment="1">
      <alignment horizontal="center"/>
    </xf>
    <xf numFmtId="0" fontId="22" fillId="0" borderId="155" xfId="1" applyFont="1" applyFill="1" applyBorder="1" applyAlignment="1">
      <alignment horizontal="center"/>
    </xf>
    <xf numFmtId="0" fontId="22" fillId="0" borderId="81" xfId="1" applyFont="1" applyFill="1" applyBorder="1" applyAlignment="1">
      <alignment horizontal="left"/>
    </xf>
    <xf numFmtId="0" fontId="22" fillId="0" borderId="81" xfId="1" applyFont="1" applyFill="1" applyBorder="1" applyAlignment="1">
      <alignment horizontal="left" wrapText="1"/>
    </xf>
    <xf numFmtId="0" fontId="22" fillId="0" borderId="88" xfId="1" applyFont="1" applyFill="1" applyBorder="1" applyAlignment="1">
      <alignment horizontal="left" wrapText="1"/>
    </xf>
    <xf numFmtId="0" fontId="27" fillId="0" borderId="89" xfId="1" applyFont="1" applyFill="1" applyBorder="1" applyAlignment="1">
      <alignment horizontal="center"/>
    </xf>
    <xf numFmtId="0" fontId="23" fillId="0" borderId="76" xfId="1" applyFont="1" applyFill="1" applyBorder="1" applyAlignment="1"/>
    <xf numFmtId="0" fontId="23" fillId="0" borderId="0" xfId="1" applyFont="1" applyFill="1" applyBorder="1" applyAlignment="1"/>
    <xf numFmtId="0" fontId="22" fillId="0" borderId="0" xfId="1" applyFont="1" applyFill="1" applyBorder="1" applyAlignment="1">
      <alignment horizontal="left" readingOrder="1"/>
    </xf>
    <xf numFmtId="0" fontId="22" fillId="0" borderId="92" xfId="1" applyFont="1" applyFill="1" applyBorder="1" applyAlignment="1">
      <alignment horizontal="left" readingOrder="1"/>
    </xf>
    <xf numFmtId="49" fontId="22" fillId="0" borderId="146" xfId="1" applyNumberFormat="1" applyFont="1" applyFill="1" applyBorder="1" applyAlignment="1">
      <alignment readingOrder="1"/>
    </xf>
    <xf numFmtId="0" fontId="22" fillId="0" borderId="156" xfId="1" applyFont="1" applyFill="1" applyBorder="1" applyAlignment="1">
      <alignment readingOrder="1"/>
    </xf>
    <xf numFmtId="0" fontId="22" fillId="0" borderId="147" xfId="1" applyFont="1" applyFill="1" applyBorder="1" applyAlignment="1">
      <alignment readingOrder="1"/>
    </xf>
    <xf numFmtId="0" fontId="22" fillId="0" borderId="146" xfId="1" applyNumberFormat="1" applyFont="1" applyFill="1" applyBorder="1" applyAlignment="1">
      <alignment horizontal="center"/>
    </xf>
    <xf numFmtId="0" fontId="22" fillId="0" borderId="156" xfId="1" applyFont="1" applyFill="1" applyBorder="1" applyAlignment="1">
      <alignment horizontal="center"/>
    </xf>
    <xf numFmtId="0" fontId="22" fillId="0" borderId="157" xfId="1" applyNumberFormat="1" applyFont="1" applyFill="1" applyBorder="1" applyAlignment="1">
      <alignment horizontal="center"/>
    </xf>
    <xf numFmtId="49" fontId="22" fillId="0" borderId="152" xfId="1" applyNumberFormat="1" applyFont="1" applyFill="1" applyBorder="1" applyAlignment="1">
      <alignment readingOrder="1"/>
    </xf>
    <xf numFmtId="0" fontId="22" fillId="0" borderId="158" xfId="1" applyFont="1" applyFill="1" applyBorder="1" applyAlignment="1">
      <alignment readingOrder="1"/>
    </xf>
    <xf numFmtId="0" fontId="22" fillId="0" borderId="153" xfId="1" applyFont="1" applyFill="1" applyBorder="1" applyAlignment="1">
      <alignment readingOrder="1"/>
    </xf>
    <xf numFmtId="0" fontId="22" fillId="0" borderId="152" xfId="1" applyNumberFormat="1" applyFont="1" applyFill="1" applyBorder="1" applyAlignment="1">
      <alignment horizontal="center"/>
    </xf>
    <xf numFmtId="0" fontId="22" fillId="0" borderId="158" xfId="1" applyFont="1" applyFill="1" applyBorder="1" applyAlignment="1">
      <alignment horizontal="center"/>
    </xf>
    <xf numFmtId="0" fontId="22" fillId="0" borderId="159" xfId="1" applyNumberFormat="1" applyFont="1" applyFill="1" applyBorder="1" applyAlignment="1">
      <alignment horizontal="center"/>
    </xf>
    <xf numFmtId="0" fontId="22" fillId="0" borderId="153" xfId="1" applyFont="1" applyFill="1" applyBorder="1" applyAlignment="1">
      <alignment horizontal="center"/>
    </xf>
    <xf numFmtId="49" fontId="28" fillId="0" borderId="0" xfId="1" applyNumberFormat="1" applyFont="1" applyFill="1" applyBorder="1" applyAlignment="1">
      <alignment horizontal="left" wrapText="1"/>
    </xf>
    <xf numFmtId="0" fontId="28" fillId="0" borderId="0" xfId="1" applyFont="1" applyFill="1" applyBorder="1" applyAlignment="1">
      <alignment horizontal="left" wrapText="1"/>
    </xf>
    <xf numFmtId="0" fontId="28" fillId="0" borderId="81" xfId="1" applyFont="1" applyFill="1" applyBorder="1" applyAlignment="1">
      <alignment horizontal="left" wrapText="1"/>
    </xf>
    <xf numFmtId="49" fontId="23" fillId="0" borderId="0" xfId="1" applyNumberFormat="1" applyFont="1" applyFill="1" applyBorder="1" applyAlignment="1">
      <alignment horizontal="left"/>
    </xf>
    <xf numFmtId="0" fontId="23" fillId="0" borderId="0" xfId="1" applyFont="1" applyFill="1" applyBorder="1" applyAlignment="1">
      <alignment horizontal="left"/>
    </xf>
    <xf numFmtId="0" fontId="29" fillId="0" borderId="0" xfId="1" applyFont="1" applyFill="1" applyBorder="1" applyAlignment="1"/>
    <xf numFmtId="0" fontId="23" fillId="0" borderId="0" xfId="1" applyFont="1" applyFill="1" applyBorder="1" applyAlignment="1">
      <alignment horizontal="center"/>
    </xf>
    <xf numFmtId="0" fontId="21" fillId="0" borderId="160" xfId="1" applyNumberFormat="1" applyFont="1" applyBorder="1" applyAlignment="1"/>
    <xf numFmtId="49" fontId="23" fillId="0" borderId="0" xfId="1" applyNumberFormat="1" applyFont="1" applyFill="1" applyBorder="1" applyAlignment="1"/>
    <xf numFmtId="0" fontId="21" fillId="0" borderId="161" xfId="1" applyNumberFormat="1" applyFont="1" applyBorder="1" applyAlignment="1"/>
    <xf numFmtId="0" fontId="23" fillId="0" borderId="162" xfId="1" applyFont="1" applyFill="1" applyBorder="1" applyAlignment="1"/>
    <xf numFmtId="0" fontId="30" fillId="0" borderId="74" xfId="1" applyNumberFormat="1" applyFont="1" applyFill="1" applyBorder="1" applyAlignment="1"/>
    <xf numFmtId="0" fontId="30" fillId="0" borderId="0" xfId="1" applyNumberFormat="1" applyFont="1" applyFill="1" applyAlignment="1"/>
    <xf numFmtId="0" fontId="30" fillId="0" borderId="74" xfId="1" applyNumberFormat="1" applyFont="1" applyBorder="1" applyAlignment="1"/>
    <xf numFmtId="0" fontId="30" fillId="0" borderId="0" xfId="1" applyNumberFormat="1" applyFont="1" applyAlignment="1"/>
  </cellXfs>
  <cellStyles count="2">
    <cellStyle name="Normalny" xfId="0" builtinId="0"/>
    <cellStyle name="Normalny 3" xfId="1" xr:uid="{1378B4F2-73BE-4368-90A8-25FC2CFF6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458C-DB1C-401A-A891-6064AC00857B}">
  <dimension ref="A1:AH102"/>
  <sheetViews>
    <sheetView tabSelected="1" workbookViewId="0">
      <selection activeCell="B12" sqref="B12"/>
    </sheetView>
  </sheetViews>
  <sheetFormatPr defaultRowHeight="15" x14ac:dyDescent="0.25"/>
  <cols>
    <col min="1" max="1" width="3.5703125" customWidth="1"/>
    <col min="2" max="2" width="30.5703125" customWidth="1"/>
    <col min="3" max="3" width="6.5703125" customWidth="1"/>
    <col min="4" max="4" width="5" customWidth="1"/>
    <col min="5" max="5" width="5.85546875" customWidth="1"/>
    <col min="6" max="6" width="7" customWidth="1"/>
    <col min="7" max="7" width="6.140625" customWidth="1"/>
    <col min="8" max="8" width="6.85546875" customWidth="1"/>
    <col min="9" max="9" width="5.85546875" customWidth="1"/>
    <col min="10" max="18" width="3.85546875" customWidth="1"/>
    <col min="19" max="21" width="4.42578125" customWidth="1"/>
    <col min="22" max="33" width="3.85546875" customWidth="1"/>
    <col min="34" max="34" width="8.42578125" customWidth="1"/>
    <col min="37" max="37" width="8.28515625" customWidth="1"/>
    <col min="38" max="38" width="7.85546875" customWidth="1"/>
  </cols>
  <sheetData>
    <row r="1" spans="1:34" ht="15.75" x14ac:dyDescent="0.2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</row>
    <row r="2" spans="1:34" ht="15.75" x14ac:dyDescent="0.25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</row>
    <row r="3" spans="1:34" ht="15.75" x14ac:dyDescent="0.25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</row>
    <row r="4" spans="1:34" ht="15.75" x14ac:dyDescent="0.25">
      <c r="A4" s="312" t="s">
        <v>3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</row>
    <row r="5" spans="1:34" ht="15.75" thickBot="1" x14ac:dyDescent="0.3">
      <c r="A5" s="1"/>
      <c r="B5" s="2"/>
      <c r="C5" s="2"/>
      <c r="D5" s="2"/>
      <c r="E5" s="2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thickBot="1" x14ac:dyDescent="0.3">
      <c r="A6" s="4"/>
      <c r="B6" s="5">
        <v>25</v>
      </c>
      <c r="C6" s="313" t="s">
        <v>4</v>
      </c>
      <c r="D6" s="314"/>
      <c r="E6" s="314"/>
      <c r="F6" s="315" t="s">
        <v>5</v>
      </c>
      <c r="G6" s="318" t="s">
        <v>6</v>
      </c>
      <c r="H6" s="318" t="s">
        <v>7</v>
      </c>
      <c r="I6" s="321" t="s">
        <v>8</v>
      </c>
      <c r="J6" s="324" t="s">
        <v>9</v>
      </c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325"/>
      <c r="AH6" s="299" t="s">
        <v>10</v>
      </c>
    </row>
    <row r="7" spans="1:34" x14ac:dyDescent="0.25">
      <c r="A7" s="6"/>
      <c r="B7" s="7"/>
      <c r="C7" s="302" t="s">
        <v>11</v>
      </c>
      <c r="D7" s="304" t="s">
        <v>12</v>
      </c>
      <c r="E7" s="306" t="s">
        <v>13</v>
      </c>
      <c r="F7" s="316"/>
      <c r="G7" s="319"/>
      <c r="H7" s="319"/>
      <c r="I7" s="322"/>
      <c r="J7" s="308">
        <v>1</v>
      </c>
      <c r="K7" s="309"/>
      <c r="L7" s="309"/>
      <c r="M7" s="310"/>
      <c r="N7" s="308">
        <v>2</v>
      </c>
      <c r="O7" s="309"/>
      <c r="P7" s="309"/>
      <c r="Q7" s="310"/>
      <c r="R7" s="308">
        <v>3</v>
      </c>
      <c r="S7" s="309"/>
      <c r="T7" s="309"/>
      <c r="U7" s="310"/>
      <c r="V7" s="308">
        <v>4</v>
      </c>
      <c r="W7" s="309"/>
      <c r="X7" s="309"/>
      <c r="Y7" s="310"/>
      <c r="Z7" s="308">
        <v>5</v>
      </c>
      <c r="AA7" s="309"/>
      <c r="AB7" s="309"/>
      <c r="AC7" s="310"/>
      <c r="AD7" s="308">
        <v>6</v>
      </c>
      <c r="AE7" s="309"/>
      <c r="AF7" s="309"/>
      <c r="AG7" s="310"/>
      <c r="AH7" s="300"/>
    </row>
    <row r="8" spans="1:34" ht="15.75" thickBot="1" x14ac:dyDescent="0.3">
      <c r="A8" s="6"/>
      <c r="B8" s="8">
        <v>25</v>
      </c>
      <c r="C8" s="303"/>
      <c r="D8" s="305"/>
      <c r="E8" s="307"/>
      <c r="F8" s="317"/>
      <c r="G8" s="320"/>
      <c r="H8" s="320"/>
      <c r="I8" s="323"/>
      <c r="J8" s="9" t="s">
        <v>14</v>
      </c>
      <c r="K8" s="10" t="s">
        <v>15</v>
      </c>
      <c r="L8" s="11" t="s">
        <v>16</v>
      </c>
      <c r="M8" s="12" t="s">
        <v>17</v>
      </c>
      <c r="N8" s="9" t="s">
        <v>14</v>
      </c>
      <c r="O8" s="10" t="s">
        <v>15</v>
      </c>
      <c r="P8" s="11" t="s">
        <v>16</v>
      </c>
      <c r="Q8" s="12" t="s">
        <v>17</v>
      </c>
      <c r="R8" s="9" t="s">
        <v>14</v>
      </c>
      <c r="S8" s="10" t="s">
        <v>15</v>
      </c>
      <c r="T8" s="11" t="s">
        <v>16</v>
      </c>
      <c r="U8" s="12" t="s">
        <v>17</v>
      </c>
      <c r="V8" s="9" t="s">
        <v>14</v>
      </c>
      <c r="W8" s="10" t="s">
        <v>15</v>
      </c>
      <c r="X8" s="11" t="s">
        <v>16</v>
      </c>
      <c r="Y8" s="12" t="s">
        <v>17</v>
      </c>
      <c r="Z8" s="9" t="s">
        <v>14</v>
      </c>
      <c r="AA8" s="10" t="s">
        <v>15</v>
      </c>
      <c r="AB8" s="11" t="s">
        <v>16</v>
      </c>
      <c r="AC8" s="12" t="s">
        <v>17</v>
      </c>
      <c r="AD8" s="9" t="s">
        <v>14</v>
      </c>
      <c r="AE8" s="10" t="s">
        <v>15</v>
      </c>
      <c r="AF8" s="11" t="s">
        <v>16</v>
      </c>
      <c r="AG8" s="13" t="s">
        <v>17</v>
      </c>
      <c r="AH8" s="301"/>
    </row>
    <row r="9" spans="1:34" ht="15.75" thickBot="1" x14ac:dyDescent="0.3">
      <c r="A9" s="14" t="s">
        <v>18</v>
      </c>
      <c r="B9" s="15" t="s">
        <v>19</v>
      </c>
      <c r="C9" s="16"/>
      <c r="D9" s="16"/>
      <c r="E9" s="16"/>
      <c r="F9" s="17"/>
      <c r="G9" s="17"/>
      <c r="H9" s="17"/>
      <c r="I9" s="18"/>
      <c r="J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  <c r="AE9" s="16"/>
      <c r="AF9" s="16"/>
      <c r="AG9" s="16"/>
      <c r="AH9" s="20"/>
    </row>
    <row r="10" spans="1:34" x14ac:dyDescent="0.25">
      <c r="A10" s="21">
        <v>1</v>
      </c>
      <c r="B10" s="22" t="s">
        <v>20</v>
      </c>
      <c r="C10" s="23">
        <v>0</v>
      </c>
      <c r="D10" s="24">
        <v>120</v>
      </c>
      <c r="E10" s="25">
        <f>SUM(C10:D10)</f>
        <v>120</v>
      </c>
      <c r="F10" s="26">
        <v>120</v>
      </c>
      <c r="G10" s="27">
        <f>H10-F10</f>
        <v>180</v>
      </c>
      <c r="H10" s="27">
        <f>$B$8*I10</f>
        <v>300</v>
      </c>
      <c r="I10" s="28">
        <f>SUM(M10,Q10,U10,Y10,AC10,AG10)</f>
        <v>12</v>
      </c>
      <c r="J10" s="29">
        <v>0</v>
      </c>
      <c r="K10" s="24">
        <v>30</v>
      </c>
      <c r="L10" s="25">
        <v>20</v>
      </c>
      <c r="M10" s="30">
        <v>2</v>
      </c>
      <c r="N10" s="23">
        <v>0</v>
      </c>
      <c r="O10" s="24">
        <v>30</v>
      </c>
      <c r="P10" s="25">
        <v>20</v>
      </c>
      <c r="Q10" s="30">
        <v>2</v>
      </c>
      <c r="R10" s="31">
        <v>0</v>
      </c>
      <c r="S10" s="32">
        <v>15</v>
      </c>
      <c r="T10" s="33">
        <v>35</v>
      </c>
      <c r="U10" s="30">
        <v>2</v>
      </c>
      <c r="V10" s="31">
        <v>0</v>
      </c>
      <c r="W10" s="24">
        <v>15</v>
      </c>
      <c r="X10" s="25">
        <v>35</v>
      </c>
      <c r="Y10" s="30">
        <v>2</v>
      </c>
      <c r="Z10" s="23">
        <v>0</v>
      </c>
      <c r="AA10" s="32">
        <v>15</v>
      </c>
      <c r="AB10" s="33">
        <v>35</v>
      </c>
      <c r="AC10" s="30">
        <v>2</v>
      </c>
      <c r="AD10" s="23">
        <v>0</v>
      </c>
      <c r="AE10" s="24">
        <v>15</v>
      </c>
      <c r="AF10" s="25">
        <v>35</v>
      </c>
      <c r="AG10" s="30">
        <v>2</v>
      </c>
      <c r="AH10" s="34" t="s">
        <v>21</v>
      </c>
    </row>
    <row r="11" spans="1:34" ht="23.25" x14ac:dyDescent="0.25">
      <c r="A11" s="35">
        <v>2</v>
      </c>
      <c r="B11" s="36" t="s">
        <v>22</v>
      </c>
      <c r="C11" s="37">
        <v>0</v>
      </c>
      <c r="D11" s="38">
        <v>30</v>
      </c>
      <c r="E11" s="25">
        <f>SUM(C11:D11)</f>
        <v>30</v>
      </c>
      <c r="F11" s="39">
        <v>30</v>
      </c>
      <c r="G11" s="38">
        <f>H11-F11</f>
        <v>20</v>
      </c>
      <c r="H11" s="38">
        <f>$B$8*I11</f>
        <v>50</v>
      </c>
      <c r="I11" s="40">
        <f>SUM(M11,Q11,U11,Y11,AC11,AG11)</f>
        <v>2</v>
      </c>
      <c r="J11" s="41"/>
      <c r="K11" s="38"/>
      <c r="L11" s="42"/>
      <c r="M11" s="40"/>
      <c r="N11" s="37"/>
      <c r="O11" s="38"/>
      <c r="P11" s="42"/>
      <c r="Q11" s="40"/>
      <c r="R11" s="43">
        <v>0</v>
      </c>
      <c r="S11" s="44">
        <v>30</v>
      </c>
      <c r="T11" s="45">
        <v>20</v>
      </c>
      <c r="U11" s="40">
        <v>2</v>
      </c>
      <c r="V11" s="43"/>
      <c r="W11" s="38"/>
      <c r="X11" s="42"/>
      <c r="Y11" s="40"/>
      <c r="Z11" s="46"/>
      <c r="AA11" s="47"/>
      <c r="AB11" s="48"/>
      <c r="AC11" s="40"/>
      <c r="AD11" s="37"/>
      <c r="AE11" s="38"/>
      <c r="AF11" s="42"/>
      <c r="AG11" s="40"/>
      <c r="AH11" s="49" t="s">
        <v>23</v>
      </c>
    </row>
    <row r="12" spans="1:34" ht="24" thickBot="1" x14ac:dyDescent="0.3">
      <c r="A12" s="21">
        <v>3</v>
      </c>
      <c r="B12" s="50" t="s">
        <v>24</v>
      </c>
      <c r="C12" s="9">
        <v>15</v>
      </c>
      <c r="D12" s="10">
        <v>0</v>
      </c>
      <c r="E12" s="51">
        <f>SUM(C12:D12)</f>
        <v>15</v>
      </c>
      <c r="F12" s="52">
        <v>15</v>
      </c>
      <c r="G12" s="53">
        <f>H12-F12</f>
        <v>35</v>
      </c>
      <c r="H12" s="53">
        <f>$B$8*I12</f>
        <v>50</v>
      </c>
      <c r="I12" s="54">
        <f>SUM(M12,Q12,U12,Y12,AC12,AG12)</f>
        <v>2</v>
      </c>
      <c r="J12" s="55">
        <v>15</v>
      </c>
      <c r="K12" s="10">
        <v>0</v>
      </c>
      <c r="L12" s="11">
        <v>35</v>
      </c>
      <c r="M12" s="12">
        <v>2</v>
      </c>
      <c r="N12" s="9"/>
      <c r="O12" s="10"/>
      <c r="P12" s="11"/>
      <c r="Q12" s="12"/>
      <c r="R12" s="56"/>
      <c r="S12" s="57"/>
      <c r="T12" s="58"/>
      <c r="U12" s="12"/>
      <c r="V12" s="56"/>
      <c r="W12" s="10"/>
      <c r="X12" s="11"/>
      <c r="Y12" s="12"/>
      <c r="Z12" s="9"/>
      <c r="AA12" s="10"/>
      <c r="AB12" s="11"/>
      <c r="AC12" s="12"/>
      <c r="AD12" s="9"/>
      <c r="AE12" s="10"/>
      <c r="AF12" s="11"/>
      <c r="AG12" s="12"/>
      <c r="AH12" s="59" t="s">
        <v>25</v>
      </c>
    </row>
    <row r="13" spans="1:34" ht="15.75" thickBot="1" x14ac:dyDescent="0.3">
      <c r="A13" s="21"/>
      <c r="B13" s="60" t="s">
        <v>26</v>
      </c>
      <c r="C13" s="61">
        <f t="shared" ref="C13:AG13" si="0">SUM(C10:C12)</f>
        <v>15</v>
      </c>
      <c r="D13" s="61">
        <f t="shared" si="0"/>
        <v>150</v>
      </c>
      <c r="E13" s="61">
        <f t="shared" si="0"/>
        <v>165</v>
      </c>
      <c r="F13" s="62">
        <f t="shared" si="0"/>
        <v>165</v>
      </c>
      <c r="G13" s="62">
        <f t="shared" si="0"/>
        <v>235</v>
      </c>
      <c r="H13" s="62">
        <f t="shared" si="0"/>
        <v>400</v>
      </c>
      <c r="I13" s="63">
        <f t="shared" si="0"/>
        <v>16</v>
      </c>
      <c r="J13" s="61">
        <f t="shared" si="0"/>
        <v>15</v>
      </c>
      <c r="K13" s="61">
        <f t="shared" si="0"/>
        <v>30</v>
      </c>
      <c r="L13" s="61">
        <f t="shared" si="0"/>
        <v>55</v>
      </c>
      <c r="M13" s="64">
        <f t="shared" si="0"/>
        <v>4</v>
      </c>
      <c r="N13" s="61">
        <f t="shared" si="0"/>
        <v>0</v>
      </c>
      <c r="O13" s="61">
        <f t="shared" si="0"/>
        <v>30</v>
      </c>
      <c r="P13" s="61">
        <f t="shared" si="0"/>
        <v>20</v>
      </c>
      <c r="Q13" s="64">
        <f t="shared" si="0"/>
        <v>2</v>
      </c>
      <c r="R13" s="61">
        <f t="shared" si="0"/>
        <v>0</v>
      </c>
      <c r="S13" s="61">
        <f t="shared" si="0"/>
        <v>45</v>
      </c>
      <c r="T13" s="61">
        <f t="shared" si="0"/>
        <v>55</v>
      </c>
      <c r="U13" s="64">
        <f t="shared" si="0"/>
        <v>4</v>
      </c>
      <c r="V13" s="61">
        <f t="shared" si="0"/>
        <v>0</v>
      </c>
      <c r="W13" s="61">
        <f t="shared" si="0"/>
        <v>15</v>
      </c>
      <c r="X13" s="61">
        <f t="shared" si="0"/>
        <v>35</v>
      </c>
      <c r="Y13" s="65">
        <f t="shared" si="0"/>
        <v>2</v>
      </c>
      <c r="Z13" s="61">
        <f t="shared" si="0"/>
        <v>0</v>
      </c>
      <c r="AA13" s="61">
        <f t="shared" si="0"/>
        <v>15</v>
      </c>
      <c r="AB13" s="61">
        <f t="shared" si="0"/>
        <v>35</v>
      </c>
      <c r="AC13" s="64">
        <f t="shared" si="0"/>
        <v>2</v>
      </c>
      <c r="AD13" s="61">
        <f t="shared" si="0"/>
        <v>0</v>
      </c>
      <c r="AE13" s="61">
        <f t="shared" si="0"/>
        <v>15</v>
      </c>
      <c r="AF13" s="61">
        <f t="shared" si="0"/>
        <v>35</v>
      </c>
      <c r="AG13" s="64">
        <f t="shared" si="0"/>
        <v>2</v>
      </c>
      <c r="AH13" s="61"/>
    </row>
    <row r="14" spans="1:34" ht="15.75" thickBot="1" x14ac:dyDescent="0.3">
      <c r="A14" s="21" t="s">
        <v>27</v>
      </c>
      <c r="B14" s="15" t="s">
        <v>28</v>
      </c>
      <c r="C14" s="16"/>
      <c r="D14" s="16"/>
      <c r="E14" s="16"/>
      <c r="F14" s="66"/>
      <c r="G14" s="66"/>
      <c r="H14" s="66"/>
      <c r="I14" s="7"/>
      <c r="J14" s="19"/>
      <c r="K14" s="15"/>
      <c r="L14" s="15"/>
      <c r="M14" s="67"/>
      <c r="N14" s="15"/>
      <c r="O14" s="15"/>
      <c r="P14" s="15"/>
      <c r="Q14" s="67"/>
      <c r="R14" s="15"/>
      <c r="S14" s="15"/>
      <c r="T14" s="15"/>
      <c r="U14" s="67"/>
      <c r="V14" s="15"/>
      <c r="W14" s="15"/>
      <c r="X14" s="15"/>
      <c r="Y14" s="67"/>
      <c r="Z14" s="15"/>
      <c r="AA14" s="15"/>
      <c r="AB14" s="15"/>
      <c r="AC14" s="67"/>
      <c r="AD14" s="16"/>
      <c r="AE14" s="16"/>
      <c r="AF14" s="16"/>
      <c r="AG14" s="68"/>
      <c r="AH14" s="20"/>
    </row>
    <row r="15" spans="1:34" x14ac:dyDescent="0.25">
      <c r="A15" s="35">
        <v>4</v>
      </c>
      <c r="B15" s="22" t="s">
        <v>29</v>
      </c>
      <c r="C15" s="23">
        <v>15</v>
      </c>
      <c r="D15" s="24">
        <v>30</v>
      </c>
      <c r="E15" s="25">
        <f t="shared" ref="E15:E21" si="1">SUM(C15:D15)</f>
        <v>45</v>
      </c>
      <c r="F15" s="26">
        <v>45</v>
      </c>
      <c r="G15" s="27">
        <f t="shared" ref="G15:G21" si="2">H15-F15</f>
        <v>55</v>
      </c>
      <c r="H15" s="27">
        <f t="shared" ref="H15:H21" si="3">$B$8*I15</f>
        <v>100</v>
      </c>
      <c r="I15" s="28">
        <f t="shared" ref="I15:I21" si="4">SUM(M15,Q15,U15,Y15,AC15,AG15)</f>
        <v>4</v>
      </c>
      <c r="J15" s="69">
        <v>15</v>
      </c>
      <c r="K15" s="32">
        <v>15</v>
      </c>
      <c r="L15" s="25">
        <v>20</v>
      </c>
      <c r="M15" s="30">
        <v>2</v>
      </c>
      <c r="N15" s="31">
        <v>0</v>
      </c>
      <c r="O15" s="32">
        <v>15</v>
      </c>
      <c r="P15" s="33">
        <v>35</v>
      </c>
      <c r="Q15" s="30">
        <v>2</v>
      </c>
      <c r="R15" s="31"/>
      <c r="S15" s="32"/>
      <c r="T15" s="33"/>
      <c r="U15" s="30"/>
      <c r="V15" s="31"/>
      <c r="W15" s="32"/>
      <c r="X15" s="33"/>
      <c r="Y15" s="30"/>
      <c r="Z15" s="31"/>
      <c r="AA15" s="32"/>
      <c r="AB15" s="33"/>
      <c r="AC15" s="30"/>
      <c r="AD15" s="31"/>
      <c r="AE15" s="32"/>
      <c r="AF15" s="33"/>
      <c r="AG15" s="30"/>
      <c r="AH15" s="34" t="s">
        <v>30</v>
      </c>
    </row>
    <row r="16" spans="1:34" x14ac:dyDescent="0.25">
      <c r="A16" s="35">
        <v>5</v>
      </c>
      <c r="B16" s="70" t="s">
        <v>31</v>
      </c>
      <c r="C16" s="37">
        <v>15</v>
      </c>
      <c r="D16" s="38">
        <v>30</v>
      </c>
      <c r="E16" s="25">
        <f t="shared" si="1"/>
        <v>45</v>
      </c>
      <c r="F16" s="37">
        <v>45</v>
      </c>
      <c r="G16" s="38">
        <f t="shared" si="2"/>
        <v>30</v>
      </c>
      <c r="H16" s="38">
        <f t="shared" si="3"/>
        <v>75</v>
      </c>
      <c r="I16" s="40">
        <f t="shared" si="4"/>
        <v>3</v>
      </c>
      <c r="J16" s="71"/>
      <c r="K16" s="44"/>
      <c r="L16" s="45"/>
      <c r="M16" s="40"/>
      <c r="N16" s="43"/>
      <c r="O16" s="44"/>
      <c r="P16" s="45"/>
      <c r="Q16" s="40"/>
      <c r="R16" s="43">
        <v>15</v>
      </c>
      <c r="S16" s="44">
        <v>30</v>
      </c>
      <c r="T16" s="45">
        <v>30</v>
      </c>
      <c r="U16" s="40">
        <v>3</v>
      </c>
      <c r="V16" s="43"/>
      <c r="W16" s="44"/>
      <c r="X16" s="45"/>
      <c r="Y16" s="40"/>
      <c r="Z16" s="43"/>
      <c r="AA16" s="44"/>
      <c r="AB16" s="45"/>
      <c r="AC16" s="40"/>
      <c r="AD16" s="43"/>
      <c r="AE16" s="44"/>
      <c r="AF16" s="45"/>
      <c r="AG16" s="40"/>
      <c r="AH16" s="72" t="s">
        <v>32</v>
      </c>
    </row>
    <row r="17" spans="1:34" x14ac:dyDescent="0.25">
      <c r="A17" s="35">
        <v>6</v>
      </c>
      <c r="B17" s="73" t="s">
        <v>33</v>
      </c>
      <c r="C17" s="37">
        <v>15</v>
      </c>
      <c r="D17" s="38">
        <v>30</v>
      </c>
      <c r="E17" s="25">
        <f t="shared" si="1"/>
        <v>45</v>
      </c>
      <c r="F17" s="37">
        <v>45</v>
      </c>
      <c r="G17" s="38">
        <f t="shared" si="2"/>
        <v>30</v>
      </c>
      <c r="H17" s="38">
        <f t="shared" si="3"/>
        <v>75</v>
      </c>
      <c r="I17" s="40">
        <f t="shared" si="4"/>
        <v>3</v>
      </c>
      <c r="J17" s="71"/>
      <c r="K17" s="44"/>
      <c r="L17" s="45"/>
      <c r="M17" s="40"/>
      <c r="N17" s="43"/>
      <c r="O17" s="44"/>
      <c r="P17" s="45"/>
      <c r="Q17" s="40"/>
      <c r="R17" s="43"/>
      <c r="S17" s="44"/>
      <c r="T17" s="45"/>
      <c r="U17" s="40"/>
      <c r="V17" s="74">
        <v>15</v>
      </c>
      <c r="W17" s="75">
        <v>30</v>
      </c>
      <c r="X17" s="45">
        <v>30</v>
      </c>
      <c r="Y17" s="40">
        <v>3</v>
      </c>
      <c r="Z17" s="43"/>
      <c r="AA17" s="44"/>
      <c r="AB17" s="45"/>
      <c r="AC17" s="40"/>
      <c r="AD17" s="43"/>
      <c r="AE17" s="44"/>
      <c r="AF17" s="45"/>
      <c r="AG17" s="40"/>
      <c r="AH17" s="72" t="s">
        <v>34</v>
      </c>
    </row>
    <row r="18" spans="1:34" x14ac:dyDescent="0.25">
      <c r="A18" s="35">
        <v>7</v>
      </c>
      <c r="B18" s="70" t="s">
        <v>35</v>
      </c>
      <c r="C18" s="37">
        <v>15</v>
      </c>
      <c r="D18" s="38">
        <v>30</v>
      </c>
      <c r="E18" s="25">
        <f t="shared" si="1"/>
        <v>45</v>
      </c>
      <c r="F18" s="37">
        <v>45</v>
      </c>
      <c r="G18" s="38">
        <f t="shared" si="2"/>
        <v>5</v>
      </c>
      <c r="H18" s="38">
        <f t="shared" si="3"/>
        <v>50</v>
      </c>
      <c r="I18" s="40">
        <f t="shared" si="4"/>
        <v>2</v>
      </c>
      <c r="J18" s="71"/>
      <c r="K18" s="44"/>
      <c r="L18" s="45"/>
      <c r="M18" s="40"/>
      <c r="N18" s="43">
        <v>15</v>
      </c>
      <c r="O18" s="44">
        <v>30</v>
      </c>
      <c r="P18" s="45">
        <v>5</v>
      </c>
      <c r="Q18" s="40">
        <v>2</v>
      </c>
      <c r="R18" s="43"/>
      <c r="S18" s="44"/>
      <c r="T18" s="45"/>
      <c r="U18" s="40"/>
      <c r="V18" s="43"/>
      <c r="W18" s="44"/>
      <c r="X18" s="45"/>
      <c r="Y18" s="40"/>
      <c r="Z18" s="43"/>
      <c r="AA18" s="44"/>
      <c r="AB18" s="45"/>
      <c r="AC18" s="40"/>
      <c r="AD18" s="43"/>
      <c r="AE18" s="44"/>
      <c r="AF18" s="45"/>
      <c r="AG18" s="40"/>
      <c r="AH18" s="72" t="s">
        <v>30</v>
      </c>
    </row>
    <row r="19" spans="1:34" x14ac:dyDescent="0.25">
      <c r="A19" s="35">
        <v>8</v>
      </c>
      <c r="B19" s="73" t="s">
        <v>36</v>
      </c>
      <c r="C19" s="37">
        <v>15</v>
      </c>
      <c r="D19" s="38">
        <v>15</v>
      </c>
      <c r="E19" s="25">
        <f t="shared" si="1"/>
        <v>30</v>
      </c>
      <c r="F19" s="37">
        <v>30</v>
      </c>
      <c r="G19" s="38">
        <f t="shared" si="2"/>
        <v>20</v>
      </c>
      <c r="H19" s="38">
        <f t="shared" si="3"/>
        <v>50</v>
      </c>
      <c r="I19" s="40">
        <f t="shared" si="4"/>
        <v>2</v>
      </c>
      <c r="J19" s="71">
        <v>15</v>
      </c>
      <c r="K19" s="44">
        <v>15</v>
      </c>
      <c r="L19" s="25">
        <v>20</v>
      </c>
      <c r="M19" s="40">
        <v>2</v>
      </c>
      <c r="N19" s="43"/>
      <c r="O19" s="44"/>
      <c r="P19" s="45"/>
      <c r="Q19" s="40"/>
      <c r="R19" s="43"/>
      <c r="S19" s="44"/>
      <c r="T19" s="45"/>
      <c r="U19" s="40"/>
      <c r="V19" s="43"/>
      <c r="W19" s="44"/>
      <c r="X19" s="45"/>
      <c r="Y19" s="40"/>
      <c r="Z19" s="43"/>
      <c r="AA19" s="44"/>
      <c r="AB19" s="45"/>
      <c r="AC19" s="40"/>
      <c r="AD19" s="43"/>
      <c r="AE19" s="44"/>
      <c r="AF19" s="45"/>
      <c r="AG19" s="40"/>
      <c r="AH19" s="49" t="s">
        <v>25</v>
      </c>
    </row>
    <row r="20" spans="1:34" x14ac:dyDescent="0.25">
      <c r="A20" s="35">
        <v>9</v>
      </c>
      <c r="B20" s="76" t="s">
        <v>37</v>
      </c>
      <c r="C20" s="37">
        <v>45</v>
      </c>
      <c r="D20" s="38">
        <v>45</v>
      </c>
      <c r="E20" s="25">
        <f t="shared" si="1"/>
        <v>90</v>
      </c>
      <c r="F20" s="37">
        <v>90</v>
      </c>
      <c r="G20" s="38">
        <f t="shared" si="2"/>
        <v>35</v>
      </c>
      <c r="H20" s="38">
        <f t="shared" si="3"/>
        <v>125</v>
      </c>
      <c r="I20" s="40">
        <f t="shared" si="4"/>
        <v>5</v>
      </c>
      <c r="J20" s="71">
        <v>30</v>
      </c>
      <c r="K20" s="44">
        <v>30</v>
      </c>
      <c r="L20" s="45">
        <v>15</v>
      </c>
      <c r="M20" s="40">
        <v>3</v>
      </c>
      <c r="N20" s="43">
        <v>15</v>
      </c>
      <c r="O20" s="44">
        <v>15</v>
      </c>
      <c r="P20" s="45">
        <v>20</v>
      </c>
      <c r="Q20" s="40">
        <v>2</v>
      </c>
      <c r="R20" s="43"/>
      <c r="S20" s="44"/>
      <c r="T20" s="45"/>
      <c r="U20" s="40"/>
      <c r="V20" s="43"/>
      <c r="W20" s="44"/>
      <c r="X20" s="45"/>
      <c r="Y20" s="40"/>
      <c r="Z20" s="43"/>
      <c r="AA20" s="44"/>
      <c r="AB20" s="45"/>
      <c r="AC20" s="40"/>
      <c r="AD20" s="43"/>
      <c r="AE20" s="44"/>
      <c r="AF20" s="45"/>
      <c r="AG20" s="40"/>
      <c r="AH20" s="72" t="s">
        <v>30</v>
      </c>
    </row>
    <row r="21" spans="1:34" x14ac:dyDescent="0.25">
      <c r="A21" s="35">
        <v>10</v>
      </c>
      <c r="B21" s="76" t="s">
        <v>38</v>
      </c>
      <c r="C21" s="37">
        <v>45</v>
      </c>
      <c r="D21" s="38">
        <v>45</v>
      </c>
      <c r="E21" s="25">
        <f t="shared" si="1"/>
        <v>90</v>
      </c>
      <c r="F21" s="37">
        <v>90</v>
      </c>
      <c r="G21" s="38">
        <f t="shared" si="2"/>
        <v>35</v>
      </c>
      <c r="H21" s="38">
        <f t="shared" si="3"/>
        <v>125</v>
      </c>
      <c r="I21" s="40">
        <f t="shared" si="4"/>
        <v>5</v>
      </c>
      <c r="J21" s="71">
        <v>30</v>
      </c>
      <c r="K21" s="44">
        <v>30</v>
      </c>
      <c r="L21" s="25">
        <v>15</v>
      </c>
      <c r="M21" s="40">
        <v>3</v>
      </c>
      <c r="N21" s="43">
        <v>15</v>
      </c>
      <c r="O21" s="44">
        <v>15</v>
      </c>
      <c r="P21" s="45">
        <v>20</v>
      </c>
      <c r="Q21" s="40">
        <v>2</v>
      </c>
      <c r="R21" s="43"/>
      <c r="S21" s="44"/>
      <c r="T21" s="45"/>
      <c r="U21" s="40"/>
      <c r="V21" s="43"/>
      <c r="W21" s="44"/>
      <c r="X21" s="45"/>
      <c r="Y21" s="40"/>
      <c r="Z21" s="43"/>
      <c r="AA21" s="44"/>
      <c r="AB21" s="45"/>
      <c r="AC21" s="40"/>
      <c r="AD21" s="43"/>
      <c r="AE21" s="44"/>
      <c r="AF21" s="45"/>
      <c r="AG21" s="40"/>
      <c r="AH21" s="72" t="s">
        <v>30</v>
      </c>
    </row>
    <row r="22" spans="1:34" x14ac:dyDescent="0.25">
      <c r="A22" s="35">
        <v>11</v>
      </c>
      <c r="B22" s="76" t="s">
        <v>39</v>
      </c>
      <c r="C22" s="37">
        <v>30</v>
      </c>
      <c r="D22" s="38">
        <v>30</v>
      </c>
      <c r="E22" s="25">
        <v>60</v>
      </c>
      <c r="F22" s="37">
        <v>60</v>
      </c>
      <c r="G22" s="38">
        <v>15</v>
      </c>
      <c r="H22" s="38">
        <v>75</v>
      </c>
      <c r="I22" s="40">
        <v>3</v>
      </c>
      <c r="J22" s="71"/>
      <c r="K22" s="44"/>
      <c r="L22" s="25"/>
      <c r="M22" s="40"/>
      <c r="N22" s="43">
        <v>30</v>
      </c>
      <c r="O22" s="44">
        <v>30</v>
      </c>
      <c r="P22" s="45">
        <v>15</v>
      </c>
      <c r="Q22" s="40">
        <v>3</v>
      </c>
      <c r="R22" s="43"/>
      <c r="S22" s="44"/>
      <c r="T22" s="45"/>
      <c r="U22" s="40"/>
      <c r="V22" s="43"/>
      <c r="W22" s="44"/>
      <c r="X22" s="45"/>
      <c r="Y22" s="40"/>
      <c r="Z22" s="43"/>
      <c r="AA22" s="44"/>
      <c r="AB22" s="45"/>
      <c r="AC22" s="40"/>
      <c r="AD22" s="43"/>
      <c r="AE22" s="44"/>
      <c r="AF22" s="45"/>
      <c r="AG22" s="40"/>
      <c r="AH22" s="49" t="s">
        <v>40</v>
      </c>
    </row>
    <row r="23" spans="1:34" x14ac:dyDescent="0.25">
      <c r="A23" s="35">
        <v>12</v>
      </c>
      <c r="B23" s="76" t="s">
        <v>41</v>
      </c>
      <c r="C23" s="37">
        <v>15</v>
      </c>
      <c r="D23" s="38">
        <v>0</v>
      </c>
      <c r="E23" s="25">
        <f>SUM(C23:D23)</f>
        <v>15</v>
      </c>
      <c r="F23" s="37">
        <v>15</v>
      </c>
      <c r="G23" s="38">
        <f>H23-F23</f>
        <v>35</v>
      </c>
      <c r="H23" s="38">
        <f>$B$8*I23</f>
        <v>50</v>
      </c>
      <c r="I23" s="40">
        <f>SUM(M23,Q23,U23,Y23,AC23,AG23)</f>
        <v>2</v>
      </c>
      <c r="J23" s="71"/>
      <c r="K23" s="44"/>
      <c r="L23" s="45"/>
      <c r="M23" s="40"/>
      <c r="N23" s="43"/>
      <c r="O23" s="44"/>
      <c r="P23" s="45"/>
      <c r="Q23" s="40"/>
      <c r="R23" s="43"/>
      <c r="S23" s="44"/>
      <c r="T23" s="45"/>
      <c r="U23" s="40"/>
      <c r="V23" s="43">
        <v>15</v>
      </c>
      <c r="W23" s="44">
        <v>0</v>
      </c>
      <c r="X23" s="45">
        <v>35</v>
      </c>
      <c r="Y23" s="40">
        <v>2</v>
      </c>
      <c r="Z23" s="43"/>
      <c r="AA23" s="44"/>
      <c r="AB23" s="45"/>
      <c r="AC23" s="40"/>
      <c r="AD23" s="43"/>
      <c r="AE23" s="44"/>
      <c r="AF23" s="45"/>
      <c r="AG23" s="40"/>
      <c r="AH23" s="49" t="s">
        <v>42</v>
      </c>
    </row>
    <row r="24" spans="1:34" ht="15.75" thickBot="1" x14ac:dyDescent="0.3">
      <c r="A24" s="35">
        <v>13</v>
      </c>
      <c r="B24" s="77" t="s">
        <v>43</v>
      </c>
      <c r="C24" s="37">
        <v>15</v>
      </c>
      <c r="D24" s="38">
        <v>15</v>
      </c>
      <c r="E24" s="25">
        <f>SUM(C24:D24)</f>
        <v>30</v>
      </c>
      <c r="F24" s="37">
        <v>30</v>
      </c>
      <c r="G24" s="38">
        <f>H24-F24</f>
        <v>20</v>
      </c>
      <c r="H24" s="38">
        <f>$B$8*I24</f>
        <v>50</v>
      </c>
      <c r="I24" s="40">
        <f>SUM(M24,Q24,U24,Y24,AC24,AG24)</f>
        <v>2</v>
      </c>
      <c r="J24" s="71"/>
      <c r="K24" s="44"/>
      <c r="L24" s="45"/>
      <c r="M24" s="40"/>
      <c r="N24" s="43"/>
      <c r="O24" s="44"/>
      <c r="P24" s="45"/>
      <c r="Q24" s="40"/>
      <c r="R24" s="43"/>
      <c r="S24" s="44"/>
      <c r="T24" s="45"/>
      <c r="U24" s="40"/>
      <c r="V24" s="43"/>
      <c r="W24" s="44"/>
      <c r="X24" s="45"/>
      <c r="Y24" s="40"/>
      <c r="Z24" s="43">
        <v>15</v>
      </c>
      <c r="AA24" s="44">
        <v>15</v>
      </c>
      <c r="AB24" s="45">
        <v>20</v>
      </c>
      <c r="AC24" s="40">
        <v>2</v>
      </c>
      <c r="AD24" s="43"/>
      <c r="AE24" s="44"/>
      <c r="AF24" s="45"/>
      <c r="AG24" s="40"/>
      <c r="AH24" s="72" t="s">
        <v>44</v>
      </c>
    </row>
    <row r="25" spans="1:34" ht="15.75" thickBot="1" x14ac:dyDescent="0.3">
      <c r="A25" s="35"/>
      <c r="B25" s="78" t="s">
        <v>26</v>
      </c>
      <c r="C25" s="79">
        <f t="shared" ref="C25:AG25" si="5">SUM(C15:C24)</f>
        <v>225</v>
      </c>
      <c r="D25" s="79">
        <f t="shared" si="5"/>
        <v>270</v>
      </c>
      <c r="E25" s="79">
        <f t="shared" si="5"/>
        <v>495</v>
      </c>
      <c r="F25" s="61">
        <f t="shared" si="5"/>
        <v>495</v>
      </c>
      <c r="G25" s="80">
        <f t="shared" si="5"/>
        <v>280</v>
      </c>
      <c r="H25" s="80">
        <f t="shared" si="5"/>
        <v>775</v>
      </c>
      <c r="I25" s="81">
        <f>SUM(I15:I24)</f>
        <v>31</v>
      </c>
      <c r="J25" s="82">
        <f t="shared" si="5"/>
        <v>90</v>
      </c>
      <c r="K25" s="79">
        <f t="shared" si="5"/>
        <v>90</v>
      </c>
      <c r="L25" s="79">
        <f t="shared" si="5"/>
        <v>70</v>
      </c>
      <c r="M25" s="83">
        <f t="shared" si="5"/>
        <v>10</v>
      </c>
      <c r="N25" s="79">
        <f t="shared" si="5"/>
        <v>75</v>
      </c>
      <c r="O25" s="79">
        <f t="shared" si="5"/>
        <v>105</v>
      </c>
      <c r="P25" s="79">
        <f t="shared" si="5"/>
        <v>95</v>
      </c>
      <c r="Q25" s="83">
        <f t="shared" si="5"/>
        <v>11</v>
      </c>
      <c r="R25" s="79">
        <f t="shared" si="5"/>
        <v>15</v>
      </c>
      <c r="S25" s="79">
        <f t="shared" si="5"/>
        <v>30</v>
      </c>
      <c r="T25" s="79">
        <f t="shared" si="5"/>
        <v>30</v>
      </c>
      <c r="U25" s="83">
        <f t="shared" si="5"/>
        <v>3</v>
      </c>
      <c r="V25" s="79">
        <f t="shared" si="5"/>
        <v>30</v>
      </c>
      <c r="W25" s="79">
        <f t="shared" si="5"/>
        <v>30</v>
      </c>
      <c r="X25" s="79">
        <f t="shared" si="5"/>
        <v>65</v>
      </c>
      <c r="Y25" s="83">
        <f t="shared" si="5"/>
        <v>5</v>
      </c>
      <c r="Z25" s="79">
        <f t="shared" si="5"/>
        <v>15</v>
      </c>
      <c r="AA25" s="79">
        <f t="shared" si="5"/>
        <v>15</v>
      </c>
      <c r="AB25" s="79">
        <f t="shared" si="5"/>
        <v>20</v>
      </c>
      <c r="AC25" s="83">
        <f t="shared" si="5"/>
        <v>2</v>
      </c>
      <c r="AD25" s="79">
        <f t="shared" si="5"/>
        <v>0</v>
      </c>
      <c r="AE25" s="79">
        <f t="shared" si="5"/>
        <v>0</v>
      </c>
      <c r="AF25" s="79">
        <f t="shared" si="5"/>
        <v>0</v>
      </c>
      <c r="AG25" s="65">
        <f t="shared" si="5"/>
        <v>0</v>
      </c>
      <c r="AH25" s="18"/>
    </row>
    <row r="26" spans="1:34" ht="15.75" thickBot="1" x14ac:dyDescent="0.3">
      <c r="A26" s="35" t="s">
        <v>45</v>
      </c>
      <c r="B26" s="78" t="s">
        <v>46</v>
      </c>
      <c r="C26" s="84"/>
      <c r="D26" s="84"/>
      <c r="E26" s="84"/>
      <c r="F26" s="66"/>
      <c r="G26" s="66"/>
      <c r="H26" s="66"/>
      <c r="I26" s="85"/>
      <c r="J26" s="19"/>
      <c r="K26" s="15"/>
      <c r="L26" s="15"/>
      <c r="M26" s="67"/>
      <c r="N26" s="15"/>
      <c r="O26" s="15"/>
      <c r="P26" s="15"/>
      <c r="Q26" s="67"/>
      <c r="R26" s="15"/>
      <c r="S26" s="15"/>
      <c r="T26" s="15"/>
      <c r="U26" s="67"/>
      <c r="V26" s="15"/>
      <c r="W26" s="15"/>
      <c r="X26" s="15"/>
      <c r="Y26" s="67"/>
      <c r="Z26" s="15"/>
      <c r="AA26" s="15"/>
      <c r="AB26" s="15"/>
      <c r="AC26" s="67"/>
      <c r="AD26" s="16"/>
      <c r="AE26" s="16"/>
      <c r="AF26" s="16"/>
      <c r="AG26" s="68"/>
      <c r="AH26" s="20"/>
    </row>
    <row r="27" spans="1:34" x14ac:dyDescent="0.25">
      <c r="A27" s="35">
        <v>14</v>
      </c>
      <c r="B27" s="86" t="s">
        <v>47</v>
      </c>
      <c r="C27" s="26">
        <v>15</v>
      </c>
      <c r="D27" s="27">
        <v>30</v>
      </c>
      <c r="E27" s="87">
        <f t="shared" ref="E27:E36" si="6">SUM(C27:D27)</f>
        <v>45</v>
      </c>
      <c r="F27" s="26">
        <v>45</v>
      </c>
      <c r="G27" s="27">
        <f t="shared" ref="G27:G36" si="7">H27-F27</f>
        <v>30</v>
      </c>
      <c r="H27" s="27">
        <f t="shared" ref="H27:H36" si="8">$B$8*I27</f>
        <v>75</v>
      </c>
      <c r="I27" s="28">
        <f t="shared" ref="I27:I36" si="9">SUM(M27,Q27,U27,Y27,AC27,AG27)</f>
        <v>3</v>
      </c>
      <c r="J27" s="69"/>
      <c r="K27" s="32"/>
      <c r="L27" s="33"/>
      <c r="M27" s="30"/>
      <c r="N27" s="31"/>
      <c r="O27" s="32"/>
      <c r="P27" s="33"/>
      <c r="Q27" s="30"/>
      <c r="R27" s="31">
        <v>15</v>
      </c>
      <c r="S27" s="32">
        <v>30</v>
      </c>
      <c r="T27" s="33">
        <v>30</v>
      </c>
      <c r="U27" s="30">
        <v>3</v>
      </c>
      <c r="V27" s="88"/>
      <c r="W27" s="89"/>
      <c r="X27" s="90"/>
      <c r="Y27" s="28"/>
      <c r="Z27" s="31"/>
      <c r="AA27" s="32"/>
      <c r="AB27" s="33"/>
      <c r="AC27" s="30"/>
      <c r="AD27" s="31"/>
      <c r="AE27" s="32"/>
      <c r="AF27" s="33"/>
      <c r="AG27" s="91"/>
      <c r="AH27" s="92" t="s">
        <v>32</v>
      </c>
    </row>
    <row r="28" spans="1:34" x14ac:dyDescent="0.25">
      <c r="A28" s="35">
        <v>15</v>
      </c>
      <c r="B28" s="77" t="s">
        <v>48</v>
      </c>
      <c r="C28" s="37">
        <v>30</v>
      </c>
      <c r="D28" s="38">
        <v>15</v>
      </c>
      <c r="E28" s="42">
        <f t="shared" si="6"/>
        <v>45</v>
      </c>
      <c r="F28" s="37">
        <v>45</v>
      </c>
      <c r="G28" s="38">
        <f t="shared" si="7"/>
        <v>5</v>
      </c>
      <c r="H28" s="38">
        <f t="shared" si="8"/>
        <v>50</v>
      </c>
      <c r="I28" s="40">
        <f t="shared" si="9"/>
        <v>2</v>
      </c>
      <c r="J28" s="71"/>
      <c r="K28" s="44"/>
      <c r="L28" s="45"/>
      <c r="M28" s="40"/>
      <c r="N28" s="43"/>
      <c r="O28" s="44"/>
      <c r="P28" s="45"/>
      <c r="Q28" s="40"/>
      <c r="R28" s="43"/>
      <c r="S28" s="44"/>
      <c r="T28" s="45"/>
      <c r="U28" s="40"/>
      <c r="V28" s="43"/>
      <c r="W28" s="44"/>
      <c r="X28" s="45"/>
      <c r="Y28" s="40"/>
      <c r="Z28" s="43">
        <v>30</v>
      </c>
      <c r="AA28" s="44">
        <v>15</v>
      </c>
      <c r="AB28" s="45">
        <v>5</v>
      </c>
      <c r="AC28" s="40">
        <v>2</v>
      </c>
      <c r="AD28" s="43"/>
      <c r="AE28" s="44"/>
      <c r="AF28" s="45"/>
      <c r="AG28" s="48"/>
      <c r="AH28" s="49" t="s">
        <v>49</v>
      </c>
    </row>
    <row r="29" spans="1:34" x14ac:dyDescent="0.25">
      <c r="A29" s="35">
        <v>16</v>
      </c>
      <c r="B29" s="93" t="s">
        <v>50</v>
      </c>
      <c r="C29" s="37">
        <v>30</v>
      </c>
      <c r="D29" s="38">
        <v>30</v>
      </c>
      <c r="E29" s="42">
        <f t="shared" si="6"/>
        <v>60</v>
      </c>
      <c r="F29" s="37">
        <v>60</v>
      </c>
      <c r="G29" s="38">
        <f t="shared" si="7"/>
        <v>65</v>
      </c>
      <c r="H29" s="38">
        <f t="shared" si="8"/>
        <v>125</v>
      </c>
      <c r="I29" s="40">
        <f t="shared" si="9"/>
        <v>5</v>
      </c>
      <c r="J29" s="71"/>
      <c r="K29" s="44"/>
      <c r="L29" s="45"/>
      <c r="M29" s="40"/>
      <c r="N29" s="43"/>
      <c r="O29" s="44"/>
      <c r="P29" s="45"/>
      <c r="Q29" s="40"/>
      <c r="R29" s="43"/>
      <c r="S29" s="44"/>
      <c r="T29" s="45"/>
      <c r="U29" s="40"/>
      <c r="V29" s="43"/>
      <c r="W29" s="44"/>
      <c r="X29" s="45"/>
      <c r="Y29" s="40"/>
      <c r="Z29" s="43"/>
      <c r="AA29" s="44"/>
      <c r="AB29" s="45"/>
      <c r="AC29" s="40"/>
      <c r="AD29" s="74">
        <v>30</v>
      </c>
      <c r="AE29" s="75">
        <v>30</v>
      </c>
      <c r="AF29" s="45">
        <v>65</v>
      </c>
      <c r="AG29" s="48">
        <v>5</v>
      </c>
      <c r="AH29" s="49" t="s">
        <v>51</v>
      </c>
    </row>
    <row r="30" spans="1:34" x14ac:dyDescent="0.25">
      <c r="A30" s="35">
        <v>17</v>
      </c>
      <c r="B30" s="94" t="s">
        <v>52</v>
      </c>
      <c r="C30" s="37">
        <v>15</v>
      </c>
      <c r="D30" s="38">
        <v>30</v>
      </c>
      <c r="E30" s="42">
        <f t="shared" si="6"/>
        <v>45</v>
      </c>
      <c r="F30" s="37">
        <v>45</v>
      </c>
      <c r="G30" s="38">
        <f t="shared" si="7"/>
        <v>30</v>
      </c>
      <c r="H30" s="38">
        <f t="shared" si="8"/>
        <v>75</v>
      </c>
      <c r="I30" s="40">
        <f t="shared" si="9"/>
        <v>3</v>
      </c>
      <c r="J30" s="71"/>
      <c r="K30" s="44"/>
      <c r="L30" s="45"/>
      <c r="M30" s="40"/>
      <c r="N30" s="43"/>
      <c r="O30" s="44"/>
      <c r="P30" s="45"/>
      <c r="Q30" s="40"/>
      <c r="R30" s="43"/>
      <c r="S30" s="44"/>
      <c r="T30" s="45"/>
      <c r="U30" s="40"/>
      <c r="V30" s="43">
        <v>15</v>
      </c>
      <c r="W30" s="44">
        <v>30</v>
      </c>
      <c r="X30" s="45">
        <v>30</v>
      </c>
      <c r="Y30" s="40">
        <v>3</v>
      </c>
      <c r="Z30" s="43"/>
      <c r="AA30" s="44"/>
      <c r="AB30" s="45"/>
      <c r="AC30" s="40"/>
      <c r="AD30" s="43"/>
      <c r="AE30" s="44"/>
      <c r="AF30" s="45"/>
      <c r="AG30" s="48"/>
      <c r="AH30" s="49" t="s">
        <v>42</v>
      </c>
    </row>
    <row r="31" spans="1:34" x14ac:dyDescent="0.25">
      <c r="A31" s="35">
        <v>18</v>
      </c>
      <c r="B31" s="94" t="s">
        <v>53</v>
      </c>
      <c r="C31" s="37">
        <v>15</v>
      </c>
      <c r="D31" s="38">
        <v>30</v>
      </c>
      <c r="E31" s="42">
        <f t="shared" si="6"/>
        <v>45</v>
      </c>
      <c r="F31" s="37">
        <v>45</v>
      </c>
      <c r="G31" s="38">
        <f t="shared" si="7"/>
        <v>30</v>
      </c>
      <c r="H31" s="38">
        <f t="shared" si="8"/>
        <v>75</v>
      </c>
      <c r="I31" s="40">
        <f t="shared" si="9"/>
        <v>3</v>
      </c>
      <c r="J31" s="71"/>
      <c r="K31" s="44"/>
      <c r="L31" s="45"/>
      <c r="M31" s="40"/>
      <c r="N31" s="43"/>
      <c r="O31" s="44"/>
      <c r="P31" s="45"/>
      <c r="Q31" s="40"/>
      <c r="R31" s="43"/>
      <c r="S31" s="44"/>
      <c r="T31" s="45"/>
      <c r="U31" s="40"/>
      <c r="V31" s="43"/>
      <c r="W31" s="44"/>
      <c r="X31" s="45"/>
      <c r="Y31" s="40"/>
      <c r="Z31" s="43">
        <v>15</v>
      </c>
      <c r="AA31" s="44">
        <v>30</v>
      </c>
      <c r="AB31" s="45">
        <v>30</v>
      </c>
      <c r="AC31" s="40">
        <v>3</v>
      </c>
      <c r="AD31" s="43"/>
      <c r="AE31" s="44"/>
      <c r="AF31" s="45"/>
      <c r="AG31" s="48"/>
      <c r="AH31" s="72" t="s">
        <v>44</v>
      </c>
    </row>
    <row r="32" spans="1:34" ht="12.75" customHeight="1" x14ac:dyDescent="0.25">
      <c r="A32" s="35">
        <v>19</v>
      </c>
      <c r="B32" s="70" t="s">
        <v>54</v>
      </c>
      <c r="C32" s="37">
        <v>30</v>
      </c>
      <c r="D32" s="38">
        <v>0</v>
      </c>
      <c r="E32" s="42">
        <f t="shared" si="6"/>
        <v>30</v>
      </c>
      <c r="F32" s="37">
        <v>30</v>
      </c>
      <c r="G32" s="38">
        <f t="shared" si="7"/>
        <v>45</v>
      </c>
      <c r="H32" s="38">
        <f t="shared" si="8"/>
        <v>75</v>
      </c>
      <c r="I32" s="40">
        <f t="shared" si="9"/>
        <v>3</v>
      </c>
      <c r="J32" s="71">
        <v>30</v>
      </c>
      <c r="K32" s="44">
        <v>0</v>
      </c>
      <c r="L32" s="25">
        <f>G32</f>
        <v>45</v>
      </c>
      <c r="M32" s="40">
        <v>3</v>
      </c>
      <c r="N32" s="43"/>
      <c r="O32" s="44"/>
      <c r="P32" s="45"/>
      <c r="Q32" s="40"/>
      <c r="R32" s="43"/>
      <c r="S32" s="44"/>
      <c r="T32" s="45"/>
      <c r="U32" s="40"/>
      <c r="V32" s="43"/>
      <c r="W32" s="44"/>
      <c r="X32" s="45"/>
      <c r="Y32" s="40"/>
      <c r="Z32" s="43"/>
      <c r="AA32" s="44"/>
      <c r="AB32" s="45"/>
      <c r="AC32" s="40"/>
      <c r="AD32" s="43"/>
      <c r="AE32" s="44"/>
      <c r="AF32" s="45"/>
      <c r="AG32" s="48"/>
      <c r="AH32" s="72" t="s">
        <v>55</v>
      </c>
    </row>
    <row r="33" spans="1:34" x14ac:dyDescent="0.25">
      <c r="A33" s="35">
        <v>20</v>
      </c>
      <c r="B33" s="95" t="s">
        <v>56</v>
      </c>
      <c r="C33" s="37">
        <v>0</v>
      </c>
      <c r="D33" s="38">
        <v>15</v>
      </c>
      <c r="E33" s="42">
        <f t="shared" si="6"/>
        <v>15</v>
      </c>
      <c r="F33" s="37">
        <v>15</v>
      </c>
      <c r="G33" s="38">
        <f t="shared" si="7"/>
        <v>35</v>
      </c>
      <c r="H33" s="38">
        <f t="shared" si="8"/>
        <v>50</v>
      </c>
      <c r="I33" s="40">
        <f t="shared" si="9"/>
        <v>2</v>
      </c>
      <c r="J33" s="71"/>
      <c r="K33" s="44"/>
      <c r="L33" s="45"/>
      <c r="M33" s="40"/>
      <c r="N33" s="43"/>
      <c r="O33" s="44"/>
      <c r="P33" s="45"/>
      <c r="Q33" s="40"/>
      <c r="R33" s="43"/>
      <c r="S33" s="44"/>
      <c r="T33" s="45"/>
      <c r="U33" s="40"/>
      <c r="V33" s="43"/>
      <c r="W33" s="44"/>
      <c r="X33" s="45"/>
      <c r="Y33" s="40"/>
      <c r="Z33" s="43"/>
      <c r="AA33" s="44"/>
      <c r="AB33" s="45"/>
      <c r="AC33" s="40"/>
      <c r="AD33" s="43">
        <v>0</v>
      </c>
      <c r="AE33" s="44">
        <v>15</v>
      </c>
      <c r="AF33" s="45">
        <v>35</v>
      </c>
      <c r="AG33" s="48">
        <v>2</v>
      </c>
      <c r="AH33" s="49" t="s">
        <v>51</v>
      </c>
    </row>
    <row r="34" spans="1:34" x14ac:dyDescent="0.25">
      <c r="A34" s="35">
        <v>21</v>
      </c>
      <c r="B34" s="96" t="s">
        <v>57</v>
      </c>
      <c r="C34" s="37">
        <v>0</v>
      </c>
      <c r="D34" s="38">
        <v>15</v>
      </c>
      <c r="E34" s="42">
        <f t="shared" si="6"/>
        <v>15</v>
      </c>
      <c r="F34" s="37">
        <v>15</v>
      </c>
      <c r="G34" s="38">
        <f t="shared" si="7"/>
        <v>35</v>
      </c>
      <c r="H34" s="38">
        <f t="shared" si="8"/>
        <v>50</v>
      </c>
      <c r="I34" s="40">
        <f t="shared" si="9"/>
        <v>2</v>
      </c>
      <c r="J34" s="71"/>
      <c r="K34" s="44"/>
      <c r="L34" s="45"/>
      <c r="M34" s="40"/>
      <c r="N34" s="43"/>
      <c r="O34" s="44"/>
      <c r="P34" s="45"/>
      <c r="Q34" s="40"/>
      <c r="R34" s="43"/>
      <c r="S34" s="44"/>
      <c r="T34" s="45"/>
      <c r="U34" s="40"/>
      <c r="V34" s="43">
        <v>0</v>
      </c>
      <c r="W34" s="44">
        <v>15</v>
      </c>
      <c r="X34" s="45">
        <v>35</v>
      </c>
      <c r="Y34" s="40">
        <v>2</v>
      </c>
      <c r="Z34" s="43"/>
      <c r="AA34" s="44"/>
      <c r="AB34" s="45"/>
      <c r="AC34" s="40"/>
      <c r="AD34" s="43"/>
      <c r="AE34" s="44"/>
      <c r="AF34" s="45"/>
      <c r="AG34" s="48"/>
      <c r="AH34" s="49" t="s">
        <v>42</v>
      </c>
    </row>
    <row r="35" spans="1:34" x14ac:dyDescent="0.25">
      <c r="A35" s="35">
        <v>22</v>
      </c>
      <c r="B35" s="95" t="s">
        <v>58</v>
      </c>
      <c r="C35" s="37">
        <v>15</v>
      </c>
      <c r="D35" s="38">
        <v>15</v>
      </c>
      <c r="E35" s="42">
        <f t="shared" si="6"/>
        <v>30</v>
      </c>
      <c r="F35" s="37">
        <v>30</v>
      </c>
      <c r="G35" s="38">
        <f t="shared" si="7"/>
        <v>20</v>
      </c>
      <c r="H35" s="38">
        <f t="shared" si="8"/>
        <v>50</v>
      </c>
      <c r="I35" s="40">
        <f t="shared" si="9"/>
        <v>2</v>
      </c>
      <c r="J35" s="71"/>
      <c r="K35" s="44"/>
      <c r="L35" s="45"/>
      <c r="M35" s="40"/>
      <c r="N35" s="43"/>
      <c r="O35" s="44"/>
      <c r="P35" s="45"/>
      <c r="Q35" s="48"/>
      <c r="R35" s="43"/>
      <c r="S35" s="44"/>
      <c r="T35" s="45"/>
      <c r="U35" s="40"/>
      <c r="V35" s="43"/>
      <c r="W35" s="44"/>
      <c r="X35" s="45"/>
      <c r="Y35" s="40"/>
      <c r="Z35" s="43">
        <v>15</v>
      </c>
      <c r="AA35" s="44">
        <v>15</v>
      </c>
      <c r="AB35" s="45">
        <v>20</v>
      </c>
      <c r="AC35" s="48">
        <v>2</v>
      </c>
      <c r="AD35" s="43"/>
      <c r="AE35" s="44"/>
      <c r="AF35" s="45"/>
      <c r="AG35" s="48"/>
      <c r="AH35" s="49" t="s">
        <v>49</v>
      </c>
    </row>
    <row r="36" spans="1:34" ht="15.75" thickBot="1" x14ac:dyDescent="0.3">
      <c r="A36" s="35">
        <v>23</v>
      </c>
      <c r="B36" s="95" t="s">
        <v>59</v>
      </c>
      <c r="C36" s="37">
        <v>30</v>
      </c>
      <c r="D36" s="38">
        <v>0</v>
      </c>
      <c r="E36" s="42">
        <f t="shared" si="6"/>
        <v>30</v>
      </c>
      <c r="F36" s="37">
        <v>30</v>
      </c>
      <c r="G36" s="38">
        <f t="shared" si="7"/>
        <v>20</v>
      </c>
      <c r="H36" s="38">
        <f t="shared" si="8"/>
        <v>50</v>
      </c>
      <c r="I36" s="40">
        <f t="shared" si="9"/>
        <v>2</v>
      </c>
      <c r="J36" s="97"/>
      <c r="K36" s="98"/>
      <c r="L36" s="99"/>
      <c r="M36" s="13"/>
      <c r="N36" s="100"/>
      <c r="O36" s="98"/>
      <c r="P36" s="99"/>
      <c r="Q36" s="13"/>
      <c r="R36" s="100"/>
      <c r="S36" s="98"/>
      <c r="T36" s="99"/>
      <c r="U36" s="13"/>
      <c r="V36" s="100"/>
      <c r="W36" s="98"/>
      <c r="X36" s="99"/>
      <c r="Y36" s="13"/>
      <c r="Z36" s="100"/>
      <c r="AA36" s="98"/>
      <c r="AB36" s="99"/>
      <c r="AC36" s="13"/>
      <c r="AD36" s="100">
        <v>30</v>
      </c>
      <c r="AE36" s="98">
        <v>0</v>
      </c>
      <c r="AF36" s="45">
        <v>20</v>
      </c>
      <c r="AG36" s="101">
        <v>2</v>
      </c>
      <c r="AH36" s="102" t="s">
        <v>51</v>
      </c>
    </row>
    <row r="37" spans="1:34" ht="15.75" thickBot="1" x14ac:dyDescent="0.3">
      <c r="A37" s="35"/>
      <c r="B37" s="103" t="s">
        <v>60</v>
      </c>
      <c r="C37" s="104">
        <f t="shared" ref="C37:AG37" si="10">SUM(C27:C36)</f>
        <v>180</v>
      </c>
      <c r="D37" s="104">
        <f t="shared" si="10"/>
        <v>180</v>
      </c>
      <c r="E37" s="104">
        <f t="shared" si="10"/>
        <v>360</v>
      </c>
      <c r="F37" s="104">
        <f t="shared" si="10"/>
        <v>360</v>
      </c>
      <c r="G37" s="104">
        <f t="shared" si="10"/>
        <v>315</v>
      </c>
      <c r="H37" s="104">
        <f t="shared" si="10"/>
        <v>675</v>
      </c>
      <c r="I37" s="105">
        <f>SUM(I27:I36)</f>
        <v>27</v>
      </c>
      <c r="J37" s="104">
        <f t="shared" si="10"/>
        <v>30</v>
      </c>
      <c r="K37" s="104">
        <f t="shared" si="10"/>
        <v>0</v>
      </c>
      <c r="L37" s="104">
        <f t="shared" si="10"/>
        <v>45</v>
      </c>
      <c r="M37" s="105">
        <f t="shared" si="10"/>
        <v>3</v>
      </c>
      <c r="N37" s="104">
        <f t="shared" si="10"/>
        <v>0</v>
      </c>
      <c r="O37" s="104">
        <f t="shared" si="10"/>
        <v>0</v>
      </c>
      <c r="P37" s="104">
        <f t="shared" si="10"/>
        <v>0</v>
      </c>
      <c r="Q37" s="104">
        <f t="shared" si="10"/>
        <v>0</v>
      </c>
      <c r="R37" s="104">
        <f t="shared" si="10"/>
        <v>15</v>
      </c>
      <c r="S37" s="104">
        <f t="shared" si="10"/>
        <v>30</v>
      </c>
      <c r="T37" s="104">
        <f t="shared" si="10"/>
        <v>30</v>
      </c>
      <c r="U37" s="105">
        <f t="shared" si="10"/>
        <v>3</v>
      </c>
      <c r="V37" s="104">
        <f t="shared" si="10"/>
        <v>15</v>
      </c>
      <c r="W37" s="104">
        <f t="shared" si="10"/>
        <v>45</v>
      </c>
      <c r="X37" s="104">
        <f t="shared" si="10"/>
        <v>65</v>
      </c>
      <c r="Y37" s="105">
        <f t="shared" si="10"/>
        <v>5</v>
      </c>
      <c r="Z37" s="104">
        <f t="shared" si="10"/>
        <v>60</v>
      </c>
      <c r="AA37" s="104">
        <f t="shared" si="10"/>
        <v>60</v>
      </c>
      <c r="AB37" s="104">
        <f t="shared" si="10"/>
        <v>55</v>
      </c>
      <c r="AC37" s="105">
        <f t="shared" si="10"/>
        <v>7</v>
      </c>
      <c r="AD37" s="104">
        <f t="shared" si="10"/>
        <v>60</v>
      </c>
      <c r="AE37" s="104">
        <f t="shared" si="10"/>
        <v>45</v>
      </c>
      <c r="AF37" s="104">
        <f t="shared" si="10"/>
        <v>120</v>
      </c>
      <c r="AG37" s="105">
        <f t="shared" si="10"/>
        <v>9</v>
      </c>
      <c r="AH37" s="106"/>
    </row>
    <row r="38" spans="1:34" ht="15.75" thickBot="1" x14ac:dyDescent="0.3">
      <c r="A38" s="35" t="s">
        <v>61</v>
      </c>
      <c r="B38" s="287" t="s">
        <v>62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9"/>
    </row>
    <row r="39" spans="1:34" x14ac:dyDescent="0.25">
      <c r="A39" s="107">
        <v>24</v>
      </c>
      <c r="B39" s="108" t="s">
        <v>63</v>
      </c>
      <c r="C39" s="26">
        <v>15</v>
      </c>
      <c r="D39" s="27">
        <v>45</v>
      </c>
      <c r="E39" s="109">
        <f t="shared" ref="E39:E53" si="11">SUM(C39:D39)</f>
        <v>60</v>
      </c>
      <c r="F39" s="26">
        <v>60</v>
      </c>
      <c r="G39" s="27">
        <f t="shared" ref="G39:G53" si="12">H39-F39</f>
        <v>90</v>
      </c>
      <c r="H39" s="27">
        <f t="shared" ref="H39:H53" si="13">$B$8*I39</f>
        <v>150</v>
      </c>
      <c r="I39" s="28">
        <f t="shared" ref="I39:I53" si="14">SUM(M39,Q39,U39,Y39,AC39,AG39)</f>
        <v>6</v>
      </c>
      <c r="J39" s="88"/>
      <c r="K39" s="89"/>
      <c r="L39" s="90"/>
      <c r="M39" s="28"/>
      <c r="N39" s="88"/>
      <c r="O39" s="110"/>
      <c r="P39" s="90"/>
      <c r="Q39" s="28"/>
      <c r="R39" s="88">
        <v>15</v>
      </c>
      <c r="S39" s="89">
        <v>15</v>
      </c>
      <c r="T39" s="90">
        <v>20</v>
      </c>
      <c r="U39" s="28">
        <v>2</v>
      </c>
      <c r="V39" s="88">
        <v>0</v>
      </c>
      <c r="W39" s="89">
        <v>15</v>
      </c>
      <c r="X39" s="90">
        <v>35</v>
      </c>
      <c r="Y39" s="28">
        <v>2</v>
      </c>
      <c r="Z39" s="111">
        <v>0</v>
      </c>
      <c r="AA39" s="110">
        <v>15</v>
      </c>
      <c r="AB39" s="112">
        <v>35</v>
      </c>
      <c r="AC39" s="113">
        <v>2</v>
      </c>
      <c r="AD39" s="88"/>
      <c r="AE39" s="89"/>
      <c r="AF39" s="90"/>
      <c r="AG39" s="28"/>
      <c r="AH39" s="92" t="s">
        <v>44</v>
      </c>
    </row>
    <row r="40" spans="1:34" x14ac:dyDescent="0.25">
      <c r="A40" s="107">
        <v>25</v>
      </c>
      <c r="B40" s="114" t="s">
        <v>64</v>
      </c>
      <c r="C40" s="115">
        <v>0</v>
      </c>
      <c r="D40" s="116">
        <v>30</v>
      </c>
      <c r="E40" s="117">
        <f t="shared" si="11"/>
        <v>30</v>
      </c>
      <c r="F40" s="115">
        <v>30</v>
      </c>
      <c r="G40" s="38">
        <f t="shared" si="12"/>
        <v>45</v>
      </c>
      <c r="H40" s="38">
        <f t="shared" si="13"/>
        <v>75</v>
      </c>
      <c r="I40" s="40">
        <f t="shared" si="14"/>
        <v>3</v>
      </c>
      <c r="J40" s="118">
        <v>0</v>
      </c>
      <c r="K40" s="119">
        <v>30</v>
      </c>
      <c r="L40" s="25">
        <f>G40</f>
        <v>45</v>
      </c>
      <c r="M40" s="120">
        <v>3</v>
      </c>
      <c r="N40" s="118"/>
      <c r="O40" s="119"/>
      <c r="P40" s="121"/>
      <c r="Q40" s="120"/>
      <c r="R40" s="118"/>
      <c r="S40" s="119"/>
      <c r="T40" s="121"/>
      <c r="U40" s="120"/>
      <c r="V40" s="118"/>
      <c r="W40" s="119"/>
      <c r="X40" s="121"/>
      <c r="Y40" s="120"/>
      <c r="Z40" s="118"/>
      <c r="AA40" s="119"/>
      <c r="AB40" s="121"/>
      <c r="AC40" s="120"/>
      <c r="AD40" s="118"/>
      <c r="AE40" s="119"/>
      <c r="AF40" s="121"/>
      <c r="AG40" s="120"/>
      <c r="AH40" s="122" t="s">
        <v>25</v>
      </c>
    </row>
    <row r="41" spans="1:34" x14ac:dyDescent="0.25">
      <c r="A41" s="107">
        <v>26</v>
      </c>
      <c r="B41" s="123" t="s">
        <v>65</v>
      </c>
      <c r="C41" s="37">
        <v>0</v>
      </c>
      <c r="D41" s="38">
        <v>60</v>
      </c>
      <c r="E41" s="117">
        <f t="shared" si="11"/>
        <v>60</v>
      </c>
      <c r="F41" s="37">
        <v>60</v>
      </c>
      <c r="G41" s="38">
        <f t="shared" si="12"/>
        <v>40</v>
      </c>
      <c r="H41" s="38">
        <f t="shared" si="13"/>
        <v>100</v>
      </c>
      <c r="I41" s="40">
        <f t="shared" si="14"/>
        <v>4</v>
      </c>
      <c r="J41" s="43">
        <v>0</v>
      </c>
      <c r="K41" s="44">
        <v>30</v>
      </c>
      <c r="L41" s="25">
        <v>20</v>
      </c>
      <c r="M41" s="40">
        <v>2</v>
      </c>
      <c r="N41" s="43">
        <v>0</v>
      </c>
      <c r="O41" s="44">
        <v>30</v>
      </c>
      <c r="P41" s="45">
        <v>20</v>
      </c>
      <c r="Q41" s="40">
        <v>2</v>
      </c>
      <c r="R41" s="43"/>
      <c r="S41" s="44"/>
      <c r="T41" s="45"/>
      <c r="U41" s="40"/>
      <c r="V41" s="43"/>
      <c r="W41" s="44"/>
      <c r="X41" s="45"/>
      <c r="Y41" s="40"/>
      <c r="Z41" s="43"/>
      <c r="AA41" s="44"/>
      <c r="AB41" s="45"/>
      <c r="AC41" s="40"/>
      <c r="AD41" s="43"/>
      <c r="AE41" s="44"/>
      <c r="AF41" s="45"/>
      <c r="AG41" s="40"/>
      <c r="AH41" s="49" t="s">
        <v>40</v>
      </c>
    </row>
    <row r="42" spans="1:34" x14ac:dyDescent="0.25">
      <c r="A42" s="107">
        <v>27</v>
      </c>
      <c r="B42" s="123" t="s">
        <v>66</v>
      </c>
      <c r="C42" s="37">
        <v>0</v>
      </c>
      <c r="D42" s="38">
        <v>60</v>
      </c>
      <c r="E42" s="117">
        <f t="shared" si="11"/>
        <v>60</v>
      </c>
      <c r="F42" s="37">
        <v>60</v>
      </c>
      <c r="G42" s="38">
        <f t="shared" si="12"/>
        <v>40</v>
      </c>
      <c r="H42" s="38">
        <f t="shared" si="13"/>
        <v>100</v>
      </c>
      <c r="I42" s="40">
        <f t="shared" si="14"/>
        <v>4</v>
      </c>
      <c r="J42" s="43"/>
      <c r="K42" s="44"/>
      <c r="L42" s="45"/>
      <c r="M42" s="40"/>
      <c r="N42" s="43"/>
      <c r="O42" s="44"/>
      <c r="P42" s="45"/>
      <c r="Q42" s="40"/>
      <c r="R42" s="43"/>
      <c r="S42" s="44"/>
      <c r="T42" s="45"/>
      <c r="U42" s="40"/>
      <c r="V42" s="43">
        <v>0</v>
      </c>
      <c r="W42" s="44">
        <v>30</v>
      </c>
      <c r="X42" s="45">
        <v>20</v>
      </c>
      <c r="Y42" s="40">
        <v>2</v>
      </c>
      <c r="Z42" s="43">
        <v>0</v>
      </c>
      <c r="AA42" s="44">
        <v>30</v>
      </c>
      <c r="AB42" s="45">
        <v>20</v>
      </c>
      <c r="AC42" s="40">
        <v>2</v>
      </c>
      <c r="AD42" s="43"/>
      <c r="AE42" s="44"/>
      <c r="AF42" s="45"/>
      <c r="AG42" s="40"/>
      <c r="AH42" s="49" t="s">
        <v>49</v>
      </c>
    </row>
    <row r="43" spans="1:34" x14ac:dyDescent="0.25">
      <c r="A43" s="107">
        <v>28</v>
      </c>
      <c r="B43" s="123" t="s">
        <v>67</v>
      </c>
      <c r="C43" s="37">
        <v>0</v>
      </c>
      <c r="D43" s="38">
        <v>60</v>
      </c>
      <c r="E43" s="117">
        <f t="shared" si="11"/>
        <v>60</v>
      </c>
      <c r="F43" s="37">
        <v>60</v>
      </c>
      <c r="G43" s="38">
        <f t="shared" si="12"/>
        <v>40</v>
      </c>
      <c r="H43" s="38">
        <f t="shared" si="13"/>
        <v>100</v>
      </c>
      <c r="I43" s="40">
        <f t="shared" si="14"/>
        <v>4</v>
      </c>
      <c r="J43" s="43"/>
      <c r="K43" s="44"/>
      <c r="L43" s="45"/>
      <c r="M43" s="40"/>
      <c r="N43" s="43">
        <v>0</v>
      </c>
      <c r="O43" s="44">
        <v>30</v>
      </c>
      <c r="P43" s="45">
        <v>20</v>
      </c>
      <c r="Q43" s="40">
        <v>2</v>
      </c>
      <c r="R43" s="43">
        <v>0</v>
      </c>
      <c r="S43" s="44">
        <v>30</v>
      </c>
      <c r="T43" s="45">
        <v>20</v>
      </c>
      <c r="U43" s="40">
        <v>2</v>
      </c>
      <c r="V43" s="43"/>
      <c r="W43" s="44"/>
      <c r="X43" s="45"/>
      <c r="Y43" s="40"/>
      <c r="Z43" s="43"/>
      <c r="AA43" s="44"/>
      <c r="AB43" s="45"/>
      <c r="AC43" s="40"/>
      <c r="AD43" s="43"/>
      <c r="AE43" s="44"/>
      <c r="AF43" s="45"/>
      <c r="AG43" s="40"/>
      <c r="AH43" s="49" t="s">
        <v>23</v>
      </c>
    </row>
    <row r="44" spans="1:34" x14ac:dyDescent="0.25">
      <c r="A44" s="107">
        <v>29</v>
      </c>
      <c r="B44" s="123" t="s">
        <v>68</v>
      </c>
      <c r="C44" s="37">
        <v>0</v>
      </c>
      <c r="D44" s="38">
        <v>60</v>
      </c>
      <c r="E44" s="117">
        <f t="shared" si="11"/>
        <v>60</v>
      </c>
      <c r="F44" s="37">
        <v>60</v>
      </c>
      <c r="G44" s="38">
        <f t="shared" si="12"/>
        <v>40</v>
      </c>
      <c r="H44" s="38">
        <f t="shared" si="13"/>
        <v>100</v>
      </c>
      <c r="I44" s="40">
        <f t="shared" si="14"/>
        <v>4</v>
      </c>
      <c r="J44" s="43"/>
      <c r="K44" s="44"/>
      <c r="L44" s="45"/>
      <c r="M44" s="40"/>
      <c r="N44" s="43"/>
      <c r="O44" s="44"/>
      <c r="P44" s="45"/>
      <c r="Q44" s="40"/>
      <c r="R44" s="43">
        <v>0</v>
      </c>
      <c r="S44" s="44">
        <v>30</v>
      </c>
      <c r="T44" s="45">
        <v>20</v>
      </c>
      <c r="U44" s="40">
        <v>2</v>
      </c>
      <c r="V44" s="43">
        <v>0</v>
      </c>
      <c r="W44" s="44">
        <v>30</v>
      </c>
      <c r="X44" s="45">
        <v>20</v>
      </c>
      <c r="Y44" s="40">
        <v>2</v>
      </c>
      <c r="Z44" s="43"/>
      <c r="AA44" s="44"/>
      <c r="AB44" s="45"/>
      <c r="AC44" s="40"/>
      <c r="AD44" s="43"/>
      <c r="AE44" s="44"/>
      <c r="AF44" s="45"/>
      <c r="AG44" s="40"/>
      <c r="AH44" s="49" t="s">
        <v>42</v>
      </c>
    </row>
    <row r="45" spans="1:34" x14ac:dyDescent="0.25">
      <c r="A45" s="107">
        <v>30</v>
      </c>
      <c r="B45" s="123" t="s">
        <v>69</v>
      </c>
      <c r="C45" s="37">
        <v>0</v>
      </c>
      <c r="D45" s="38">
        <v>75</v>
      </c>
      <c r="E45" s="117">
        <f t="shared" si="11"/>
        <v>75</v>
      </c>
      <c r="F45" s="37">
        <v>75</v>
      </c>
      <c r="G45" s="38">
        <f t="shared" si="12"/>
        <v>75</v>
      </c>
      <c r="H45" s="38">
        <f t="shared" si="13"/>
        <v>150</v>
      </c>
      <c r="I45" s="40">
        <f t="shared" si="14"/>
        <v>6</v>
      </c>
      <c r="J45" s="43">
        <v>0</v>
      </c>
      <c r="K45" s="44">
        <v>30</v>
      </c>
      <c r="L45" s="44">
        <v>20</v>
      </c>
      <c r="M45" s="40">
        <v>2</v>
      </c>
      <c r="N45" s="43">
        <v>0</v>
      </c>
      <c r="O45" s="44">
        <v>30</v>
      </c>
      <c r="P45" s="44">
        <v>20</v>
      </c>
      <c r="Q45" s="40">
        <v>2</v>
      </c>
      <c r="R45" s="43">
        <v>0</v>
      </c>
      <c r="S45" s="44">
        <v>15</v>
      </c>
      <c r="T45" s="44">
        <v>35</v>
      </c>
      <c r="U45" s="40">
        <v>2</v>
      </c>
      <c r="V45" s="43"/>
      <c r="W45" s="44"/>
      <c r="X45" s="44"/>
      <c r="Y45" s="40"/>
      <c r="Z45" s="43"/>
      <c r="AA45" s="44"/>
      <c r="AB45" s="44"/>
      <c r="AC45" s="40"/>
      <c r="AD45" s="43"/>
      <c r="AE45" s="44"/>
      <c r="AF45" s="44"/>
      <c r="AG45" s="40"/>
      <c r="AH45" s="72" t="s">
        <v>32</v>
      </c>
    </row>
    <row r="46" spans="1:34" x14ac:dyDescent="0.25">
      <c r="A46" s="107">
        <v>31</v>
      </c>
      <c r="B46" s="123" t="s">
        <v>70</v>
      </c>
      <c r="C46" s="37">
        <v>0</v>
      </c>
      <c r="D46" s="38">
        <v>30</v>
      </c>
      <c r="E46" s="117">
        <f t="shared" si="11"/>
        <v>30</v>
      </c>
      <c r="F46" s="37">
        <v>30</v>
      </c>
      <c r="G46" s="38">
        <f t="shared" si="12"/>
        <v>20</v>
      </c>
      <c r="H46" s="38">
        <f t="shared" si="13"/>
        <v>50</v>
      </c>
      <c r="I46" s="40">
        <f t="shared" si="14"/>
        <v>2</v>
      </c>
      <c r="J46" s="43"/>
      <c r="K46" s="44"/>
      <c r="L46" s="44"/>
      <c r="M46" s="40"/>
      <c r="N46" s="43"/>
      <c r="O46" s="44"/>
      <c r="P46" s="44"/>
      <c r="Q46" s="40"/>
      <c r="R46" s="43"/>
      <c r="S46" s="44"/>
      <c r="T46" s="44"/>
      <c r="U46" s="40"/>
      <c r="V46" s="43">
        <v>0</v>
      </c>
      <c r="W46" s="44">
        <v>30</v>
      </c>
      <c r="X46" s="44">
        <v>20</v>
      </c>
      <c r="Y46" s="40">
        <v>2</v>
      </c>
      <c r="Z46" s="43"/>
      <c r="AA46" s="44"/>
      <c r="AB46" s="44"/>
      <c r="AC46" s="40"/>
      <c r="AD46" s="43"/>
      <c r="AE46" s="44"/>
      <c r="AF46" s="44"/>
      <c r="AG46" s="40"/>
      <c r="AH46" s="49" t="s">
        <v>42</v>
      </c>
    </row>
    <row r="47" spans="1:34" x14ac:dyDescent="0.25">
      <c r="A47" s="107">
        <v>32</v>
      </c>
      <c r="B47" s="123" t="s">
        <v>71</v>
      </c>
      <c r="C47" s="37">
        <v>0</v>
      </c>
      <c r="D47" s="38">
        <v>60</v>
      </c>
      <c r="E47" s="117">
        <f t="shared" si="11"/>
        <v>60</v>
      </c>
      <c r="F47" s="37">
        <v>60</v>
      </c>
      <c r="G47" s="38">
        <f t="shared" si="12"/>
        <v>165</v>
      </c>
      <c r="H47" s="38">
        <f t="shared" si="13"/>
        <v>225</v>
      </c>
      <c r="I47" s="40">
        <f t="shared" si="14"/>
        <v>9</v>
      </c>
      <c r="J47" s="43">
        <v>0</v>
      </c>
      <c r="K47" s="44">
        <v>15</v>
      </c>
      <c r="L47" s="45">
        <v>35</v>
      </c>
      <c r="M47" s="40">
        <v>2</v>
      </c>
      <c r="N47" s="43">
        <v>0</v>
      </c>
      <c r="O47" s="44">
        <v>15</v>
      </c>
      <c r="P47" s="45">
        <v>35</v>
      </c>
      <c r="Q47" s="40">
        <v>2</v>
      </c>
      <c r="R47" s="43">
        <v>0</v>
      </c>
      <c r="S47" s="44">
        <v>15</v>
      </c>
      <c r="T47" s="45">
        <v>35</v>
      </c>
      <c r="U47" s="40">
        <v>2</v>
      </c>
      <c r="V47" s="43">
        <v>0</v>
      </c>
      <c r="W47" s="44">
        <v>15</v>
      </c>
      <c r="X47" s="45">
        <v>60</v>
      </c>
      <c r="Y47" s="40">
        <v>3</v>
      </c>
      <c r="Z47" s="43"/>
      <c r="AA47" s="44"/>
      <c r="AB47" s="45"/>
      <c r="AC47" s="40"/>
      <c r="AD47" s="43"/>
      <c r="AE47" s="44"/>
      <c r="AF47" s="45"/>
      <c r="AG47" s="40"/>
      <c r="AH47" s="72" t="s">
        <v>34</v>
      </c>
    </row>
    <row r="48" spans="1:34" x14ac:dyDescent="0.25">
      <c r="A48" s="107">
        <v>33</v>
      </c>
      <c r="B48" s="123" t="s">
        <v>72</v>
      </c>
      <c r="C48" s="37">
        <v>0</v>
      </c>
      <c r="D48" s="38">
        <v>90</v>
      </c>
      <c r="E48" s="117">
        <f t="shared" si="11"/>
        <v>90</v>
      </c>
      <c r="F48" s="37">
        <v>90</v>
      </c>
      <c r="G48" s="38">
        <f t="shared" si="12"/>
        <v>85</v>
      </c>
      <c r="H48" s="38">
        <f t="shared" si="13"/>
        <v>175</v>
      </c>
      <c r="I48" s="40">
        <f t="shared" si="14"/>
        <v>7</v>
      </c>
      <c r="J48" s="43"/>
      <c r="K48" s="44"/>
      <c r="L48" s="45"/>
      <c r="M48" s="40"/>
      <c r="N48" s="43">
        <v>0</v>
      </c>
      <c r="O48" s="44">
        <v>30</v>
      </c>
      <c r="P48" s="45">
        <v>20</v>
      </c>
      <c r="Q48" s="40">
        <v>2</v>
      </c>
      <c r="R48" s="43">
        <v>0</v>
      </c>
      <c r="S48" s="44">
        <v>30</v>
      </c>
      <c r="T48" s="45">
        <v>20</v>
      </c>
      <c r="U48" s="40">
        <v>2</v>
      </c>
      <c r="V48" s="43">
        <v>0</v>
      </c>
      <c r="W48" s="44">
        <v>30</v>
      </c>
      <c r="X48" s="45">
        <v>45</v>
      </c>
      <c r="Y48" s="40">
        <v>3</v>
      </c>
      <c r="Z48" s="43"/>
      <c r="AA48" s="44"/>
      <c r="AB48" s="45"/>
      <c r="AC48" s="40"/>
      <c r="AD48" s="43"/>
      <c r="AE48" s="44"/>
      <c r="AF48" s="45"/>
      <c r="AG48" s="40"/>
      <c r="AH48" s="72" t="s">
        <v>34</v>
      </c>
    </row>
    <row r="49" spans="1:34" x14ac:dyDescent="0.25">
      <c r="A49" s="107">
        <v>34</v>
      </c>
      <c r="B49" s="124" t="s">
        <v>73</v>
      </c>
      <c r="C49" s="37">
        <v>0</v>
      </c>
      <c r="D49" s="38">
        <v>45</v>
      </c>
      <c r="E49" s="117">
        <f t="shared" si="11"/>
        <v>45</v>
      </c>
      <c r="F49" s="37">
        <v>45</v>
      </c>
      <c r="G49" s="38">
        <f t="shared" si="12"/>
        <v>105</v>
      </c>
      <c r="H49" s="38">
        <f t="shared" si="13"/>
        <v>150</v>
      </c>
      <c r="I49" s="40">
        <f t="shared" si="14"/>
        <v>6</v>
      </c>
      <c r="J49" s="43">
        <v>0</v>
      </c>
      <c r="K49" s="44">
        <v>15</v>
      </c>
      <c r="L49" s="45">
        <v>35</v>
      </c>
      <c r="M49" s="40">
        <v>2</v>
      </c>
      <c r="N49" s="43">
        <v>0</v>
      </c>
      <c r="O49" s="44">
        <v>15</v>
      </c>
      <c r="P49" s="45">
        <v>35</v>
      </c>
      <c r="Q49" s="40">
        <v>2</v>
      </c>
      <c r="R49" s="74">
        <v>0</v>
      </c>
      <c r="S49" s="75">
        <v>15</v>
      </c>
      <c r="T49" s="125">
        <v>35</v>
      </c>
      <c r="U49" s="126">
        <v>2</v>
      </c>
      <c r="V49" s="43"/>
      <c r="W49" s="44"/>
      <c r="X49" s="45"/>
      <c r="Y49" s="40"/>
      <c r="Z49" s="43"/>
      <c r="AA49" s="44"/>
      <c r="AB49" s="45"/>
      <c r="AC49" s="40"/>
      <c r="AD49" s="43"/>
      <c r="AE49" s="44"/>
      <c r="AF49" s="45"/>
      <c r="AG49" s="40"/>
      <c r="AH49" s="49" t="s">
        <v>23</v>
      </c>
    </row>
    <row r="50" spans="1:34" ht="22.5" customHeight="1" x14ac:dyDescent="0.25">
      <c r="A50" s="107">
        <v>35</v>
      </c>
      <c r="B50" s="127" t="s">
        <v>74</v>
      </c>
      <c r="C50" s="37">
        <v>0</v>
      </c>
      <c r="D50" s="38">
        <v>45</v>
      </c>
      <c r="E50" s="117">
        <f t="shared" si="11"/>
        <v>45</v>
      </c>
      <c r="F50" s="37">
        <v>45</v>
      </c>
      <c r="G50" s="38">
        <f t="shared" si="12"/>
        <v>55</v>
      </c>
      <c r="H50" s="38">
        <f t="shared" si="13"/>
        <v>100</v>
      </c>
      <c r="I50" s="40">
        <f t="shared" si="14"/>
        <v>4</v>
      </c>
      <c r="J50" s="43">
        <v>0</v>
      </c>
      <c r="K50" s="44">
        <v>15</v>
      </c>
      <c r="L50" s="45">
        <v>35</v>
      </c>
      <c r="M50" s="40">
        <v>2</v>
      </c>
      <c r="N50" s="43">
        <v>0</v>
      </c>
      <c r="O50" s="44">
        <v>30</v>
      </c>
      <c r="P50" s="45">
        <v>20</v>
      </c>
      <c r="Q50" s="40">
        <v>2</v>
      </c>
      <c r="R50" s="128"/>
      <c r="S50" s="129"/>
      <c r="T50" s="129"/>
      <c r="U50" s="130"/>
      <c r="V50" s="43"/>
      <c r="W50" s="44"/>
      <c r="X50" s="45"/>
      <c r="Y50" s="40"/>
      <c r="Z50" s="43"/>
      <c r="AA50" s="44"/>
      <c r="AB50" s="45"/>
      <c r="AC50" s="40"/>
      <c r="AD50" s="43"/>
      <c r="AE50" s="44"/>
      <c r="AF50" s="45"/>
      <c r="AG50" s="40"/>
      <c r="AH50" s="49" t="s">
        <v>40</v>
      </c>
    </row>
    <row r="51" spans="1:34" x14ac:dyDescent="0.25">
      <c r="A51" s="107">
        <v>36</v>
      </c>
      <c r="B51" s="131" t="s">
        <v>75</v>
      </c>
      <c r="C51" s="37">
        <v>0</v>
      </c>
      <c r="D51" s="38">
        <v>30</v>
      </c>
      <c r="E51" s="117">
        <f t="shared" si="11"/>
        <v>30</v>
      </c>
      <c r="F51" s="37">
        <v>30</v>
      </c>
      <c r="G51" s="38">
        <f t="shared" si="12"/>
        <v>20</v>
      </c>
      <c r="H51" s="38">
        <f t="shared" si="13"/>
        <v>50</v>
      </c>
      <c r="I51" s="40">
        <f t="shared" si="14"/>
        <v>2</v>
      </c>
      <c r="J51" s="43"/>
      <c r="K51" s="44"/>
      <c r="L51" s="45"/>
      <c r="M51" s="40"/>
      <c r="N51" s="43"/>
      <c r="O51" s="44"/>
      <c r="P51" s="45"/>
      <c r="Q51" s="40"/>
      <c r="R51" s="128"/>
      <c r="S51" s="129"/>
      <c r="T51" s="132"/>
      <c r="U51" s="130"/>
      <c r="V51" s="43"/>
      <c r="W51" s="44"/>
      <c r="X51" s="45"/>
      <c r="Y51" s="40"/>
      <c r="Z51" s="43"/>
      <c r="AA51" s="44"/>
      <c r="AB51" s="45"/>
      <c r="AC51" s="40"/>
      <c r="AD51" s="43">
        <v>0</v>
      </c>
      <c r="AE51" s="44">
        <v>30</v>
      </c>
      <c r="AF51" s="45">
        <v>20</v>
      </c>
      <c r="AG51" s="40">
        <v>2</v>
      </c>
      <c r="AH51" s="49" t="s">
        <v>51</v>
      </c>
    </row>
    <row r="52" spans="1:34" x14ac:dyDescent="0.25">
      <c r="A52" s="107">
        <v>37</v>
      </c>
      <c r="B52" s="133" t="s">
        <v>76</v>
      </c>
      <c r="C52" s="37">
        <v>0</v>
      </c>
      <c r="D52" s="38">
        <v>60</v>
      </c>
      <c r="E52" s="117">
        <f t="shared" si="11"/>
        <v>60</v>
      </c>
      <c r="F52" s="37">
        <v>60</v>
      </c>
      <c r="G52" s="38">
        <f t="shared" si="12"/>
        <v>90</v>
      </c>
      <c r="H52" s="38">
        <f t="shared" si="13"/>
        <v>150</v>
      </c>
      <c r="I52" s="40">
        <f t="shared" si="14"/>
        <v>6</v>
      </c>
      <c r="J52" s="37"/>
      <c r="K52" s="38"/>
      <c r="L52" s="42"/>
      <c r="M52" s="40"/>
      <c r="N52" s="37"/>
      <c r="O52" s="38"/>
      <c r="P52" s="42"/>
      <c r="Q52" s="40"/>
      <c r="R52" s="37"/>
      <c r="S52" s="38"/>
      <c r="T52" s="42"/>
      <c r="U52" s="40"/>
      <c r="V52" s="37"/>
      <c r="W52" s="38"/>
      <c r="X52" s="42"/>
      <c r="Y52" s="40"/>
      <c r="Z52" s="37">
        <v>0</v>
      </c>
      <c r="AA52" s="38">
        <v>30</v>
      </c>
      <c r="AB52" s="45">
        <v>45</v>
      </c>
      <c r="AC52" s="40">
        <v>3</v>
      </c>
      <c r="AD52" s="37">
        <v>0</v>
      </c>
      <c r="AE52" s="38">
        <v>30</v>
      </c>
      <c r="AF52" s="42">
        <v>45</v>
      </c>
      <c r="AG52" s="40">
        <v>3</v>
      </c>
      <c r="AH52" s="49" t="s">
        <v>77</v>
      </c>
    </row>
    <row r="53" spans="1:34" ht="15.75" thickBot="1" x14ac:dyDescent="0.3">
      <c r="A53" s="107">
        <v>38</v>
      </c>
      <c r="B53" s="134" t="s">
        <v>78</v>
      </c>
      <c r="C53" s="52">
        <v>0</v>
      </c>
      <c r="D53" s="53">
        <v>120</v>
      </c>
      <c r="E53" s="135">
        <f t="shared" si="11"/>
        <v>120</v>
      </c>
      <c r="F53" s="52">
        <v>120</v>
      </c>
      <c r="G53" s="53">
        <f t="shared" si="12"/>
        <v>30</v>
      </c>
      <c r="H53" s="53">
        <f t="shared" si="13"/>
        <v>150</v>
      </c>
      <c r="I53" s="54">
        <f t="shared" si="14"/>
        <v>6</v>
      </c>
      <c r="J53" s="136"/>
      <c r="K53" s="137"/>
      <c r="L53" s="138"/>
      <c r="M53" s="139"/>
      <c r="N53" s="136">
        <v>0</v>
      </c>
      <c r="O53" s="137">
        <v>60</v>
      </c>
      <c r="P53" s="138">
        <v>15</v>
      </c>
      <c r="Q53" s="139">
        <v>3</v>
      </c>
      <c r="R53" s="136">
        <v>0</v>
      </c>
      <c r="S53" s="137">
        <v>60</v>
      </c>
      <c r="T53" s="138">
        <v>15</v>
      </c>
      <c r="U53" s="139">
        <v>3</v>
      </c>
      <c r="V53" s="136"/>
      <c r="W53" s="137"/>
      <c r="X53" s="138"/>
      <c r="Y53" s="139"/>
      <c r="Z53" s="140"/>
      <c r="AA53" s="141"/>
      <c r="AB53" s="142"/>
      <c r="AC53" s="54"/>
      <c r="AD53" s="140"/>
      <c r="AE53" s="141"/>
      <c r="AF53" s="142"/>
      <c r="AG53" s="54"/>
      <c r="AH53" s="143" t="s">
        <v>79</v>
      </c>
    </row>
    <row r="54" spans="1:34" ht="15.75" thickBot="1" x14ac:dyDescent="0.3">
      <c r="A54" s="35"/>
      <c r="B54" s="106" t="s">
        <v>26</v>
      </c>
      <c r="C54" s="104">
        <f t="shared" ref="C54:AG54" si="15">SUM(C39:C53)</f>
        <v>15</v>
      </c>
      <c r="D54" s="104">
        <f t="shared" si="15"/>
        <v>870</v>
      </c>
      <c r="E54" s="104">
        <f t="shared" si="15"/>
        <v>885</v>
      </c>
      <c r="F54" s="104">
        <f t="shared" si="15"/>
        <v>885</v>
      </c>
      <c r="G54" s="104">
        <f t="shared" si="15"/>
        <v>940</v>
      </c>
      <c r="H54" s="104">
        <f t="shared" si="15"/>
        <v>1825</v>
      </c>
      <c r="I54" s="105">
        <f>SUM(I39:I53)</f>
        <v>73</v>
      </c>
      <c r="J54" s="104">
        <f t="shared" si="15"/>
        <v>0</v>
      </c>
      <c r="K54" s="104">
        <f t="shared" si="15"/>
        <v>135</v>
      </c>
      <c r="L54" s="104">
        <f t="shared" si="15"/>
        <v>190</v>
      </c>
      <c r="M54" s="105">
        <f t="shared" si="15"/>
        <v>13</v>
      </c>
      <c r="N54" s="104">
        <f t="shared" si="15"/>
        <v>0</v>
      </c>
      <c r="O54" s="104">
        <f t="shared" si="15"/>
        <v>240</v>
      </c>
      <c r="P54" s="104">
        <f t="shared" si="15"/>
        <v>185</v>
      </c>
      <c r="Q54" s="105">
        <f t="shared" si="15"/>
        <v>17</v>
      </c>
      <c r="R54" s="104">
        <f t="shared" si="15"/>
        <v>15</v>
      </c>
      <c r="S54" s="104">
        <f t="shared" si="15"/>
        <v>210</v>
      </c>
      <c r="T54" s="104">
        <f t="shared" si="15"/>
        <v>200</v>
      </c>
      <c r="U54" s="105">
        <f t="shared" si="15"/>
        <v>17</v>
      </c>
      <c r="V54" s="104">
        <f t="shared" si="15"/>
        <v>0</v>
      </c>
      <c r="W54" s="104">
        <f t="shared" si="15"/>
        <v>150</v>
      </c>
      <c r="X54" s="104">
        <f t="shared" si="15"/>
        <v>200</v>
      </c>
      <c r="Y54" s="105">
        <f t="shared" si="15"/>
        <v>14</v>
      </c>
      <c r="Z54" s="104">
        <f t="shared" si="15"/>
        <v>0</v>
      </c>
      <c r="AA54" s="104">
        <f t="shared" si="15"/>
        <v>75</v>
      </c>
      <c r="AB54" s="104">
        <f t="shared" si="15"/>
        <v>100</v>
      </c>
      <c r="AC54" s="105">
        <f t="shared" si="15"/>
        <v>7</v>
      </c>
      <c r="AD54" s="104">
        <f t="shared" si="15"/>
        <v>0</v>
      </c>
      <c r="AE54" s="104">
        <f t="shared" si="15"/>
        <v>60</v>
      </c>
      <c r="AF54" s="104">
        <f t="shared" si="15"/>
        <v>65</v>
      </c>
      <c r="AG54" s="105">
        <f t="shared" si="15"/>
        <v>5</v>
      </c>
      <c r="AH54" s="104"/>
    </row>
    <row r="55" spans="1:34" ht="15.75" thickBot="1" x14ac:dyDescent="0.3">
      <c r="A55" s="35" t="s">
        <v>80</v>
      </c>
      <c r="B55" s="290" t="s">
        <v>81</v>
      </c>
      <c r="C55" s="291"/>
      <c r="D55" s="291"/>
      <c r="E55" s="291"/>
      <c r="F55" s="291"/>
      <c r="G55" s="291"/>
      <c r="H55" s="291"/>
      <c r="I55" s="292"/>
      <c r="J55" s="293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5"/>
    </row>
    <row r="56" spans="1:34" x14ac:dyDescent="0.25">
      <c r="A56" s="35">
        <v>39</v>
      </c>
      <c r="B56" s="144" t="s">
        <v>82</v>
      </c>
      <c r="C56" s="145">
        <v>0</v>
      </c>
      <c r="D56" s="146">
        <v>60</v>
      </c>
      <c r="E56" s="87">
        <f>SUM(C56:D56)</f>
        <v>60</v>
      </c>
      <c r="F56" s="145">
        <v>60</v>
      </c>
      <c r="G56" s="27">
        <f>H56-F56</f>
        <v>15</v>
      </c>
      <c r="H56" s="27">
        <f>$B$8*I56</f>
        <v>75</v>
      </c>
      <c r="I56" s="28">
        <f>SUM(M56,Q56,U56,Y56,AC56,AG56)</f>
        <v>3</v>
      </c>
      <c r="J56" s="147"/>
      <c r="K56" s="148"/>
      <c r="L56" s="149"/>
      <c r="M56" s="150"/>
      <c r="N56" s="151"/>
      <c r="O56" s="152"/>
      <c r="P56" s="153"/>
      <c r="Q56" s="149"/>
      <c r="R56" s="145">
        <v>0</v>
      </c>
      <c r="S56" s="146">
        <v>60</v>
      </c>
      <c r="T56" s="154">
        <v>15</v>
      </c>
      <c r="U56" s="155">
        <v>3</v>
      </c>
      <c r="V56" s="145"/>
      <c r="W56" s="146"/>
      <c r="X56" s="154"/>
      <c r="Y56" s="156"/>
      <c r="Z56" s="145"/>
      <c r="AA56" s="146"/>
      <c r="AB56" s="154"/>
      <c r="AC56" s="155"/>
      <c r="AD56" s="145"/>
      <c r="AE56" s="146"/>
      <c r="AF56" s="154"/>
      <c r="AG56" s="156"/>
      <c r="AH56" s="157" t="s">
        <v>23</v>
      </c>
    </row>
    <row r="57" spans="1:34" x14ac:dyDescent="0.25">
      <c r="A57" s="35">
        <v>40</v>
      </c>
      <c r="B57" s="77" t="s">
        <v>83</v>
      </c>
      <c r="C57" s="39">
        <v>0</v>
      </c>
      <c r="D57" s="158">
        <v>40</v>
      </c>
      <c r="E57" s="42">
        <f>SUM(C57:D57)</f>
        <v>40</v>
      </c>
      <c r="F57" s="39">
        <v>40</v>
      </c>
      <c r="G57" s="38">
        <f>H57-F57</f>
        <v>60</v>
      </c>
      <c r="H57" s="38">
        <f>$B$8*I57</f>
        <v>100</v>
      </c>
      <c r="I57" s="40">
        <f>SUM(M57,Q57,U57,Y57,AC57,AG57)</f>
        <v>4</v>
      </c>
      <c r="J57" s="159"/>
      <c r="K57" s="158"/>
      <c r="L57" s="160"/>
      <c r="M57" s="161"/>
      <c r="N57" s="39">
        <v>0</v>
      </c>
      <c r="O57" s="158">
        <v>10</v>
      </c>
      <c r="P57" s="160">
        <v>15</v>
      </c>
      <c r="Q57" s="162">
        <v>1</v>
      </c>
      <c r="R57" s="39">
        <v>0</v>
      </c>
      <c r="S57" s="163">
        <v>15</v>
      </c>
      <c r="T57" s="164">
        <v>10</v>
      </c>
      <c r="U57" s="165">
        <v>1</v>
      </c>
      <c r="V57" s="39">
        <v>0</v>
      </c>
      <c r="W57" s="163">
        <v>15</v>
      </c>
      <c r="X57" s="164">
        <v>35</v>
      </c>
      <c r="Y57" s="165">
        <v>2</v>
      </c>
      <c r="Z57" s="39"/>
      <c r="AA57" s="158"/>
      <c r="AB57" s="160"/>
      <c r="AC57" s="165"/>
      <c r="AD57" s="39"/>
      <c r="AE57" s="158"/>
      <c r="AF57" s="160"/>
      <c r="AG57" s="161"/>
      <c r="AH57" s="166" t="s">
        <v>42</v>
      </c>
    </row>
    <row r="58" spans="1:34" x14ac:dyDescent="0.25">
      <c r="A58" s="35">
        <v>41</v>
      </c>
      <c r="B58" s="77" t="s">
        <v>84</v>
      </c>
      <c r="C58" s="39">
        <v>0</v>
      </c>
      <c r="D58" s="158">
        <v>200</v>
      </c>
      <c r="E58" s="42">
        <v>200</v>
      </c>
      <c r="F58" s="39">
        <v>200</v>
      </c>
      <c r="G58" s="38">
        <v>0</v>
      </c>
      <c r="H58" s="38">
        <v>200</v>
      </c>
      <c r="I58" s="40">
        <v>8</v>
      </c>
      <c r="J58" s="159"/>
      <c r="K58" s="158"/>
      <c r="L58" s="160"/>
      <c r="M58" s="161"/>
      <c r="N58" s="39"/>
      <c r="O58" s="158"/>
      <c r="P58" s="160"/>
      <c r="Q58" s="162"/>
      <c r="R58" s="39">
        <v>0</v>
      </c>
      <c r="S58" s="163">
        <v>50</v>
      </c>
      <c r="T58" s="164">
        <v>0</v>
      </c>
      <c r="U58" s="165">
        <v>2</v>
      </c>
      <c r="V58" s="39">
        <v>0</v>
      </c>
      <c r="W58" s="163">
        <v>50</v>
      </c>
      <c r="X58" s="164">
        <v>0</v>
      </c>
      <c r="Y58" s="165">
        <v>2</v>
      </c>
      <c r="Z58" s="39">
        <v>0</v>
      </c>
      <c r="AA58" s="158">
        <v>50</v>
      </c>
      <c r="AB58" s="160">
        <v>0</v>
      </c>
      <c r="AC58" s="165">
        <v>2</v>
      </c>
      <c r="AD58" s="39">
        <v>0</v>
      </c>
      <c r="AE58" s="158">
        <v>50</v>
      </c>
      <c r="AF58" s="160">
        <v>0</v>
      </c>
      <c r="AG58" s="167">
        <v>2</v>
      </c>
      <c r="AH58" s="166" t="s">
        <v>85</v>
      </c>
    </row>
    <row r="59" spans="1:34" ht="15.75" thickBot="1" x14ac:dyDescent="0.3">
      <c r="A59" s="35">
        <v>42</v>
      </c>
      <c r="B59" s="77" t="s">
        <v>86</v>
      </c>
      <c r="C59" s="39">
        <v>0</v>
      </c>
      <c r="D59" s="158">
        <v>120</v>
      </c>
      <c r="E59" s="42">
        <f>SUM(C59:D59)</f>
        <v>120</v>
      </c>
      <c r="F59" s="39">
        <v>120</v>
      </c>
      <c r="G59" s="38">
        <f>H59-F59</f>
        <v>5</v>
      </c>
      <c r="H59" s="38">
        <f>$B$8*I59</f>
        <v>125</v>
      </c>
      <c r="I59" s="40">
        <f>SUM(M59,Q59,U59,Y59,AC59,AG59)</f>
        <v>5</v>
      </c>
      <c r="J59" s="159"/>
      <c r="K59" s="158"/>
      <c r="L59" s="160"/>
      <c r="M59" s="161"/>
      <c r="N59" s="39"/>
      <c r="O59" s="158"/>
      <c r="P59" s="160"/>
      <c r="Q59" s="160"/>
      <c r="R59" s="39"/>
      <c r="S59" s="158"/>
      <c r="T59" s="160"/>
      <c r="U59" s="161"/>
      <c r="V59" s="39"/>
      <c r="W59" s="168"/>
      <c r="X59" s="169"/>
      <c r="Y59" s="170"/>
      <c r="Z59" s="39">
        <v>0</v>
      </c>
      <c r="AA59" s="158">
        <v>120</v>
      </c>
      <c r="AB59" s="160">
        <v>5</v>
      </c>
      <c r="AC59" s="165">
        <v>5</v>
      </c>
      <c r="AD59" s="39"/>
      <c r="AE59" s="158"/>
      <c r="AF59" s="160"/>
      <c r="AG59" s="161"/>
      <c r="AH59" s="166" t="s">
        <v>49</v>
      </c>
    </row>
    <row r="60" spans="1:34" ht="15.75" thickBot="1" x14ac:dyDescent="0.3">
      <c r="A60" s="35"/>
      <c r="B60" s="171" t="s">
        <v>26</v>
      </c>
      <c r="C60" s="172">
        <f>SUM(C56:C59)</f>
        <v>0</v>
      </c>
      <c r="D60" s="172">
        <f>SUM(D56:D59)</f>
        <v>420</v>
      </c>
      <c r="E60" s="172">
        <f t="shared" ref="E60:AG60" si="16">SUM(E56:E59)</f>
        <v>420</v>
      </c>
      <c r="F60" s="172">
        <f t="shared" si="16"/>
        <v>420</v>
      </c>
      <c r="G60" s="172">
        <f t="shared" si="16"/>
        <v>80</v>
      </c>
      <c r="H60" s="172">
        <f t="shared" si="16"/>
        <v>500</v>
      </c>
      <c r="I60" s="173">
        <f>SUM(I56:I59)</f>
        <v>20</v>
      </c>
      <c r="J60" s="172"/>
      <c r="K60" s="172"/>
      <c r="L60" s="172"/>
      <c r="M60" s="172"/>
      <c r="N60" s="172">
        <f t="shared" si="16"/>
        <v>0</v>
      </c>
      <c r="O60" s="172">
        <f t="shared" si="16"/>
        <v>10</v>
      </c>
      <c r="P60" s="172">
        <f t="shared" si="16"/>
        <v>15</v>
      </c>
      <c r="Q60" s="173">
        <f t="shared" si="16"/>
        <v>1</v>
      </c>
      <c r="R60" s="172">
        <f t="shared" si="16"/>
        <v>0</v>
      </c>
      <c r="S60" s="172">
        <f t="shared" si="16"/>
        <v>125</v>
      </c>
      <c r="T60" s="172">
        <f t="shared" si="16"/>
        <v>25</v>
      </c>
      <c r="U60" s="173">
        <f t="shared" si="16"/>
        <v>6</v>
      </c>
      <c r="V60" s="172">
        <f t="shared" si="16"/>
        <v>0</v>
      </c>
      <c r="W60" s="172">
        <f t="shared" si="16"/>
        <v>65</v>
      </c>
      <c r="X60" s="172">
        <f t="shared" si="16"/>
        <v>35</v>
      </c>
      <c r="Y60" s="173">
        <f t="shared" si="16"/>
        <v>4</v>
      </c>
      <c r="Z60" s="172">
        <f t="shared" si="16"/>
        <v>0</v>
      </c>
      <c r="AA60" s="172">
        <f t="shared" si="16"/>
        <v>170</v>
      </c>
      <c r="AB60" s="172">
        <f t="shared" si="16"/>
        <v>5</v>
      </c>
      <c r="AC60" s="173">
        <f t="shared" si="16"/>
        <v>7</v>
      </c>
      <c r="AD60" s="172">
        <f t="shared" si="16"/>
        <v>0</v>
      </c>
      <c r="AE60" s="172">
        <f t="shared" si="16"/>
        <v>50</v>
      </c>
      <c r="AF60" s="172">
        <f t="shared" si="16"/>
        <v>0</v>
      </c>
      <c r="AG60" s="173">
        <f t="shared" si="16"/>
        <v>2</v>
      </c>
      <c r="AH60" s="174"/>
    </row>
    <row r="61" spans="1:34" ht="15.75" thickBot="1" x14ac:dyDescent="0.3">
      <c r="A61" s="35" t="s">
        <v>87</v>
      </c>
      <c r="B61" s="175" t="s">
        <v>88</v>
      </c>
      <c r="C61" s="176"/>
      <c r="D61" s="176"/>
      <c r="E61" s="176"/>
      <c r="F61" s="177"/>
      <c r="G61" s="177"/>
      <c r="H61" s="66"/>
      <c r="I61" s="178"/>
      <c r="J61" s="179"/>
      <c r="K61" s="180"/>
      <c r="L61" s="180"/>
      <c r="M61" s="181"/>
      <c r="N61" s="180"/>
      <c r="O61" s="180"/>
      <c r="P61" s="180"/>
      <c r="Q61" s="181"/>
      <c r="R61" s="180"/>
      <c r="S61" s="180"/>
      <c r="T61" s="180"/>
      <c r="U61" s="181"/>
      <c r="V61" s="180"/>
      <c r="W61" s="180"/>
      <c r="X61" s="180"/>
      <c r="Y61" s="181"/>
      <c r="Z61" s="180"/>
      <c r="AA61" s="180"/>
      <c r="AB61" s="180"/>
      <c r="AC61" s="181"/>
      <c r="AD61" s="180"/>
      <c r="AE61" s="180"/>
      <c r="AF61" s="180"/>
      <c r="AG61" s="181"/>
      <c r="AH61" s="182"/>
    </row>
    <row r="62" spans="1:34" ht="15.75" thickBot="1" x14ac:dyDescent="0.3">
      <c r="A62" s="183" t="s">
        <v>89</v>
      </c>
      <c r="B62" s="15" t="s">
        <v>90</v>
      </c>
      <c r="C62" s="184"/>
      <c r="D62" s="184"/>
      <c r="E62" s="184"/>
      <c r="F62" s="184"/>
      <c r="G62" s="184"/>
      <c r="H62" s="184"/>
      <c r="I62" s="185"/>
      <c r="J62" s="19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84"/>
      <c r="AA62" s="184"/>
      <c r="AB62" s="184"/>
      <c r="AC62" s="186"/>
      <c r="AD62" s="184"/>
      <c r="AE62" s="184"/>
      <c r="AF62" s="184"/>
      <c r="AG62" s="186"/>
      <c r="AH62" s="187"/>
    </row>
    <row r="63" spans="1:34" x14ac:dyDescent="0.25">
      <c r="A63" s="35">
        <v>43</v>
      </c>
      <c r="B63" s="188" t="s">
        <v>91</v>
      </c>
      <c r="C63" s="26">
        <v>15</v>
      </c>
      <c r="D63" s="27">
        <v>0</v>
      </c>
      <c r="E63" s="109">
        <f>SUM(C63:D63)</f>
        <v>15</v>
      </c>
      <c r="F63" s="189">
        <v>15</v>
      </c>
      <c r="G63" s="27">
        <f>H63-F63</f>
        <v>35</v>
      </c>
      <c r="H63" s="27">
        <f>$B$8*I63</f>
        <v>50</v>
      </c>
      <c r="I63" s="190">
        <f>SUM(M63,Q63,U63,Y63,AC63,AG63)</f>
        <v>2</v>
      </c>
      <c r="J63" s="26"/>
      <c r="K63" s="27"/>
      <c r="L63" s="87"/>
      <c r="M63" s="109"/>
      <c r="N63" s="26"/>
      <c r="O63" s="27"/>
      <c r="P63" s="87"/>
      <c r="Q63" s="109"/>
      <c r="R63" s="26"/>
      <c r="S63" s="27"/>
      <c r="T63" s="87"/>
      <c r="U63" s="109"/>
      <c r="V63" s="189"/>
      <c r="W63" s="27"/>
      <c r="X63" s="87"/>
      <c r="Y63" s="87"/>
      <c r="Z63" s="26"/>
      <c r="AA63" s="27"/>
      <c r="AB63" s="27"/>
      <c r="AC63" s="28"/>
      <c r="AD63" s="189">
        <v>15</v>
      </c>
      <c r="AE63" s="27">
        <v>0</v>
      </c>
      <c r="AF63" s="27">
        <v>35</v>
      </c>
      <c r="AG63" s="190">
        <v>2</v>
      </c>
      <c r="AH63" s="191" t="s">
        <v>51</v>
      </c>
    </row>
    <row r="64" spans="1:34" x14ac:dyDescent="0.25">
      <c r="A64" s="35">
        <v>44</v>
      </c>
      <c r="B64" s="192" t="s">
        <v>92</v>
      </c>
      <c r="C64" s="9">
        <v>60</v>
      </c>
      <c r="D64" s="10">
        <v>90</v>
      </c>
      <c r="E64" s="193">
        <f>SUM(C64:D64)</f>
        <v>150</v>
      </c>
      <c r="F64" s="55">
        <v>150</v>
      </c>
      <c r="G64" s="10">
        <f>H64-F64</f>
        <v>100</v>
      </c>
      <c r="H64" s="10">
        <f>$B$8*I64</f>
        <v>250</v>
      </c>
      <c r="I64" s="194">
        <f>SUM(M64,Q64,U64,Y64,AC64,AG64)</f>
        <v>10</v>
      </c>
      <c r="J64" s="9"/>
      <c r="K64" s="10"/>
      <c r="L64" s="11"/>
      <c r="M64" s="193"/>
      <c r="N64" s="9"/>
      <c r="O64" s="10"/>
      <c r="P64" s="11"/>
      <c r="Q64" s="193"/>
      <c r="R64" s="9"/>
      <c r="S64" s="10"/>
      <c r="T64" s="11"/>
      <c r="U64" s="193"/>
      <c r="V64" s="55"/>
      <c r="W64" s="10"/>
      <c r="X64" s="11"/>
      <c r="Y64" s="11"/>
      <c r="Z64" s="9">
        <v>30</v>
      </c>
      <c r="AA64" s="10">
        <v>30</v>
      </c>
      <c r="AB64" s="10">
        <v>40</v>
      </c>
      <c r="AC64" s="12">
        <v>4</v>
      </c>
      <c r="AD64" s="55">
        <v>30</v>
      </c>
      <c r="AE64" s="10">
        <v>60</v>
      </c>
      <c r="AF64" s="10">
        <v>60</v>
      </c>
      <c r="AG64" s="194">
        <v>6</v>
      </c>
      <c r="AH64" s="195" t="s">
        <v>21</v>
      </c>
    </row>
    <row r="65" spans="1:34" ht="15.75" thickBot="1" x14ac:dyDescent="0.3">
      <c r="A65" s="196">
        <v>45</v>
      </c>
      <c r="B65" s="197" t="s">
        <v>93</v>
      </c>
      <c r="C65" s="198">
        <v>0</v>
      </c>
      <c r="D65" s="199">
        <v>80</v>
      </c>
      <c r="E65" s="11">
        <f>SUM(C65:D65)</f>
        <v>80</v>
      </c>
      <c r="F65" s="200">
        <v>80</v>
      </c>
      <c r="G65" s="53">
        <f>H65-F65</f>
        <v>45</v>
      </c>
      <c r="H65" s="53">
        <f>$B$8*I65</f>
        <v>125</v>
      </c>
      <c r="I65" s="54">
        <f>SUM(M65,Q65,U65,Y65,AC65,AG65)</f>
        <v>5</v>
      </c>
      <c r="J65" s="201"/>
      <c r="K65" s="199"/>
      <c r="L65" s="202"/>
      <c r="M65" s="203"/>
      <c r="N65" s="198"/>
      <c r="O65" s="199"/>
      <c r="P65" s="202"/>
      <c r="Q65" s="202"/>
      <c r="R65" s="198"/>
      <c r="S65" s="199"/>
      <c r="T65" s="202"/>
      <c r="U65" s="203"/>
      <c r="V65" s="198"/>
      <c r="W65" s="204"/>
      <c r="X65" s="205"/>
      <c r="Y65" s="206"/>
      <c r="Z65" s="198">
        <v>0</v>
      </c>
      <c r="AA65" s="207">
        <v>40</v>
      </c>
      <c r="AB65" s="208">
        <v>10</v>
      </c>
      <c r="AC65" s="209">
        <v>2</v>
      </c>
      <c r="AD65" s="210">
        <v>0</v>
      </c>
      <c r="AE65" s="207">
        <v>40</v>
      </c>
      <c r="AF65" s="208">
        <v>35</v>
      </c>
      <c r="AG65" s="209">
        <v>3</v>
      </c>
      <c r="AH65" s="211" t="s">
        <v>77</v>
      </c>
    </row>
    <row r="66" spans="1:34" ht="15.75" thickBot="1" x14ac:dyDescent="0.3">
      <c r="A66" s="196"/>
      <c r="B66" s="184" t="s">
        <v>26</v>
      </c>
      <c r="C66" s="212">
        <f>SUM(C63:C65)</f>
        <v>75</v>
      </c>
      <c r="D66" s="212">
        <f t="shared" ref="D66:AG66" si="17">SUM(D63:D65)</f>
        <v>170</v>
      </c>
      <c r="E66" s="212">
        <f t="shared" si="17"/>
        <v>245</v>
      </c>
      <c r="F66" s="212">
        <f t="shared" si="17"/>
        <v>245</v>
      </c>
      <c r="G66" s="212">
        <f t="shared" si="17"/>
        <v>180</v>
      </c>
      <c r="H66" s="212">
        <f t="shared" si="17"/>
        <v>425</v>
      </c>
      <c r="I66" s="213">
        <f t="shared" si="17"/>
        <v>17</v>
      </c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>
        <f t="shared" si="17"/>
        <v>30</v>
      </c>
      <c r="AA66" s="212">
        <f t="shared" si="17"/>
        <v>70</v>
      </c>
      <c r="AB66" s="212">
        <f t="shared" si="17"/>
        <v>50</v>
      </c>
      <c r="AC66" s="213">
        <f t="shared" si="17"/>
        <v>6</v>
      </c>
      <c r="AD66" s="212">
        <f t="shared" si="17"/>
        <v>45</v>
      </c>
      <c r="AE66" s="212">
        <f t="shared" si="17"/>
        <v>100</v>
      </c>
      <c r="AF66" s="212">
        <f t="shared" si="17"/>
        <v>130</v>
      </c>
      <c r="AG66" s="105">
        <f t="shared" si="17"/>
        <v>11</v>
      </c>
      <c r="AH66" s="20"/>
    </row>
    <row r="67" spans="1:34" ht="15.75" thickBot="1" x14ac:dyDescent="0.3">
      <c r="A67" s="214" t="s">
        <v>94</v>
      </c>
      <c r="B67" s="15" t="s">
        <v>95</v>
      </c>
      <c r="C67" s="215"/>
      <c r="D67" s="215"/>
      <c r="E67" s="215"/>
      <c r="F67" s="216"/>
      <c r="G67" s="216"/>
      <c r="H67" s="216"/>
      <c r="I67" s="217"/>
      <c r="J67" s="218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9"/>
      <c r="AD67" s="215"/>
      <c r="AE67" s="215"/>
      <c r="AF67" s="215"/>
      <c r="AG67" s="219"/>
      <c r="AH67" s="187"/>
    </row>
    <row r="68" spans="1:34" x14ac:dyDescent="0.25">
      <c r="A68" s="196">
        <v>43</v>
      </c>
      <c r="B68" s="220" t="s">
        <v>96</v>
      </c>
      <c r="C68" s="55">
        <v>15</v>
      </c>
      <c r="D68" s="10">
        <v>0</v>
      </c>
      <c r="E68" s="25">
        <f>SUM(C68:D68)</f>
        <v>15</v>
      </c>
      <c r="F68" s="26">
        <v>15</v>
      </c>
      <c r="G68" s="221">
        <v>35</v>
      </c>
      <c r="H68" s="221">
        <f>$B$8*I68</f>
        <v>50</v>
      </c>
      <c r="I68" s="222">
        <f>SUM(M68,Q68,U68,Y68,AC68,AG68)</f>
        <v>2</v>
      </c>
      <c r="J68" s="189"/>
      <c r="K68" s="27"/>
      <c r="L68" s="87"/>
      <c r="M68" s="87"/>
      <c r="N68" s="26"/>
      <c r="O68" s="27"/>
      <c r="P68" s="87"/>
      <c r="Q68" s="109"/>
      <c r="R68" s="189"/>
      <c r="S68" s="27"/>
      <c r="T68" s="87"/>
      <c r="U68" s="87"/>
      <c r="V68" s="26"/>
      <c r="W68" s="27"/>
      <c r="X68" s="87"/>
      <c r="Y68" s="109"/>
      <c r="Z68" s="189"/>
      <c r="AA68" s="27"/>
      <c r="AB68" s="87"/>
      <c r="AC68" s="190"/>
      <c r="AD68" s="26">
        <v>15</v>
      </c>
      <c r="AE68" s="27">
        <v>0</v>
      </c>
      <c r="AF68" s="87">
        <v>35</v>
      </c>
      <c r="AG68" s="28">
        <v>2</v>
      </c>
      <c r="AH68" s="223" t="s">
        <v>51</v>
      </c>
    </row>
    <row r="69" spans="1:34" x14ac:dyDescent="0.25">
      <c r="A69" s="196">
        <v>44</v>
      </c>
      <c r="B69" s="224" t="s">
        <v>97</v>
      </c>
      <c r="C69" s="55">
        <v>30</v>
      </c>
      <c r="D69" s="10">
        <v>60</v>
      </c>
      <c r="E69" s="51">
        <f>SUM(C69:D69)</f>
        <v>90</v>
      </c>
      <c r="F69" s="9">
        <v>90</v>
      </c>
      <c r="G69" s="10">
        <f>H69-F69</f>
        <v>160</v>
      </c>
      <c r="H69" s="10">
        <f>$B$8*I69</f>
        <v>250</v>
      </c>
      <c r="I69" s="12">
        <f>SUM(M69,Q69,U69,Y69,AC69,AG69)</f>
        <v>10</v>
      </c>
      <c r="J69" s="55"/>
      <c r="K69" s="10"/>
      <c r="L69" s="11"/>
      <c r="M69" s="11"/>
      <c r="N69" s="9"/>
      <c r="O69" s="10"/>
      <c r="P69" s="11"/>
      <c r="Q69" s="193"/>
      <c r="R69" s="55"/>
      <c r="S69" s="10"/>
      <c r="T69" s="11"/>
      <c r="U69" s="11"/>
      <c r="V69" s="9"/>
      <c r="W69" s="10"/>
      <c r="X69" s="11"/>
      <c r="Y69" s="193"/>
      <c r="Z69" s="55">
        <v>15</v>
      </c>
      <c r="AA69" s="10">
        <v>30</v>
      </c>
      <c r="AB69" s="11">
        <v>55</v>
      </c>
      <c r="AC69" s="194">
        <v>4</v>
      </c>
      <c r="AD69" s="9">
        <v>15</v>
      </c>
      <c r="AE69" s="10">
        <v>30</v>
      </c>
      <c r="AF69" s="11">
        <v>105</v>
      </c>
      <c r="AG69" s="12">
        <v>6</v>
      </c>
      <c r="AH69" s="225" t="s">
        <v>21</v>
      </c>
    </row>
    <row r="70" spans="1:34" ht="15.75" thickBot="1" x14ac:dyDescent="0.3">
      <c r="A70" s="196">
        <v>45</v>
      </c>
      <c r="B70" s="197" t="s">
        <v>93</v>
      </c>
      <c r="C70" s="198">
        <v>0</v>
      </c>
      <c r="D70" s="199">
        <v>80</v>
      </c>
      <c r="E70" s="11">
        <f>SUM(C70:D70)</f>
        <v>80</v>
      </c>
      <c r="F70" s="198">
        <v>80</v>
      </c>
      <c r="G70" s="10">
        <f>H70-F70</f>
        <v>45</v>
      </c>
      <c r="H70" s="10">
        <f>$B$8*I70</f>
        <v>125</v>
      </c>
      <c r="I70" s="12">
        <f>SUM(M70,Q70,U70,Y70,AC70,AG70)</f>
        <v>5</v>
      </c>
      <c r="J70" s="201"/>
      <c r="K70" s="199"/>
      <c r="L70" s="202"/>
      <c r="M70" s="203"/>
      <c r="N70" s="198"/>
      <c r="O70" s="199"/>
      <c r="P70" s="202"/>
      <c r="Q70" s="202"/>
      <c r="R70" s="198"/>
      <c r="S70" s="199"/>
      <c r="T70" s="202"/>
      <c r="U70" s="203"/>
      <c r="V70" s="198"/>
      <c r="W70" s="204"/>
      <c r="X70" s="205"/>
      <c r="Y70" s="206"/>
      <c r="Z70" s="198">
        <v>0</v>
      </c>
      <c r="AA70" s="207">
        <v>40</v>
      </c>
      <c r="AB70" s="208">
        <v>10</v>
      </c>
      <c r="AC70" s="209">
        <v>2</v>
      </c>
      <c r="AD70" s="210">
        <v>0</v>
      </c>
      <c r="AE70" s="207">
        <v>40</v>
      </c>
      <c r="AF70" s="208">
        <v>35</v>
      </c>
      <c r="AG70" s="209">
        <v>3</v>
      </c>
      <c r="AH70" s="211" t="s">
        <v>77</v>
      </c>
    </row>
    <row r="71" spans="1:34" ht="15.75" thickBot="1" x14ac:dyDescent="0.3">
      <c r="A71" s="196"/>
      <c r="B71" s="106" t="s">
        <v>26</v>
      </c>
      <c r="C71" s="104">
        <f>SUM(C68:C70)</f>
        <v>45</v>
      </c>
      <c r="D71" s="104">
        <f t="shared" ref="D71:AG71" si="18">SUM(D68:D70)</f>
        <v>140</v>
      </c>
      <c r="E71" s="104">
        <f t="shared" si="18"/>
        <v>185</v>
      </c>
      <c r="F71" s="104">
        <f t="shared" si="18"/>
        <v>185</v>
      </c>
      <c r="G71" s="104">
        <f t="shared" si="18"/>
        <v>240</v>
      </c>
      <c r="H71" s="104">
        <f t="shared" si="18"/>
        <v>425</v>
      </c>
      <c r="I71" s="105">
        <f t="shared" si="18"/>
        <v>17</v>
      </c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>
        <f t="shared" si="18"/>
        <v>15</v>
      </c>
      <c r="AA71" s="104">
        <f t="shared" si="18"/>
        <v>70</v>
      </c>
      <c r="AB71" s="104">
        <f t="shared" si="18"/>
        <v>65</v>
      </c>
      <c r="AC71" s="105">
        <f t="shared" si="18"/>
        <v>6</v>
      </c>
      <c r="AD71" s="104">
        <f t="shared" si="18"/>
        <v>30</v>
      </c>
      <c r="AE71" s="104">
        <f t="shared" si="18"/>
        <v>70</v>
      </c>
      <c r="AF71" s="104">
        <f t="shared" si="18"/>
        <v>175</v>
      </c>
      <c r="AG71" s="105">
        <f t="shared" si="18"/>
        <v>11</v>
      </c>
      <c r="AH71" s="104"/>
    </row>
    <row r="72" spans="1:34" ht="15.75" thickBot="1" x14ac:dyDescent="0.3">
      <c r="A72" s="196" t="s">
        <v>98</v>
      </c>
      <c r="B72" s="15" t="s">
        <v>99</v>
      </c>
      <c r="C72" s="212"/>
      <c r="D72" s="16"/>
      <c r="E72" s="20"/>
      <c r="F72" s="212"/>
      <c r="G72" s="16"/>
      <c r="H72" s="16"/>
      <c r="I72" s="226"/>
      <c r="J72" s="212"/>
      <c r="K72" s="16"/>
      <c r="L72" s="16"/>
      <c r="M72" s="226"/>
      <c r="N72" s="212"/>
      <c r="O72" s="16"/>
      <c r="P72" s="16"/>
      <c r="Q72" s="226"/>
      <c r="R72" s="212"/>
      <c r="S72" s="16"/>
      <c r="T72" s="16"/>
      <c r="U72" s="226"/>
      <c r="V72" s="212"/>
      <c r="W72" s="16"/>
      <c r="X72" s="16"/>
      <c r="Y72" s="226"/>
      <c r="Z72" s="179"/>
      <c r="AA72" s="180"/>
      <c r="AB72" s="180"/>
      <c r="AC72" s="227"/>
      <c r="AD72" s="179"/>
      <c r="AE72" s="180"/>
      <c r="AF72" s="180"/>
      <c r="AG72" s="227"/>
      <c r="AH72" s="20"/>
    </row>
    <row r="73" spans="1:34" x14ac:dyDescent="0.25">
      <c r="A73" s="196">
        <v>43</v>
      </c>
      <c r="B73" s="228" t="s">
        <v>100</v>
      </c>
      <c r="C73" s="189">
        <v>15</v>
      </c>
      <c r="D73" s="27">
        <v>0</v>
      </c>
      <c r="E73" s="87">
        <v>15</v>
      </c>
      <c r="F73" s="26">
        <v>15</v>
      </c>
      <c r="G73" s="27">
        <v>35</v>
      </c>
      <c r="H73" s="27">
        <v>50</v>
      </c>
      <c r="I73" s="28">
        <v>2</v>
      </c>
      <c r="J73" s="189"/>
      <c r="K73" s="27"/>
      <c r="L73" s="27"/>
      <c r="M73" s="190"/>
      <c r="N73" s="26"/>
      <c r="O73" s="27"/>
      <c r="P73" s="27"/>
      <c r="Q73" s="28"/>
      <c r="R73" s="189"/>
      <c r="S73" s="27"/>
      <c r="T73" s="27"/>
      <c r="U73" s="190"/>
      <c r="V73" s="26"/>
      <c r="W73" s="27"/>
      <c r="X73" s="27"/>
      <c r="Y73" s="28"/>
      <c r="Z73" s="229"/>
      <c r="AA73" s="146"/>
      <c r="AB73" s="146"/>
      <c r="AC73" s="230"/>
      <c r="AD73" s="145">
        <v>15</v>
      </c>
      <c r="AE73" s="146">
        <v>0</v>
      </c>
      <c r="AF73" s="146">
        <v>35</v>
      </c>
      <c r="AG73" s="155">
        <v>2</v>
      </c>
      <c r="AH73" s="231" t="s">
        <v>51</v>
      </c>
    </row>
    <row r="74" spans="1:34" x14ac:dyDescent="0.25">
      <c r="A74" s="196">
        <v>44</v>
      </c>
      <c r="B74" s="232" t="s">
        <v>101</v>
      </c>
      <c r="C74" s="55">
        <v>30</v>
      </c>
      <c r="D74" s="10">
        <v>90</v>
      </c>
      <c r="E74" s="11">
        <v>120</v>
      </c>
      <c r="F74" s="9">
        <v>120</v>
      </c>
      <c r="G74" s="10">
        <v>130</v>
      </c>
      <c r="H74" s="10">
        <v>250</v>
      </c>
      <c r="I74" s="12">
        <v>10</v>
      </c>
      <c r="J74" s="55"/>
      <c r="K74" s="10"/>
      <c r="L74" s="10"/>
      <c r="M74" s="194"/>
      <c r="N74" s="9"/>
      <c r="O74" s="10"/>
      <c r="P74" s="10"/>
      <c r="Q74" s="12"/>
      <c r="R74" s="55"/>
      <c r="S74" s="10"/>
      <c r="T74" s="10"/>
      <c r="U74" s="194"/>
      <c r="V74" s="9"/>
      <c r="W74" s="10"/>
      <c r="X74" s="10"/>
      <c r="Y74" s="12"/>
      <c r="Z74" s="201">
        <v>15</v>
      </c>
      <c r="AA74" s="199">
        <v>45</v>
      </c>
      <c r="AB74" s="199">
        <v>40</v>
      </c>
      <c r="AC74" s="233">
        <v>4</v>
      </c>
      <c r="AD74" s="198">
        <v>15</v>
      </c>
      <c r="AE74" s="199">
        <v>45</v>
      </c>
      <c r="AF74" s="199">
        <v>90</v>
      </c>
      <c r="AG74" s="209">
        <v>6</v>
      </c>
      <c r="AH74" s="225" t="s">
        <v>21</v>
      </c>
    </row>
    <row r="75" spans="1:34" ht="15.75" thickBot="1" x14ac:dyDescent="0.3">
      <c r="A75" s="196">
        <v>45</v>
      </c>
      <c r="B75" s="197" t="s">
        <v>93</v>
      </c>
      <c r="C75" s="198">
        <v>0</v>
      </c>
      <c r="D75" s="199">
        <v>80</v>
      </c>
      <c r="E75" s="11">
        <f>SUM(C75:D75)</f>
        <v>80</v>
      </c>
      <c r="F75" s="198">
        <v>80</v>
      </c>
      <c r="G75" s="10">
        <f>H75-F75</f>
        <v>45</v>
      </c>
      <c r="H75" s="10">
        <f>$B$8*I75</f>
        <v>125</v>
      </c>
      <c r="I75" s="12">
        <f>SUM(M75,Q75,U75,Y75,AC75,AG75)</f>
        <v>5</v>
      </c>
      <c r="J75" s="201"/>
      <c r="K75" s="199"/>
      <c r="L75" s="202"/>
      <c r="M75" s="203"/>
      <c r="N75" s="198"/>
      <c r="O75" s="199"/>
      <c r="P75" s="202"/>
      <c r="Q75" s="202"/>
      <c r="R75" s="198"/>
      <c r="S75" s="199"/>
      <c r="T75" s="202"/>
      <c r="U75" s="203"/>
      <c r="V75" s="198"/>
      <c r="W75" s="204"/>
      <c r="X75" s="205"/>
      <c r="Y75" s="206"/>
      <c r="Z75" s="198">
        <v>0</v>
      </c>
      <c r="AA75" s="207">
        <v>40</v>
      </c>
      <c r="AB75" s="208">
        <v>10</v>
      </c>
      <c r="AC75" s="209">
        <v>2</v>
      </c>
      <c r="AD75" s="210">
        <v>0</v>
      </c>
      <c r="AE75" s="207">
        <v>40</v>
      </c>
      <c r="AF75" s="208">
        <v>35</v>
      </c>
      <c r="AG75" s="209">
        <v>3</v>
      </c>
      <c r="AH75" s="211" t="s">
        <v>77</v>
      </c>
    </row>
    <row r="76" spans="1:34" ht="15.75" thickBot="1" x14ac:dyDescent="0.3">
      <c r="A76" s="196"/>
      <c r="B76" s="19" t="s">
        <v>60</v>
      </c>
      <c r="C76" s="104">
        <f>SUM(C73:C75)</f>
        <v>45</v>
      </c>
      <c r="D76" s="104">
        <f t="shared" ref="D76:AG76" si="19">SUM(D73:D75)</f>
        <v>170</v>
      </c>
      <c r="E76" s="104">
        <f t="shared" si="19"/>
        <v>215</v>
      </c>
      <c r="F76" s="104">
        <f t="shared" si="19"/>
        <v>215</v>
      </c>
      <c r="G76" s="104">
        <f t="shared" si="19"/>
        <v>210</v>
      </c>
      <c r="H76" s="104">
        <f t="shared" si="19"/>
        <v>425</v>
      </c>
      <c r="I76" s="105">
        <f t="shared" si="19"/>
        <v>17</v>
      </c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>
        <f t="shared" si="19"/>
        <v>15</v>
      </c>
      <c r="AA76" s="104">
        <f t="shared" si="19"/>
        <v>85</v>
      </c>
      <c r="AB76" s="104">
        <f t="shared" si="19"/>
        <v>50</v>
      </c>
      <c r="AC76" s="105">
        <f t="shared" si="19"/>
        <v>6</v>
      </c>
      <c r="AD76" s="104">
        <f t="shared" si="19"/>
        <v>30</v>
      </c>
      <c r="AE76" s="104">
        <f t="shared" si="19"/>
        <v>85</v>
      </c>
      <c r="AF76" s="104">
        <f t="shared" si="19"/>
        <v>160</v>
      </c>
      <c r="AG76" s="105">
        <f t="shared" si="19"/>
        <v>11</v>
      </c>
      <c r="AH76" s="20"/>
    </row>
    <row r="77" spans="1:34" ht="15.75" thickBot="1" x14ac:dyDescent="0.3">
      <c r="A77" s="196"/>
      <c r="B77" s="296" t="s">
        <v>102</v>
      </c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7"/>
      <c r="AH77" s="20"/>
    </row>
    <row r="78" spans="1:34" x14ac:dyDescent="0.25">
      <c r="A78" s="196">
        <v>46</v>
      </c>
      <c r="B78" s="234" t="s">
        <v>103</v>
      </c>
      <c r="C78" s="66">
        <v>0</v>
      </c>
      <c r="D78" s="24">
        <v>30</v>
      </c>
      <c r="E78" s="235">
        <v>30</v>
      </c>
      <c r="F78" s="26">
        <v>30</v>
      </c>
      <c r="G78" s="66">
        <v>120</v>
      </c>
      <c r="H78" s="24">
        <v>150</v>
      </c>
      <c r="I78" s="222">
        <v>6</v>
      </c>
      <c r="J78" s="268" t="s">
        <v>104</v>
      </c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  <c r="AA78" s="268"/>
      <c r="AB78" s="268"/>
      <c r="AC78" s="268"/>
      <c r="AD78" s="268"/>
      <c r="AE78" s="268"/>
      <c r="AF78" s="268"/>
      <c r="AG78" s="268"/>
      <c r="AH78" s="269"/>
    </row>
    <row r="79" spans="1:34" x14ac:dyDescent="0.25">
      <c r="A79" s="196">
        <v>47</v>
      </c>
      <c r="B79" s="236" t="s">
        <v>105</v>
      </c>
      <c r="C79" s="41">
        <v>0</v>
      </c>
      <c r="D79" s="38">
        <v>30</v>
      </c>
      <c r="E79" s="117">
        <v>30</v>
      </c>
      <c r="F79" s="41">
        <v>30</v>
      </c>
      <c r="G79" s="38">
        <v>120</v>
      </c>
      <c r="H79" s="24">
        <v>150</v>
      </c>
      <c r="I79" s="40">
        <v>6</v>
      </c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2"/>
    </row>
    <row r="80" spans="1:34" x14ac:dyDescent="0.25">
      <c r="A80" s="196">
        <v>48</v>
      </c>
      <c r="B80" s="236" t="s">
        <v>106</v>
      </c>
      <c r="C80" s="41">
        <v>0</v>
      </c>
      <c r="D80" s="38">
        <v>30</v>
      </c>
      <c r="E80" s="117">
        <v>30</v>
      </c>
      <c r="F80" s="41">
        <v>30</v>
      </c>
      <c r="G80" s="38">
        <v>120</v>
      </c>
      <c r="H80" s="24">
        <v>150</v>
      </c>
      <c r="I80" s="40">
        <v>6</v>
      </c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2"/>
    </row>
    <row r="81" spans="1:34" x14ac:dyDescent="0.25">
      <c r="A81" s="196">
        <v>49</v>
      </c>
      <c r="B81" s="236" t="s">
        <v>107</v>
      </c>
      <c r="C81" s="41">
        <v>0</v>
      </c>
      <c r="D81" s="38">
        <v>30</v>
      </c>
      <c r="E81" s="117">
        <v>30</v>
      </c>
      <c r="F81" s="41">
        <v>30</v>
      </c>
      <c r="G81" s="38">
        <v>120</v>
      </c>
      <c r="H81" s="24">
        <v>150</v>
      </c>
      <c r="I81" s="40">
        <v>6</v>
      </c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  <c r="AF81" s="271"/>
      <c r="AG81" s="271"/>
      <c r="AH81" s="272"/>
    </row>
    <row r="82" spans="1:34" ht="24" thickBot="1" x14ac:dyDescent="0.3">
      <c r="A82" s="196">
        <v>50</v>
      </c>
      <c r="B82" s="237" t="s">
        <v>108</v>
      </c>
      <c r="C82" s="41">
        <v>0</v>
      </c>
      <c r="D82" s="38">
        <v>30</v>
      </c>
      <c r="E82" s="117">
        <v>30</v>
      </c>
      <c r="F82" s="41">
        <v>30</v>
      </c>
      <c r="G82" s="38">
        <v>120</v>
      </c>
      <c r="H82" s="24">
        <v>150</v>
      </c>
      <c r="I82" s="40">
        <v>6</v>
      </c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2"/>
    </row>
    <row r="83" spans="1:34" ht="15.75" thickBot="1" x14ac:dyDescent="0.3">
      <c r="A83" s="196"/>
      <c r="B83" s="15" t="s">
        <v>60</v>
      </c>
      <c r="C83" s="104">
        <f t="shared" ref="C83:I83" si="20">SUM(C78:C82)</f>
        <v>0</v>
      </c>
      <c r="D83" s="104">
        <f t="shared" si="20"/>
        <v>150</v>
      </c>
      <c r="E83" s="104">
        <f t="shared" si="20"/>
        <v>150</v>
      </c>
      <c r="F83" s="104">
        <f t="shared" si="20"/>
        <v>150</v>
      </c>
      <c r="G83" s="104">
        <f t="shared" si="20"/>
        <v>600</v>
      </c>
      <c r="H83" s="104">
        <f t="shared" si="20"/>
        <v>750</v>
      </c>
      <c r="I83" s="105">
        <f t="shared" si="20"/>
        <v>30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5"/>
    </row>
    <row r="84" spans="1:34" ht="15.75" thickBot="1" x14ac:dyDescent="0.3">
      <c r="A84" s="238"/>
      <c r="B84" s="298" t="s">
        <v>109</v>
      </c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7"/>
      <c r="AH84" s="20"/>
    </row>
    <row r="85" spans="1:34" x14ac:dyDescent="0.25">
      <c r="A85" s="107">
        <v>51</v>
      </c>
      <c r="B85" s="239" t="s">
        <v>110</v>
      </c>
      <c r="C85" s="26">
        <v>0</v>
      </c>
      <c r="D85" s="27">
        <v>30</v>
      </c>
      <c r="E85" s="109">
        <v>30</v>
      </c>
      <c r="F85" s="26">
        <v>30</v>
      </c>
      <c r="G85" s="27">
        <v>145</v>
      </c>
      <c r="H85" s="27">
        <v>175</v>
      </c>
      <c r="I85" s="28">
        <v>7</v>
      </c>
      <c r="J85" s="267" t="s">
        <v>104</v>
      </c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9"/>
    </row>
    <row r="86" spans="1:34" x14ac:dyDescent="0.25">
      <c r="A86" s="107">
        <v>52</v>
      </c>
      <c r="B86" s="240" t="s">
        <v>111</v>
      </c>
      <c r="C86" s="37">
        <v>0</v>
      </c>
      <c r="D86" s="38">
        <v>30</v>
      </c>
      <c r="E86" s="117">
        <v>30</v>
      </c>
      <c r="F86" s="37">
        <v>30</v>
      </c>
      <c r="G86" s="38">
        <v>170</v>
      </c>
      <c r="H86" s="38">
        <v>200</v>
      </c>
      <c r="I86" s="40">
        <v>8</v>
      </c>
      <c r="J86" s="270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2"/>
    </row>
    <row r="87" spans="1:34" x14ac:dyDescent="0.25">
      <c r="A87" s="107">
        <v>53</v>
      </c>
      <c r="B87" s="240" t="s">
        <v>112</v>
      </c>
      <c r="C87" s="37">
        <v>0</v>
      </c>
      <c r="D87" s="38">
        <v>30</v>
      </c>
      <c r="E87" s="117">
        <v>30</v>
      </c>
      <c r="F87" s="37">
        <v>30</v>
      </c>
      <c r="G87" s="38">
        <v>170</v>
      </c>
      <c r="H87" s="38">
        <v>200</v>
      </c>
      <c r="I87" s="40">
        <v>8</v>
      </c>
      <c r="J87" s="270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2"/>
    </row>
    <row r="88" spans="1:34" ht="15.75" thickBot="1" x14ac:dyDescent="0.3">
      <c r="A88" s="107">
        <v>54</v>
      </c>
      <c r="B88" s="240" t="s">
        <v>113</v>
      </c>
      <c r="C88" s="37">
        <v>0</v>
      </c>
      <c r="D88" s="38">
        <v>30</v>
      </c>
      <c r="E88" s="117">
        <v>30</v>
      </c>
      <c r="F88" s="37">
        <v>30</v>
      </c>
      <c r="G88" s="38">
        <v>145</v>
      </c>
      <c r="H88" s="38">
        <v>175</v>
      </c>
      <c r="I88" s="40">
        <v>7</v>
      </c>
      <c r="J88" s="270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2"/>
    </row>
    <row r="89" spans="1:34" ht="15.75" thickBot="1" x14ac:dyDescent="0.3">
      <c r="A89" s="241"/>
      <c r="B89" s="106" t="s">
        <v>60</v>
      </c>
      <c r="C89" s="212">
        <f t="shared" ref="C89:I89" si="21">SUM(C85:C88)</f>
        <v>0</v>
      </c>
      <c r="D89" s="212">
        <f t="shared" si="21"/>
        <v>120</v>
      </c>
      <c r="E89" s="212">
        <f t="shared" si="21"/>
        <v>120</v>
      </c>
      <c r="F89" s="212">
        <f t="shared" si="21"/>
        <v>120</v>
      </c>
      <c r="G89" s="212">
        <f t="shared" si="21"/>
        <v>630</v>
      </c>
      <c r="H89" s="212">
        <f t="shared" si="21"/>
        <v>750</v>
      </c>
      <c r="I89" s="213">
        <f t="shared" si="21"/>
        <v>30</v>
      </c>
      <c r="J89" s="273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5"/>
    </row>
    <row r="90" spans="1:34" ht="15.75" thickBot="1" x14ac:dyDescent="0.3">
      <c r="A90" s="276" t="s">
        <v>114</v>
      </c>
      <c r="B90" s="277"/>
      <c r="C90" s="61">
        <f>C13+C25+C37+C54+C60+C66</f>
        <v>510</v>
      </c>
      <c r="D90" s="61">
        <f t="shared" ref="D90:AG90" si="22">D13+D25+D37+D54+D60+D66</f>
        <v>2060</v>
      </c>
      <c r="E90" s="61">
        <f t="shared" si="22"/>
        <v>2570</v>
      </c>
      <c r="F90" s="61">
        <f>F13+F25+F37+F54+F60+F66</f>
        <v>2570</v>
      </c>
      <c r="G90" s="61">
        <f t="shared" si="22"/>
        <v>2030</v>
      </c>
      <c r="H90" s="61">
        <f t="shared" si="22"/>
        <v>4600</v>
      </c>
      <c r="I90" s="242">
        <f>I13+I25+I37+I54+I60+I66</f>
        <v>184</v>
      </c>
      <c r="J90" s="61">
        <f t="shared" si="22"/>
        <v>135</v>
      </c>
      <c r="K90" s="61">
        <f t="shared" si="22"/>
        <v>255</v>
      </c>
      <c r="L90" s="61">
        <f t="shared" si="22"/>
        <v>360</v>
      </c>
      <c r="M90" s="242">
        <f t="shared" si="22"/>
        <v>30</v>
      </c>
      <c r="N90" s="61">
        <f t="shared" si="22"/>
        <v>75</v>
      </c>
      <c r="O90" s="61">
        <f t="shared" si="22"/>
        <v>385</v>
      </c>
      <c r="P90" s="61">
        <f t="shared" si="22"/>
        <v>315</v>
      </c>
      <c r="Q90" s="242">
        <f t="shared" si="22"/>
        <v>31</v>
      </c>
      <c r="R90" s="61">
        <f t="shared" si="22"/>
        <v>45</v>
      </c>
      <c r="S90" s="61">
        <f t="shared" si="22"/>
        <v>440</v>
      </c>
      <c r="T90" s="61">
        <f t="shared" si="22"/>
        <v>340</v>
      </c>
      <c r="U90" s="242">
        <f t="shared" si="22"/>
        <v>33</v>
      </c>
      <c r="V90" s="61">
        <f t="shared" si="22"/>
        <v>45</v>
      </c>
      <c r="W90" s="61">
        <f t="shared" si="22"/>
        <v>305</v>
      </c>
      <c r="X90" s="61">
        <f t="shared" si="22"/>
        <v>400</v>
      </c>
      <c r="Y90" s="242">
        <f t="shared" si="22"/>
        <v>30</v>
      </c>
      <c r="Z90" s="61">
        <f t="shared" si="22"/>
        <v>105</v>
      </c>
      <c r="AA90" s="61">
        <f t="shared" si="22"/>
        <v>405</v>
      </c>
      <c r="AB90" s="61">
        <f t="shared" si="22"/>
        <v>265</v>
      </c>
      <c r="AC90" s="242">
        <f t="shared" si="22"/>
        <v>31</v>
      </c>
      <c r="AD90" s="61">
        <f t="shared" si="22"/>
        <v>105</v>
      </c>
      <c r="AE90" s="61">
        <f t="shared" si="22"/>
        <v>270</v>
      </c>
      <c r="AF90" s="61">
        <f t="shared" si="22"/>
        <v>350</v>
      </c>
      <c r="AG90" s="242">
        <f t="shared" si="22"/>
        <v>29</v>
      </c>
      <c r="AH90" s="20"/>
    </row>
    <row r="91" spans="1:34" ht="15.75" thickBot="1" x14ac:dyDescent="0.3">
      <c r="A91" s="278" t="s">
        <v>115</v>
      </c>
      <c r="B91" s="279"/>
      <c r="C91" s="61">
        <f t="shared" ref="C91:AG91" si="23">C13+C25+C37+C54+C60+C71</f>
        <v>480</v>
      </c>
      <c r="D91" s="61">
        <f t="shared" si="23"/>
        <v>2030</v>
      </c>
      <c r="E91" s="61">
        <f t="shared" si="23"/>
        <v>2510</v>
      </c>
      <c r="F91" s="61">
        <f t="shared" si="23"/>
        <v>2510</v>
      </c>
      <c r="G91" s="61">
        <f t="shared" si="23"/>
        <v>2090</v>
      </c>
      <c r="H91" s="61">
        <f t="shared" si="23"/>
        <v>4600</v>
      </c>
      <c r="I91" s="242">
        <f t="shared" si="23"/>
        <v>184</v>
      </c>
      <c r="J91" s="61">
        <f t="shared" si="23"/>
        <v>135</v>
      </c>
      <c r="K91" s="61">
        <f t="shared" si="23"/>
        <v>255</v>
      </c>
      <c r="L91" s="61">
        <f t="shared" si="23"/>
        <v>360</v>
      </c>
      <c r="M91" s="242">
        <f t="shared" si="23"/>
        <v>30</v>
      </c>
      <c r="N91" s="61">
        <f t="shared" si="23"/>
        <v>75</v>
      </c>
      <c r="O91" s="61">
        <f t="shared" si="23"/>
        <v>385</v>
      </c>
      <c r="P91" s="61">
        <f t="shared" si="23"/>
        <v>315</v>
      </c>
      <c r="Q91" s="242">
        <f t="shared" si="23"/>
        <v>31</v>
      </c>
      <c r="R91" s="61">
        <f t="shared" si="23"/>
        <v>45</v>
      </c>
      <c r="S91" s="61">
        <f t="shared" si="23"/>
        <v>440</v>
      </c>
      <c r="T91" s="61">
        <f t="shared" si="23"/>
        <v>340</v>
      </c>
      <c r="U91" s="242">
        <f t="shared" si="23"/>
        <v>33</v>
      </c>
      <c r="V91" s="61">
        <f t="shared" si="23"/>
        <v>45</v>
      </c>
      <c r="W91" s="61">
        <f t="shared" si="23"/>
        <v>305</v>
      </c>
      <c r="X91" s="61">
        <f t="shared" si="23"/>
        <v>400</v>
      </c>
      <c r="Y91" s="242">
        <f t="shared" si="23"/>
        <v>30</v>
      </c>
      <c r="Z91" s="61">
        <f t="shared" si="23"/>
        <v>90</v>
      </c>
      <c r="AA91" s="61">
        <f t="shared" si="23"/>
        <v>405</v>
      </c>
      <c r="AB91" s="61">
        <f t="shared" si="23"/>
        <v>280</v>
      </c>
      <c r="AC91" s="242">
        <f t="shared" si="23"/>
        <v>31</v>
      </c>
      <c r="AD91" s="61">
        <f t="shared" si="23"/>
        <v>90</v>
      </c>
      <c r="AE91" s="61">
        <f t="shared" si="23"/>
        <v>240</v>
      </c>
      <c r="AF91" s="61">
        <f t="shared" si="23"/>
        <v>395</v>
      </c>
      <c r="AG91" s="242">
        <f t="shared" si="23"/>
        <v>29</v>
      </c>
      <c r="AH91" s="20"/>
    </row>
    <row r="92" spans="1:34" ht="22.5" customHeight="1" thickBot="1" x14ac:dyDescent="0.3">
      <c r="A92" s="280" t="s">
        <v>116</v>
      </c>
      <c r="B92" s="281"/>
      <c r="C92" s="243">
        <f t="shared" ref="C92:AG92" si="24">SUM(C13,C25,C37,C54,C60,C76)</f>
        <v>480</v>
      </c>
      <c r="D92" s="243">
        <f t="shared" si="24"/>
        <v>2060</v>
      </c>
      <c r="E92" s="243">
        <f t="shared" si="24"/>
        <v>2540</v>
      </c>
      <c r="F92" s="243">
        <f t="shared" si="24"/>
        <v>2540</v>
      </c>
      <c r="G92" s="243">
        <f t="shared" si="24"/>
        <v>2060</v>
      </c>
      <c r="H92" s="243">
        <f t="shared" si="24"/>
        <v>4600</v>
      </c>
      <c r="I92" s="244">
        <f t="shared" si="24"/>
        <v>184</v>
      </c>
      <c r="J92" s="243">
        <f t="shared" si="24"/>
        <v>135</v>
      </c>
      <c r="K92" s="243">
        <f t="shared" si="24"/>
        <v>255</v>
      </c>
      <c r="L92" s="243">
        <f t="shared" si="24"/>
        <v>360</v>
      </c>
      <c r="M92" s="244">
        <f t="shared" si="24"/>
        <v>30</v>
      </c>
      <c r="N92" s="243">
        <f t="shared" si="24"/>
        <v>75</v>
      </c>
      <c r="O92" s="243">
        <f t="shared" si="24"/>
        <v>385</v>
      </c>
      <c r="P92" s="243">
        <f t="shared" si="24"/>
        <v>315</v>
      </c>
      <c r="Q92" s="244">
        <f t="shared" si="24"/>
        <v>31</v>
      </c>
      <c r="R92" s="243">
        <f t="shared" si="24"/>
        <v>45</v>
      </c>
      <c r="S92" s="243">
        <f t="shared" si="24"/>
        <v>440</v>
      </c>
      <c r="T92" s="243">
        <f t="shared" si="24"/>
        <v>340</v>
      </c>
      <c r="U92" s="244">
        <f t="shared" si="24"/>
        <v>33</v>
      </c>
      <c r="V92" s="243">
        <f t="shared" si="24"/>
        <v>45</v>
      </c>
      <c r="W92" s="243">
        <f t="shared" si="24"/>
        <v>305</v>
      </c>
      <c r="X92" s="243">
        <f t="shared" si="24"/>
        <v>400</v>
      </c>
      <c r="Y92" s="244">
        <f t="shared" si="24"/>
        <v>30</v>
      </c>
      <c r="Z92" s="243">
        <f t="shared" si="24"/>
        <v>90</v>
      </c>
      <c r="AA92" s="243">
        <f t="shared" si="24"/>
        <v>420</v>
      </c>
      <c r="AB92" s="243">
        <f t="shared" si="24"/>
        <v>265</v>
      </c>
      <c r="AC92" s="244">
        <f t="shared" si="24"/>
        <v>31</v>
      </c>
      <c r="AD92" s="243">
        <f t="shared" si="24"/>
        <v>90</v>
      </c>
      <c r="AE92" s="243">
        <f t="shared" si="24"/>
        <v>255</v>
      </c>
      <c r="AF92" s="243">
        <f t="shared" si="24"/>
        <v>380</v>
      </c>
      <c r="AG92" s="244">
        <f t="shared" si="24"/>
        <v>29</v>
      </c>
      <c r="AH92" s="104"/>
    </row>
    <row r="93" spans="1:34" x14ac:dyDescent="0.25">
      <c r="A93" s="245"/>
      <c r="B93" s="245"/>
      <c r="C93" s="66"/>
      <c r="D93" s="66"/>
      <c r="E93" s="66"/>
      <c r="F93" s="66"/>
      <c r="G93" s="66"/>
      <c r="H93" s="66"/>
      <c r="I93" s="246"/>
      <c r="J93" s="66"/>
      <c r="K93" s="66"/>
      <c r="L93" s="66"/>
      <c r="M93" s="246"/>
      <c r="N93" s="66"/>
      <c r="O93" s="66"/>
      <c r="P93" s="66"/>
      <c r="Q93" s="246"/>
      <c r="R93" s="66"/>
      <c r="S93" s="66"/>
      <c r="T93" s="66"/>
      <c r="U93" s="246"/>
      <c r="V93" s="66"/>
      <c r="W93" s="66"/>
      <c r="X93" s="66"/>
      <c r="Y93" s="246"/>
      <c r="Z93" s="66"/>
      <c r="AA93" s="66"/>
      <c r="AB93" s="66"/>
      <c r="AC93" s="246"/>
      <c r="AD93" s="66"/>
      <c r="AE93" s="66"/>
      <c r="AF93" s="66"/>
      <c r="AG93" s="246"/>
      <c r="AH93" s="66"/>
    </row>
    <row r="94" spans="1:34" ht="15.75" thickBot="1" x14ac:dyDescent="0.3">
      <c r="A94" s="247"/>
      <c r="B94" s="248"/>
      <c r="C94" s="249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</row>
    <row r="95" spans="1:34" x14ac:dyDescent="0.25">
      <c r="A95" s="247"/>
      <c r="B95" s="248"/>
      <c r="C95" s="249"/>
      <c r="D95" s="250"/>
      <c r="E95" s="250"/>
      <c r="F95" s="250"/>
      <c r="G95" s="250" t="s">
        <v>117</v>
      </c>
      <c r="H95" s="282" t="s">
        <v>118</v>
      </c>
      <c r="I95" s="283"/>
      <c r="J95" s="284">
        <v>3</v>
      </c>
      <c r="K95" s="260"/>
      <c r="L95" s="260"/>
      <c r="M95" s="260"/>
      <c r="N95" s="260">
        <v>4</v>
      </c>
      <c r="O95" s="260"/>
      <c r="P95" s="260"/>
      <c r="Q95" s="260"/>
      <c r="R95" s="260">
        <v>6</v>
      </c>
      <c r="S95" s="260"/>
      <c r="T95" s="260"/>
      <c r="U95" s="260"/>
      <c r="V95" s="260">
        <v>7</v>
      </c>
      <c r="W95" s="260"/>
      <c r="X95" s="260"/>
      <c r="Y95" s="260"/>
      <c r="Z95" s="285">
        <v>7</v>
      </c>
      <c r="AA95" s="286"/>
      <c r="AB95" s="286"/>
      <c r="AC95" s="284"/>
      <c r="AD95" s="260">
        <v>8</v>
      </c>
      <c r="AE95" s="260"/>
      <c r="AF95" s="260"/>
      <c r="AG95" s="260"/>
      <c r="AH95" s="251">
        <f>SUM(J95:AG95)</f>
        <v>35</v>
      </c>
    </row>
    <row r="96" spans="1:34" ht="15.75" thickBot="1" x14ac:dyDescent="0.3">
      <c r="A96" s="247"/>
      <c r="B96" s="248"/>
      <c r="C96" s="249"/>
      <c r="D96" s="250"/>
      <c r="E96" s="250"/>
      <c r="F96" s="250"/>
      <c r="G96" s="250"/>
      <c r="H96" s="261" t="s">
        <v>119</v>
      </c>
      <c r="I96" s="262"/>
      <c r="J96" s="263">
        <v>1</v>
      </c>
      <c r="K96" s="264"/>
      <c r="L96" s="264"/>
      <c r="M96" s="264"/>
      <c r="N96" s="264">
        <v>4</v>
      </c>
      <c r="O96" s="264"/>
      <c r="P96" s="264"/>
      <c r="Q96" s="264"/>
      <c r="R96" s="264">
        <v>3</v>
      </c>
      <c r="S96" s="264"/>
      <c r="T96" s="264"/>
      <c r="U96" s="264"/>
      <c r="V96" s="264">
        <v>3</v>
      </c>
      <c r="W96" s="264"/>
      <c r="X96" s="264"/>
      <c r="Y96" s="264"/>
      <c r="Z96" s="265">
        <v>3</v>
      </c>
      <c r="AA96" s="266"/>
      <c r="AB96" s="266"/>
      <c r="AC96" s="263"/>
      <c r="AD96" s="264">
        <v>2</v>
      </c>
      <c r="AE96" s="264"/>
      <c r="AF96" s="264"/>
      <c r="AG96" s="264"/>
      <c r="AH96" s="252">
        <f>SUM(J96:AG96)</f>
        <v>16</v>
      </c>
    </row>
    <row r="97" spans="2:34" x14ac:dyDescent="0.25">
      <c r="B97" s="253"/>
      <c r="F97" s="254"/>
      <c r="G97" s="254"/>
      <c r="H97" s="254"/>
      <c r="I97" s="255"/>
    </row>
    <row r="98" spans="2:34" x14ac:dyDescent="0.25">
      <c r="F98" s="254"/>
      <c r="G98" s="254"/>
      <c r="H98" s="254"/>
      <c r="I98" s="255"/>
    </row>
    <row r="99" spans="2:34" x14ac:dyDescent="0.25">
      <c r="B99" s="259" t="s">
        <v>120</v>
      </c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</row>
    <row r="100" spans="2:34" x14ac:dyDescent="0.25">
      <c r="B100" s="259" t="s">
        <v>121</v>
      </c>
      <c r="C100" s="259"/>
      <c r="D100" s="259"/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</row>
    <row r="101" spans="2:34" x14ac:dyDescent="0.25">
      <c r="B101" s="256" t="s">
        <v>122</v>
      </c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3"/>
      <c r="AB101" s="253"/>
      <c r="AC101" s="253"/>
      <c r="AD101" s="253"/>
      <c r="AE101" s="258"/>
      <c r="AF101" s="258"/>
    </row>
    <row r="102" spans="2:34" x14ac:dyDescent="0.25">
      <c r="Z102" s="253"/>
      <c r="AA102" s="253"/>
      <c r="AB102" s="253"/>
      <c r="AC102" s="253"/>
      <c r="AD102" s="253"/>
    </row>
  </sheetData>
  <mergeCells count="46">
    <mergeCell ref="A1:AH1"/>
    <mergeCell ref="A2:AH2"/>
    <mergeCell ref="A3:AH3"/>
    <mergeCell ref="A4:AH4"/>
    <mergeCell ref="C6:E6"/>
    <mergeCell ref="F6:F8"/>
    <mergeCell ref="G6:G8"/>
    <mergeCell ref="H6:H8"/>
    <mergeCell ref="I6:I8"/>
    <mergeCell ref="J6:AG6"/>
    <mergeCell ref="B84:AG84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D7:AG7"/>
    <mergeCell ref="B38:AH38"/>
    <mergeCell ref="B55:I55"/>
    <mergeCell ref="J55:AH55"/>
    <mergeCell ref="B77:AG77"/>
    <mergeCell ref="J78:AH83"/>
    <mergeCell ref="J85:AH89"/>
    <mergeCell ref="A90:B90"/>
    <mergeCell ref="A91:B91"/>
    <mergeCell ref="A92:B92"/>
    <mergeCell ref="H95:I95"/>
    <mergeCell ref="J95:M95"/>
    <mergeCell ref="N95:Q95"/>
    <mergeCell ref="R95:U95"/>
    <mergeCell ref="V95:Y95"/>
    <mergeCell ref="Z95:AC95"/>
    <mergeCell ref="B99:AH99"/>
    <mergeCell ref="B100:AH100"/>
    <mergeCell ref="AD95:AG95"/>
    <mergeCell ref="H96:I96"/>
    <mergeCell ref="J96:M96"/>
    <mergeCell ref="N96:Q96"/>
    <mergeCell ref="R96:U96"/>
    <mergeCell ref="V96:Y96"/>
    <mergeCell ref="Z96:AC96"/>
    <mergeCell ref="AD96:AG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D461-4EFA-4C08-80AD-0CA83E7E6901}">
  <dimension ref="A1:AE80"/>
  <sheetViews>
    <sheetView workbookViewId="0">
      <selection sqref="A1:XFD1048576"/>
    </sheetView>
  </sheetViews>
  <sheetFormatPr defaultColWidth="7.7109375" defaultRowHeight="12.75" x14ac:dyDescent="0.2"/>
  <cols>
    <col min="1" max="1" width="3.7109375" style="329" customWidth="1"/>
    <col min="2" max="2" width="38.85546875" style="329" customWidth="1"/>
    <col min="3" max="3" width="4.28515625" style="329" customWidth="1"/>
    <col min="4" max="4" width="5.7109375" style="329" customWidth="1"/>
    <col min="5" max="5" width="5.42578125" style="329" customWidth="1"/>
    <col min="6" max="6" width="8.85546875" style="329" customWidth="1"/>
    <col min="7" max="8" width="7.42578125" style="329" customWidth="1"/>
    <col min="9" max="9" width="4.85546875" style="329" customWidth="1"/>
    <col min="10" max="10" width="5" style="329" customWidth="1"/>
    <col min="11" max="11" width="4.5703125" style="329" customWidth="1"/>
    <col min="12" max="12" width="4.85546875" style="329" customWidth="1"/>
    <col min="13" max="14" width="3.7109375" style="329" customWidth="1"/>
    <col min="15" max="15" width="4.7109375" style="329" customWidth="1"/>
    <col min="16" max="16" width="4.5703125" style="329" customWidth="1"/>
    <col min="17" max="17" width="3.7109375" style="329" customWidth="1"/>
    <col min="18" max="18" width="4.42578125" style="329" customWidth="1"/>
    <col min="19" max="19" width="4.5703125" style="329" customWidth="1"/>
    <col min="20" max="20" width="5.140625" style="329" customWidth="1"/>
    <col min="21" max="21" width="3.7109375" style="329" customWidth="1"/>
    <col min="22" max="23" width="4.7109375" style="329" customWidth="1"/>
    <col min="24" max="24" width="4.140625" style="329" customWidth="1"/>
    <col min="25" max="25" width="3.7109375" style="329" customWidth="1"/>
    <col min="26" max="26" width="8.85546875" style="329" customWidth="1"/>
    <col min="27" max="16384" width="7.7109375" style="329"/>
  </cols>
  <sheetData>
    <row r="1" spans="1:27" ht="18.75" customHeight="1" x14ac:dyDescent="0.2">
      <c r="A1" s="326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8"/>
    </row>
    <row r="2" spans="1:27" ht="15.75" customHeight="1" x14ac:dyDescent="0.2">
      <c r="A2" s="330" t="s">
        <v>123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2"/>
      <c r="AA2" s="328"/>
    </row>
    <row r="3" spans="1:27" ht="15.75" customHeight="1" x14ac:dyDescent="0.25">
      <c r="A3" s="333" t="s">
        <v>2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28"/>
    </row>
    <row r="4" spans="1:27" ht="16.5" customHeight="1" thickBot="1" x14ac:dyDescent="0.3">
      <c r="A4" s="335" t="s">
        <v>3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28"/>
    </row>
    <row r="5" spans="1:27" ht="12.75" customHeight="1" thickBot="1" x14ac:dyDescent="0.25">
      <c r="A5" s="337"/>
      <c r="B5" s="338">
        <v>25</v>
      </c>
      <c r="C5" s="339" t="s">
        <v>4</v>
      </c>
      <c r="D5" s="340"/>
      <c r="E5" s="341"/>
      <c r="F5" s="342" t="s">
        <v>124</v>
      </c>
      <c r="G5" s="343" t="s">
        <v>6</v>
      </c>
      <c r="H5" s="344" t="s">
        <v>7</v>
      </c>
      <c r="I5" s="345" t="s">
        <v>8</v>
      </c>
      <c r="J5" s="346" t="s">
        <v>9</v>
      </c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  <c r="Z5" s="349" t="s">
        <v>10</v>
      </c>
    </row>
    <row r="6" spans="1:27" ht="12" customHeight="1" thickBot="1" x14ac:dyDescent="0.25">
      <c r="A6" s="350"/>
      <c r="B6" s="351"/>
      <c r="C6" s="352"/>
      <c r="D6" s="353"/>
      <c r="E6" s="354"/>
      <c r="F6" s="355"/>
      <c r="G6" s="356"/>
      <c r="H6" s="357"/>
      <c r="I6" s="358"/>
      <c r="J6" s="359">
        <v>1</v>
      </c>
      <c r="K6" s="360"/>
      <c r="L6" s="360"/>
      <c r="M6" s="361"/>
      <c r="N6" s="359">
        <v>2</v>
      </c>
      <c r="O6" s="360"/>
      <c r="P6" s="360"/>
      <c r="Q6" s="361"/>
      <c r="R6" s="359">
        <v>3</v>
      </c>
      <c r="S6" s="360"/>
      <c r="T6" s="360"/>
      <c r="U6" s="361"/>
      <c r="V6" s="359">
        <v>4</v>
      </c>
      <c r="W6" s="360"/>
      <c r="X6" s="360"/>
      <c r="Y6" s="361"/>
      <c r="Z6" s="362"/>
    </row>
    <row r="7" spans="1:27" ht="24" customHeight="1" thickBot="1" x14ac:dyDescent="0.25">
      <c r="A7" s="363"/>
      <c r="B7" s="364"/>
      <c r="C7" s="365" t="s">
        <v>11</v>
      </c>
      <c r="D7" s="366" t="s">
        <v>12</v>
      </c>
      <c r="E7" s="367" t="s">
        <v>125</v>
      </c>
      <c r="F7" s="368"/>
      <c r="G7" s="369"/>
      <c r="H7" s="370"/>
      <c r="I7" s="371"/>
      <c r="J7" s="372" t="s">
        <v>14</v>
      </c>
      <c r="K7" s="373" t="s">
        <v>15</v>
      </c>
      <c r="L7" s="373" t="s">
        <v>16</v>
      </c>
      <c r="M7" s="374" t="s">
        <v>17</v>
      </c>
      <c r="N7" s="372" t="s">
        <v>14</v>
      </c>
      <c r="O7" s="373" t="s">
        <v>15</v>
      </c>
      <c r="P7" s="373" t="s">
        <v>16</v>
      </c>
      <c r="Q7" s="374" t="s">
        <v>17</v>
      </c>
      <c r="R7" s="372" t="s">
        <v>14</v>
      </c>
      <c r="S7" s="373" t="s">
        <v>15</v>
      </c>
      <c r="T7" s="373" t="s">
        <v>16</v>
      </c>
      <c r="U7" s="374" t="s">
        <v>17</v>
      </c>
      <c r="V7" s="372" t="s">
        <v>14</v>
      </c>
      <c r="W7" s="373" t="s">
        <v>15</v>
      </c>
      <c r="X7" s="373" t="s">
        <v>16</v>
      </c>
      <c r="Y7" s="374" t="s">
        <v>17</v>
      </c>
      <c r="Z7" s="375"/>
    </row>
    <row r="8" spans="1:27" ht="13.5" customHeight="1" thickBot="1" x14ac:dyDescent="0.25">
      <c r="A8" s="376" t="s">
        <v>18</v>
      </c>
      <c r="B8" s="377" t="s">
        <v>28</v>
      </c>
      <c r="C8" s="378"/>
      <c r="D8" s="378"/>
      <c r="E8" s="378"/>
      <c r="F8" s="378"/>
      <c r="G8" s="378"/>
      <c r="H8" s="379"/>
      <c r="I8" s="380"/>
      <c r="J8" s="378"/>
      <c r="K8" s="378"/>
      <c r="L8" s="378"/>
      <c r="M8" s="381"/>
      <c r="N8" s="378"/>
      <c r="O8" s="378"/>
      <c r="P8" s="378"/>
      <c r="Q8" s="381"/>
      <c r="R8" s="378"/>
      <c r="S8" s="378"/>
      <c r="T8" s="378"/>
      <c r="U8" s="381"/>
      <c r="V8" s="378"/>
      <c r="W8" s="378"/>
      <c r="X8" s="378"/>
      <c r="Y8" s="382"/>
      <c r="Z8" s="383"/>
    </row>
    <row r="9" spans="1:27" ht="13.15" customHeight="1" x14ac:dyDescent="0.25">
      <c r="A9" s="384">
        <v>1</v>
      </c>
      <c r="B9" s="385" t="s">
        <v>126</v>
      </c>
      <c r="C9" s="386">
        <f t="shared" ref="C9:D13" si="0">SUM(J9,N9,R9,V9)</f>
        <v>0</v>
      </c>
      <c r="D9" s="387">
        <f t="shared" si="0"/>
        <v>30</v>
      </c>
      <c r="E9" s="388">
        <f t="shared" ref="E9:E19" si="1">SUM(C9:D9)</f>
        <v>30</v>
      </c>
      <c r="F9" s="386">
        <v>30</v>
      </c>
      <c r="G9" s="387">
        <f t="shared" ref="G9:G19" si="2">H9-F9</f>
        <v>70</v>
      </c>
      <c r="H9" s="387">
        <f t="shared" ref="H9:H19" si="3">$B$5*I9</f>
        <v>100</v>
      </c>
      <c r="I9" s="389">
        <f>SUM(M9,Q9,U9,Y9)</f>
        <v>4</v>
      </c>
      <c r="J9" s="386">
        <v>0</v>
      </c>
      <c r="K9" s="387">
        <v>15</v>
      </c>
      <c r="L9" s="387">
        <v>35</v>
      </c>
      <c r="M9" s="389">
        <v>2</v>
      </c>
      <c r="N9" s="386">
        <v>0</v>
      </c>
      <c r="O9" s="387">
        <v>15</v>
      </c>
      <c r="P9" s="387">
        <v>35</v>
      </c>
      <c r="Q9" s="389">
        <v>2</v>
      </c>
      <c r="R9" s="390"/>
      <c r="S9" s="391"/>
      <c r="T9" s="391"/>
      <c r="U9" s="392"/>
      <c r="V9" s="390"/>
      <c r="W9" s="391"/>
      <c r="X9" s="391"/>
      <c r="Y9" s="393"/>
      <c r="Z9" s="394" t="s">
        <v>30</v>
      </c>
    </row>
    <row r="10" spans="1:27" ht="12.6" customHeight="1" x14ac:dyDescent="0.25">
      <c r="A10" s="395">
        <v>2</v>
      </c>
      <c r="B10" s="396" t="s">
        <v>127</v>
      </c>
      <c r="C10" s="397">
        <f t="shared" si="0"/>
        <v>15</v>
      </c>
      <c r="D10" s="398">
        <f t="shared" si="0"/>
        <v>0</v>
      </c>
      <c r="E10" s="399">
        <f t="shared" si="1"/>
        <v>15</v>
      </c>
      <c r="F10" s="397">
        <v>15</v>
      </c>
      <c r="G10" s="398">
        <f t="shared" si="2"/>
        <v>35</v>
      </c>
      <c r="H10" s="398">
        <f t="shared" si="3"/>
        <v>50</v>
      </c>
      <c r="I10" s="400">
        <f>SUM(M10,Q10,U10,Y10)</f>
        <v>2</v>
      </c>
      <c r="J10" s="397">
        <v>15</v>
      </c>
      <c r="K10" s="398">
        <v>0</v>
      </c>
      <c r="L10" s="398">
        <f>G10</f>
        <v>35</v>
      </c>
      <c r="M10" s="400">
        <v>2</v>
      </c>
      <c r="N10" s="401"/>
      <c r="O10" s="402"/>
      <c r="P10" s="402"/>
      <c r="Q10" s="403"/>
      <c r="R10" s="401"/>
      <c r="S10" s="402"/>
      <c r="T10" s="402"/>
      <c r="U10" s="403"/>
      <c r="V10" s="401"/>
      <c r="W10" s="402"/>
      <c r="X10" s="402"/>
      <c r="Y10" s="404"/>
      <c r="Z10" s="405" t="s">
        <v>25</v>
      </c>
    </row>
    <row r="11" spans="1:27" ht="12.6" customHeight="1" x14ac:dyDescent="0.25">
      <c r="A11" s="395">
        <v>3</v>
      </c>
      <c r="B11" s="396" t="s">
        <v>128</v>
      </c>
      <c r="C11" s="397">
        <f t="shared" si="0"/>
        <v>15</v>
      </c>
      <c r="D11" s="398">
        <f t="shared" si="0"/>
        <v>15</v>
      </c>
      <c r="E11" s="399">
        <f t="shared" si="1"/>
        <v>30</v>
      </c>
      <c r="F11" s="397">
        <v>30</v>
      </c>
      <c r="G11" s="398">
        <f t="shared" si="2"/>
        <v>20</v>
      </c>
      <c r="H11" s="398">
        <f t="shared" si="3"/>
        <v>50</v>
      </c>
      <c r="I11" s="400">
        <f>SUM(M11,Q11,U11,Y11)</f>
        <v>2</v>
      </c>
      <c r="J11" s="397">
        <v>15</v>
      </c>
      <c r="K11" s="398">
        <v>15</v>
      </c>
      <c r="L11" s="398">
        <f>G11</f>
        <v>20</v>
      </c>
      <c r="M11" s="400">
        <v>2</v>
      </c>
      <c r="N11" s="401"/>
      <c r="O11" s="402"/>
      <c r="P11" s="402"/>
      <c r="Q11" s="403"/>
      <c r="R11" s="401"/>
      <c r="S11" s="402"/>
      <c r="T11" s="402"/>
      <c r="U11" s="403"/>
      <c r="V11" s="401"/>
      <c r="W11" s="402"/>
      <c r="X11" s="402"/>
      <c r="Y11" s="404"/>
      <c r="Z11" s="406" t="s">
        <v>55</v>
      </c>
    </row>
    <row r="12" spans="1:27" ht="30" customHeight="1" x14ac:dyDescent="0.25">
      <c r="A12" s="395">
        <v>4</v>
      </c>
      <c r="B12" s="407" t="s">
        <v>129</v>
      </c>
      <c r="C12" s="408">
        <f t="shared" si="0"/>
        <v>15</v>
      </c>
      <c r="D12" s="409">
        <f t="shared" si="0"/>
        <v>30</v>
      </c>
      <c r="E12" s="410">
        <f t="shared" si="1"/>
        <v>45</v>
      </c>
      <c r="F12" s="408">
        <v>45</v>
      </c>
      <c r="G12" s="409">
        <f t="shared" si="2"/>
        <v>55</v>
      </c>
      <c r="H12" s="409">
        <f t="shared" si="3"/>
        <v>100</v>
      </c>
      <c r="I12" s="411">
        <f>SUM(M12,Q12,U12,Y12)</f>
        <v>4</v>
      </c>
      <c r="J12" s="408">
        <v>15</v>
      </c>
      <c r="K12" s="409">
        <v>30</v>
      </c>
      <c r="L12" s="409">
        <v>55</v>
      </c>
      <c r="M12" s="411">
        <v>4</v>
      </c>
      <c r="N12" s="401"/>
      <c r="O12" s="402"/>
      <c r="P12" s="402"/>
      <c r="Q12" s="403"/>
      <c r="R12" s="401"/>
      <c r="S12" s="402"/>
      <c r="T12" s="402"/>
      <c r="U12" s="403"/>
      <c r="V12" s="401"/>
      <c r="W12" s="402"/>
      <c r="X12" s="402"/>
      <c r="Y12" s="404"/>
      <c r="Z12" s="405" t="s">
        <v>25</v>
      </c>
    </row>
    <row r="13" spans="1:27" ht="15.6" customHeight="1" x14ac:dyDescent="0.25">
      <c r="A13" s="395">
        <v>5</v>
      </c>
      <c r="B13" s="407" t="s">
        <v>130</v>
      </c>
      <c r="C13" s="397">
        <f t="shared" si="0"/>
        <v>0</v>
      </c>
      <c r="D13" s="398">
        <f t="shared" si="0"/>
        <v>30</v>
      </c>
      <c r="E13" s="399">
        <f t="shared" si="1"/>
        <v>30</v>
      </c>
      <c r="F13" s="397">
        <v>30</v>
      </c>
      <c r="G13" s="398">
        <f t="shared" si="2"/>
        <v>45</v>
      </c>
      <c r="H13" s="398">
        <f t="shared" si="3"/>
        <v>75</v>
      </c>
      <c r="I13" s="400">
        <f>SUM(M13,Q13,U13,Y13)</f>
        <v>3</v>
      </c>
      <c r="J13" s="401"/>
      <c r="K13" s="402"/>
      <c r="L13" s="402"/>
      <c r="M13" s="403"/>
      <c r="N13" s="397">
        <v>0</v>
      </c>
      <c r="O13" s="398">
        <v>30</v>
      </c>
      <c r="P13" s="398">
        <v>45</v>
      </c>
      <c r="Q13" s="400">
        <v>3</v>
      </c>
      <c r="R13" s="401"/>
      <c r="S13" s="402"/>
      <c r="T13" s="402"/>
      <c r="U13" s="403"/>
      <c r="V13" s="401"/>
      <c r="W13" s="402"/>
      <c r="X13" s="402"/>
      <c r="Y13" s="404"/>
      <c r="Z13" s="405" t="s">
        <v>40</v>
      </c>
    </row>
    <row r="14" spans="1:27" ht="15.6" customHeight="1" x14ac:dyDescent="0.25">
      <c r="A14" s="395">
        <v>6</v>
      </c>
      <c r="B14" s="407" t="s">
        <v>131</v>
      </c>
      <c r="C14" s="397">
        <v>0</v>
      </c>
      <c r="D14" s="398">
        <v>30</v>
      </c>
      <c r="E14" s="399">
        <v>30</v>
      </c>
      <c r="F14" s="397">
        <v>30</v>
      </c>
      <c r="G14" s="398">
        <f t="shared" si="2"/>
        <v>20</v>
      </c>
      <c r="H14" s="398">
        <v>50</v>
      </c>
      <c r="I14" s="400">
        <v>2</v>
      </c>
      <c r="J14" s="401"/>
      <c r="K14" s="402"/>
      <c r="L14" s="402"/>
      <c r="M14" s="403"/>
      <c r="N14" s="397"/>
      <c r="O14" s="398"/>
      <c r="P14" s="398"/>
      <c r="Q14" s="400"/>
      <c r="R14" s="401">
        <v>0</v>
      </c>
      <c r="S14" s="402">
        <v>30</v>
      </c>
      <c r="T14" s="402">
        <v>20</v>
      </c>
      <c r="U14" s="403">
        <v>2</v>
      </c>
      <c r="V14" s="401"/>
      <c r="W14" s="402"/>
      <c r="X14" s="402"/>
      <c r="Y14" s="404"/>
      <c r="Z14" s="405" t="s">
        <v>23</v>
      </c>
    </row>
    <row r="15" spans="1:27" ht="12.6" customHeight="1" x14ac:dyDescent="0.25">
      <c r="A15" s="395">
        <v>7</v>
      </c>
      <c r="B15" s="396" t="s">
        <v>132</v>
      </c>
      <c r="C15" s="397">
        <f t="shared" ref="C15:D19" si="4">SUM(J15,N15,R15,V15)</f>
        <v>15</v>
      </c>
      <c r="D15" s="398">
        <f t="shared" si="4"/>
        <v>15</v>
      </c>
      <c r="E15" s="399">
        <f t="shared" si="1"/>
        <v>30</v>
      </c>
      <c r="F15" s="397">
        <v>30</v>
      </c>
      <c r="G15" s="398">
        <f t="shared" si="2"/>
        <v>20</v>
      </c>
      <c r="H15" s="398">
        <f t="shared" si="3"/>
        <v>50</v>
      </c>
      <c r="I15" s="400">
        <f>SUM(M15,Q15,U15,Y15)</f>
        <v>2</v>
      </c>
      <c r="J15" s="401"/>
      <c r="K15" s="402"/>
      <c r="L15" s="402"/>
      <c r="M15" s="403"/>
      <c r="N15" s="401"/>
      <c r="O15" s="402"/>
      <c r="P15" s="402"/>
      <c r="Q15" s="403"/>
      <c r="R15" s="397">
        <v>15</v>
      </c>
      <c r="S15" s="398">
        <v>15</v>
      </c>
      <c r="T15" s="398">
        <f>G15</f>
        <v>20</v>
      </c>
      <c r="U15" s="400">
        <v>2</v>
      </c>
      <c r="V15" s="401"/>
      <c r="W15" s="402"/>
      <c r="X15" s="402"/>
      <c r="Y15" s="404"/>
      <c r="Z15" s="406" t="s">
        <v>32</v>
      </c>
    </row>
    <row r="16" spans="1:27" ht="12.6" customHeight="1" x14ac:dyDescent="0.25">
      <c r="A16" s="395">
        <v>8</v>
      </c>
      <c r="B16" s="396" t="s">
        <v>133</v>
      </c>
      <c r="C16" s="397">
        <f t="shared" si="4"/>
        <v>15</v>
      </c>
      <c r="D16" s="398">
        <f t="shared" si="4"/>
        <v>15</v>
      </c>
      <c r="E16" s="399">
        <f t="shared" si="1"/>
        <v>30</v>
      </c>
      <c r="F16" s="397">
        <v>30</v>
      </c>
      <c r="G16" s="398">
        <f t="shared" si="2"/>
        <v>20</v>
      </c>
      <c r="H16" s="398">
        <f t="shared" si="3"/>
        <v>50</v>
      </c>
      <c r="I16" s="400">
        <f>SUM(M16,Q16,U16,Y16)</f>
        <v>2</v>
      </c>
      <c r="J16" s="401"/>
      <c r="K16" s="402"/>
      <c r="L16" s="402"/>
      <c r="M16" s="403"/>
      <c r="N16" s="401"/>
      <c r="O16" s="402"/>
      <c r="P16" s="402"/>
      <c r="Q16" s="403"/>
      <c r="R16" s="401"/>
      <c r="S16" s="402"/>
      <c r="T16" s="402"/>
      <c r="U16" s="403"/>
      <c r="V16" s="397">
        <v>15</v>
      </c>
      <c r="W16" s="398">
        <v>15</v>
      </c>
      <c r="X16" s="398">
        <f>G16</f>
        <v>20</v>
      </c>
      <c r="Y16" s="400">
        <v>2</v>
      </c>
      <c r="Z16" s="406" t="s">
        <v>34</v>
      </c>
    </row>
    <row r="17" spans="1:27" ht="12.6" customHeight="1" x14ac:dyDescent="0.25">
      <c r="A17" s="395">
        <v>9</v>
      </c>
      <c r="B17" s="396" t="s">
        <v>59</v>
      </c>
      <c r="C17" s="397">
        <f t="shared" si="4"/>
        <v>15</v>
      </c>
      <c r="D17" s="398">
        <f t="shared" si="4"/>
        <v>15</v>
      </c>
      <c r="E17" s="399">
        <f t="shared" si="1"/>
        <v>30</v>
      </c>
      <c r="F17" s="397">
        <v>30</v>
      </c>
      <c r="G17" s="398">
        <f t="shared" si="2"/>
        <v>20</v>
      </c>
      <c r="H17" s="398">
        <f t="shared" si="3"/>
        <v>50</v>
      </c>
      <c r="I17" s="400">
        <f>SUM(M17,Q17,U17,Y17)</f>
        <v>2</v>
      </c>
      <c r="J17" s="401"/>
      <c r="K17" s="402"/>
      <c r="L17" s="402"/>
      <c r="M17" s="403"/>
      <c r="N17" s="401"/>
      <c r="O17" s="402"/>
      <c r="P17" s="402"/>
      <c r="Q17" s="403"/>
      <c r="R17" s="397">
        <v>15</v>
      </c>
      <c r="S17" s="398">
        <v>15</v>
      </c>
      <c r="T17" s="398">
        <f>G17</f>
        <v>20</v>
      </c>
      <c r="U17" s="400">
        <v>2</v>
      </c>
      <c r="V17" s="401"/>
      <c r="W17" s="402"/>
      <c r="X17" s="402"/>
      <c r="Y17" s="403"/>
      <c r="Z17" s="406" t="s">
        <v>32</v>
      </c>
    </row>
    <row r="18" spans="1:27" ht="12.6" customHeight="1" x14ac:dyDescent="0.25">
      <c r="A18" s="395">
        <v>10</v>
      </c>
      <c r="B18" s="396" t="s">
        <v>134</v>
      </c>
      <c r="C18" s="397">
        <f t="shared" si="4"/>
        <v>15</v>
      </c>
      <c r="D18" s="398">
        <f t="shared" si="4"/>
        <v>30</v>
      </c>
      <c r="E18" s="399">
        <f t="shared" si="1"/>
        <v>45</v>
      </c>
      <c r="F18" s="397">
        <v>45</v>
      </c>
      <c r="G18" s="398">
        <f t="shared" si="2"/>
        <v>30</v>
      </c>
      <c r="H18" s="398">
        <f t="shared" si="3"/>
        <v>75</v>
      </c>
      <c r="I18" s="400">
        <f>SUM(M18,Q18,U18,Y18)</f>
        <v>3</v>
      </c>
      <c r="J18" s="401"/>
      <c r="K18" s="402"/>
      <c r="L18" s="402"/>
      <c r="M18" s="403"/>
      <c r="N18" s="397">
        <v>15</v>
      </c>
      <c r="O18" s="398">
        <v>30</v>
      </c>
      <c r="P18" s="398">
        <v>30</v>
      </c>
      <c r="Q18" s="400">
        <v>3</v>
      </c>
      <c r="R18" s="401"/>
      <c r="S18" s="402"/>
      <c r="T18" s="402"/>
      <c r="U18" s="403"/>
      <c r="V18" s="401"/>
      <c r="W18" s="402"/>
      <c r="X18" s="402"/>
      <c r="Y18" s="403"/>
      <c r="Z18" s="405" t="s">
        <v>40</v>
      </c>
    </row>
    <row r="19" spans="1:27" ht="13.5" customHeight="1" thickBot="1" x14ac:dyDescent="0.3">
      <c r="A19" s="412">
        <v>11</v>
      </c>
      <c r="B19" s="413" t="s">
        <v>135</v>
      </c>
      <c r="C19" s="414">
        <f t="shared" si="4"/>
        <v>0</v>
      </c>
      <c r="D19" s="415">
        <f t="shared" si="4"/>
        <v>50</v>
      </c>
      <c r="E19" s="416">
        <f t="shared" si="1"/>
        <v>50</v>
      </c>
      <c r="F19" s="414">
        <v>50</v>
      </c>
      <c r="G19" s="415">
        <f t="shared" si="2"/>
        <v>275</v>
      </c>
      <c r="H19" s="415">
        <f t="shared" si="3"/>
        <v>325</v>
      </c>
      <c r="I19" s="417">
        <f>SUM(M19,Q19,U19,Y19)</f>
        <v>13</v>
      </c>
      <c r="J19" s="418"/>
      <c r="K19" s="419"/>
      <c r="L19" s="419"/>
      <c r="M19" s="420"/>
      <c r="N19" s="414">
        <v>0</v>
      </c>
      <c r="O19" s="415">
        <v>10</v>
      </c>
      <c r="P19" s="415">
        <v>40</v>
      </c>
      <c r="Q19" s="417">
        <v>2</v>
      </c>
      <c r="R19" s="414">
        <v>0</v>
      </c>
      <c r="S19" s="415">
        <v>20</v>
      </c>
      <c r="T19" s="415">
        <v>80</v>
      </c>
      <c r="U19" s="417">
        <v>4</v>
      </c>
      <c r="V19" s="414">
        <v>0</v>
      </c>
      <c r="W19" s="415">
        <v>20</v>
      </c>
      <c r="X19" s="415">
        <v>155</v>
      </c>
      <c r="Y19" s="417">
        <v>7</v>
      </c>
      <c r="Z19" s="421" t="s">
        <v>34</v>
      </c>
    </row>
    <row r="20" spans="1:27" ht="13.5" customHeight="1" thickBot="1" x14ac:dyDescent="0.25">
      <c r="A20" s="422"/>
      <c r="B20" s="423" t="s">
        <v>60</v>
      </c>
      <c r="C20" s="424">
        <f t="shared" ref="C20:Y20" si="5">SUM(C9:C19)</f>
        <v>105</v>
      </c>
      <c r="D20" s="425">
        <f t="shared" si="5"/>
        <v>260</v>
      </c>
      <c r="E20" s="426">
        <f t="shared" si="5"/>
        <v>365</v>
      </c>
      <c r="F20" s="424">
        <f t="shared" si="5"/>
        <v>365</v>
      </c>
      <c r="G20" s="425">
        <f t="shared" si="5"/>
        <v>610</v>
      </c>
      <c r="H20" s="425">
        <f t="shared" si="5"/>
        <v>975</v>
      </c>
      <c r="I20" s="427">
        <f t="shared" si="5"/>
        <v>39</v>
      </c>
      <c r="J20" s="428">
        <f t="shared" si="5"/>
        <v>45</v>
      </c>
      <c r="K20" s="429">
        <f t="shared" si="5"/>
        <v>60</v>
      </c>
      <c r="L20" s="430">
        <f>SUM(L9:L19)</f>
        <v>145</v>
      </c>
      <c r="M20" s="427">
        <f t="shared" si="5"/>
        <v>10</v>
      </c>
      <c r="N20" s="428">
        <f t="shared" si="5"/>
        <v>15</v>
      </c>
      <c r="O20" s="431">
        <f t="shared" si="5"/>
        <v>85</v>
      </c>
      <c r="P20" s="430">
        <f>SUM(P9:P19)</f>
        <v>150</v>
      </c>
      <c r="Q20" s="427">
        <f t="shared" si="5"/>
        <v>10</v>
      </c>
      <c r="R20" s="432">
        <f t="shared" si="5"/>
        <v>30</v>
      </c>
      <c r="S20" s="433">
        <f t="shared" si="5"/>
        <v>80</v>
      </c>
      <c r="T20" s="434">
        <f t="shared" si="5"/>
        <v>140</v>
      </c>
      <c r="U20" s="427">
        <f t="shared" si="5"/>
        <v>10</v>
      </c>
      <c r="V20" s="432">
        <f t="shared" si="5"/>
        <v>15</v>
      </c>
      <c r="W20" s="433">
        <f t="shared" si="5"/>
        <v>35</v>
      </c>
      <c r="X20" s="434">
        <f t="shared" si="5"/>
        <v>175</v>
      </c>
      <c r="Y20" s="427">
        <f t="shared" si="5"/>
        <v>9</v>
      </c>
      <c r="Z20" s="435"/>
    </row>
    <row r="21" spans="1:27" ht="13.5" customHeight="1" thickBot="1" x14ac:dyDescent="0.25">
      <c r="A21" s="376" t="s">
        <v>27</v>
      </c>
      <c r="B21" s="436" t="s">
        <v>46</v>
      </c>
      <c r="C21" s="378"/>
      <c r="D21" s="378"/>
      <c r="E21" s="378"/>
      <c r="F21" s="378"/>
      <c r="G21" s="378"/>
      <c r="H21" s="378"/>
      <c r="I21" s="381"/>
      <c r="J21" s="378"/>
      <c r="K21" s="378"/>
      <c r="L21" s="437"/>
      <c r="M21" s="378"/>
      <c r="N21" s="378"/>
      <c r="O21" s="378"/>
      <c r="P21" s="437"/>
      <c r="Q21" s="378"/>
      <c r="R21" s="378"/>
      <c r="S21" s="378"/>
      <c r="T21" s="437"/>
      <c r="U21" s="378"/>
      <c r="V21" s="378"/>
      <c r="W21" s="378"/>
      <c r="X21" s="437"/>
      <c r="Y21" s="378"/>
      <c r="Z21" s="383"/>
    </row>
    <row r="22" spans="1:27" ht="13.15" customHeight="1" x14ac:dyDescent="0.25">
      <c r="A22" s="384">
        <v>12</v>
      </c>
      <c r="B22" s="438" t="s">
        <v>136</v>
      </c>
      <c r="C22" s="386">
        <f t="shared" ref="C22:D24" si="6">SUM(J22,N22,R22,V22)</f>
        <v>30</v>
      </c>
      <c r="D22" s="387">
        <f t="shared" si="6"/>
        <v>30</v>
      </c>
      <c r="E22" s="388">
        <f t="shared" ref="E22:E32" si="7">SUM(C22:D22)</f>
        <v>60</v>
      </c>
      <c r="F22" s="386">
        <v>60</v>
      </c>
      <c r="G22" s="387">
        <f t="shared" ref="G22:G32" si="8">H22-F22</f>
        <v>15</v>
      </c>
      <c r="H22" s="387">
        <f t="shared" ref="H22:H32" si="9">$B$5*I22</f>
        <v>75</v>
      </c>
      <c r="I22" s="389">
        <f t="shared" ref="I22:I31" si="10">SUM(M22,Q22,U22,Y22)</f>
        <v>3</v>
      </c>
      <c r="J22" s="386">
        <v>30</v>
      </c>
      <c r="K22" s="387">
        <v>30</v>
      </c>
      <c r="L22" s="387">
        <f>G22</f>
        <v>15</v>
      </c>
      <c r="M22" s="389">
        <v>3</v>
      </c>
      <c r="N22" s="390"/>
      <c r="O22" s="391"/>
      <c r="P22" s="391"/>
      <c r="Q22" s="392"/>
      <c r="R22" s="390"/>
      <c r="S22" s="391"/>
      <c r="T22" s="391"/>
      <c r="U22" s="393"/>
      <c r="V22" s="390"/>
      <c r="W22" s="391"/>
      <c r="X22" s="391"/>
      <c r="Y22" s="393"/>
      <c r="Z22" s="394" t="s">
        <v>55</v>
      </c>
    </row>
    <row r="23" spans="1:27" ht="12.6" customHeight="1" x14ac:dyDescent="0.25">
      <c r="A23" s="395">
        <v>13</v>
      </c>
      <c r="B23" s="439" t="s">
        <v>137</v>
      </c>
      <c r="C23" s="397">
        <f t="shared" si="6"/>
        <v>15</v>
      </c>
      <c r="D23" s="398">
        <f t="shared" si="6"/>
        <v>30</v>
      </c>
      <c r="E23" s="399">
        <f t="shared" si="7"/>
        <v>45</v>
      </c>
      <c r="F23" s="397">
        <v>45</v>
      </c>
      <c r="G23" s="398">
        <f t="shared" si="8"/>
        <v>5</v>
      </c>
      <c r="H23" s="398">
        <f t="shared" si="9"/>
        <v>50</v>
      </c>
      <c r="I23" s="400">
        <f t="shared" si="10"/>
        <v>2</v>
      </c>
      <c r="J23" s="401"/>
      <c r="K23" s="402"/>
      <c r="L23" s="402"/>
      <c r="M23" s="403"/>
      <c r="N23" s="401"/>
      <c r="O23" s="402"/>
      <c r="P23" s="402"/>
      <c r="Q23" s="403"/>
      <c r="R23" s="401"/>
      <c r="S23" s="402"/>
      <c r="T23" s="402"/>
      <c r="U23" s="404"/>
      <c r="V23" s="397">
        <v>15</v>
      </c>
      <c r="W23" s="398">
        <v>30</v>
      </c>
      <c r="X23" s="398">
        <v>5</v>
      </c>
      <c r="Y23" s="400">
        <v>2</v>
      </c>
      <c r="Z23" s="405" t="s">
        <v>42</v>
      </c>
    </row>
    <row r="24" spans="1:27" ht="27" customHeight="1" x14ac:dyDescent="0.25">
      <c r="A24" s="395">
        <v>14</v>
      </c>
      <c r="B24" s="440" t="s">
        <v>138</v>
      </c>
      <c r="C24" s="397">
        <f t="shared" si="6"/>
        <v>30</v>
      </c>
      <c r="D24" s="398">
        <f t="shared" si="6"/>
        <v>15</v>
      </c>
      <c r="E24" s="399">
        <f t="shared" si="7"/>
        <v>45</v>
      </c>
      <c r="F24" s="397">
        <v>45</v>
      </c>
      <c r="G24" s="398">
        <f t="shared" si="8"/>
        <v>5</v>
      </c>
      <c r="H24" s="398">
        <f t="shared" si="9"/>
        <v>50</v>
      </c>
      <c r="I24" s="400">
        <f t="shared" si="10"/>
        <v>2</v>
      </c>
      <c r="J24" s="401"/>
      <c r="K24" s="402"/>
      <c r="L24" s="402"/>
      <c r="M24" s="403"/>
      <c r="N24" s="401"/>
      <c r="O24" s="402"/>
      <c r="P24" s="402"/>
      <c r="Q24" s="403"/>
      <c r="R24" s="401"/>
      <c r="S24" s="402"/>
      <c r="T24" s="402"/>
      <c r="U24" s="404"/>
      <c r="V24" s="397">
        <v>30</v>
      </c>
      <c r="W24" s="398">
        <v>15</v>
      </c>
      <c r="X24" s="398">
        <f>G24</f>
        <v>5</v>
      </c>
      <c r="Y24" s="400">
        <v>2</v>
      </c>
      <c r="Z24" s="405" t="s">
        <v>42</v>
      </c>
    </row>
    <row r="25" spans="1:27" ht="28.5" customHeight="1" x14ac:dyDescent="0.25">
      <c r="A25" s="395">
        <v>15</v>
      </c>
      <c r="B25" s="440" t="s">
        <v>139</v>
      </c>
      <c r="C25" s="397">
        <v>0</v>
      </c>
      <c r="D25" s="398">
        <v>30</v>
      </c>
      <c r="E25" s="399">
        <f t="shared" si="7"/>
        <v>30</v>
      </c>
      <c r="F25" s="397">
        <v>30</v>
      </c>
      <c r="G25" s="398">
        <f t="shared" si="8"/>
        <v>20</v>
      </c>
      <c r="H25" s="398">
        <f t="shared" si="9"/>
        <v>50</v>
      </c>
      <c r="I25" s="400">
        <f t="shared" si="10"/>
        <v>2</v>
      </c>
      <c r="J25" s="401"/>
      <c r="K25" s="402"/>
      <c r="L25" s="402"/>
      <c r="M25" s="403"/>
      <c r="N25" s="401"/>
      <c r="O25" s="402"/>
      <c r="P25" s="402"/>
      <c r="Q25" s="403"/>
      <c r="R25" s="397">
        <v>0</v>
      </c>
      <c r="S25" s="398">
        <v>30</v>
      </c>
      <c r="T25" s="398">
        <v>20</v>
      </c>
      <c r="U25" s="400">
        <v>2</v>
      </c>
      <c r="V25" s="401"/>
      <c r="W25" s="402"/>
      <c r="X25" s="402"/>
      <c r="Y25" s="403"/>
      <c r="Z25" s="405" t="s">
        <v>23</v>
      </c>
    </row>
    <row r="26" spans="1:27" ht="12.75" customHeight="1" x14ac:dyDescent="0.25">
      <c r="A26" s="395">
        <v>16</v>
      </c>
      <c r="B26" s="439" t="s">
        <v>140</v>
      </c>
      <c r="C26" s="397">
        <f t="shared" ref="C26:D31" si="11">SUM(J26,N26,R26,V26)</f>
        <v>0</v>
      </c>
      <c r="D26" s="398">
        <f t="shared" si="11"/>
        <v>30</v>
      </c>
      <c r="E26" s="399">
        <f t="shared" si="7"/>
        <v>30</v>
      </c>
      <c r="F26" s="397">
        <v>30</v>
      </c>
      <c r="G26" s="398">
        <f t="shared" si="8"/>
        <v>20</v>
      </c>
      <c r="H26" s="398">
        <f t="shared" si="9"/>
        <v>50</v>
      </c>
      <c r="I26" s="400">
        <f t="shared" si="10"/>
        <v>2</v>
      </c>
      <c r="J26" s="401"/>
      <c r="K26" s="402"/>
      <c r="L26" s="402"/>
      <c r="M26" s="403"/>
      <c r="N26" s="401"/>
      <c r="O26" s="402"/>
      <c r="P26" s="402"/>
      <c r="Q26" s="403"/>
      <c r="R26" s="401"/>
      <c r="S26" s="402"/>
      <c r="T26" s="402"/>
      <c r="U26" s="404"/>
      <c r="V26" s="397">
        <v>0</v>
      </c>
      <c r="W26" s="398">
        <v>30</v>
      </c>
      <c r="X26" s="398">
        <f>G26</f>
        <v>20</v>
      </c>
      <c r="Y26" s="400">
        <v>2</v>
      </c>
      <c r="Z26" s="406" t="s">
        <v>34</v>
      </c>
    </row>
    <row r="27" spans="1:27" ht="12.6" customHeight="1" x14ac:dyDescent="0.25">
      <c r="A27" s="395">
        <v>17</v>
      </c>
      <c r="B27" s="396" t="s">
        <v>141</v>
      </c>
      <c r="C27" s="397">
        <f t="shared" si="11"/>
        <v>0</v>
      </c>
      <c r="D27" s="398">
        <f t="shared" si="11"/>
        <v>30</v>
      </c>
      <c r="E27" s="399">
        <f t="shared" si="7"/>
        <v>30</v>
      </c>
      <c r="F27" s="397">
        <v>30</v>
      </c>
      <c r="G27" s="398">
        <f t="shared" si="8"/>
        <v>45</v>
      </c>
      <c r="H27" s="398">
        <f t="shared" si="9"/>
        <v>75</v>
      </c>
      <c r="I27" s="400">
        <f t="shared" si="10"/>
        <v>3</v>
      </c>
      <c r="J27" s="397">
        <v>0</v>
      </c>
      <c r="K27" s="398">
        <v>30</v>
      </c>
      <c r="L27" s="398">
        <f>G27</f>
        <v>45</v>
      </c>
      <c r="M27" s="400">
        <v>3</v>
      </c>
      <c r="N27" s="401"/>
      <c r="O27" s="402"/>
      <c r="P27" s="402"/>
      <c r="Q27" s="403"/>
      <c r="R27" s="401"/>
      <c r="S27" s="402"/>
      <c r="T27" s="402"/>
      <c r="U27" s="404"/>
      <c r="V27" s="401"/>
      <c r="W27" s="402"/>
      <c r="X27" s="402"/>
      <c r="Y27" s="404"/>
      <c r="Z27" s="405" t="s">
        <v>25</v>
      </c>
    </row>
    <row r="28" spans="1:27" ht="12.6" customHeight="1" x14ac:dyDescent="0.25">
      <c r="A28" s="395">
        <v>18</v>
      </c>
      <c r="B28" s="439" t="s">
        <v>142</v>
      </c>
      <c r="C28" s="397">
        <f t="shared" si="11"/>
        <v>0</v>
      </c>
      <c r="D28" s="398">
        <f t="shared" si="11"/>
        <v>30</v>
      </c>
      <c r="E28" s="399">
        <f t="shared" si="7"/>
        <v>30</v>
      </c>
      <c r="F28" s="397">
        <v>30</v>
      </c>
      <c r="G28" s="398">
        <f t="shared" si="8"/>
        <v>20</v>
      </c>
      <c r="H28" s="398">
        <f t="shared" si="9"/>
        <v>50</v>
      </c>
      <c r="I28" s="400">
        <f t="shared" si="10"/>
        <v>2</v>
      </c>
      <c r="J28" s="401"/>
      <c r="K28" s="402"/>
      <c r="L28" s="402"/>
      <c r="M28" s="403"/>
      <c r="N28" s="397">
        <v>0</v>
      </c>
      <c r="O28" s="398">
        <v>30</v>
      </c>
      <c r="P28" s="398">
        <f>G28</f>
        <v>20</v>
      </c>
      <c r="Q28" s="400">
        <v>2</v>
      </c>
      <c r="R28" s="401"/>
      <c r="S28" s="402"/>
      <c r="T28" s="402"/>
      <c r="U28" s="404"/>
      <c r="V28" s="401"/>
      <c r="W28" s="402"/>
      <c r="X28" s="402"/>
      <c r="Y28" s="404"/>
      <c r="Z28" s="406" t="s">
        <v>30</v>
      </c>
    </row>
    <row r="29" spans="1:27" ht="12.6" customHeight="1" x14ac:dyDescent="0.25">
      <c r="A29" s="395">
        <v>19</v>
      </c>
      <c r="B29" s="396" t="s">
        <v>143</v>
      </c>
      <c r="C29" s="397">
        <f t="shared" si="11"/>
        <v>15</v>
      </c>
      <c r="D29" s="398">
        <f t="shared" si="11"/>
        <v>30</v>
      </c>
      <c r="E29" s="399">
        <f t="shared" si="7"/>
        <v>45</v>
      </c>
      <c r="F29" s="397">
        <v>45</v>
      </c>
      <c r="G29" s="398">
        <f t="shared" si="8"/>
        <v>30</v>
      </c>
      <c r="H29" s="398">
        <f t="shared" si="9"/>
        <v>75</v>
      </c>
      <c r="I29" s="400">
        <f t="shared" si="10"/>
        <v>3</v>
      </c>
      <c r="J29" s="401"/>
      <c r="K29" s="402"/>
      <c r="L29" s="402"/>
      <c r="M29" s="403"/>
      <c r="N29" s="397">
        <v>15</v>
      </c>
      <c r="O29" s="398">
        <v>30</v>
      </c>
      <c r="P29" s="398">
        <v>30</v>
      </c>
      <c r="Q29" s="400">
        <v>3</v>
      </c>
      <c r="R29" s="401"/>
      <c r="S29" s="402"/>
      <c r="T29" s="402"/>
      <c r="U29" s="404"/>
      <c r="V29" s="401"/>
      <c r="W29" s="402"/>
      <c r="X29" s="402"/>
      <c r="Y29" s="404"/>
      <c r="Z29" s="405" t="s">
        <v>40</v>
      </c>
    </row>
    <row r="30" spans="1:27" ht="12.6" customHeight="1" x14ac:dyDescent="0.25">
      <c r="A30" s="395">
        <v>20</v>
      </c>
      <c r="B30" s="396" t="s">
        <v>144</v>
      </c>
      <c r="C30" s="397">
        <f t="shared" si="11"/>
        <v>30</v>
      </c>
      <c r="D30" s="398">
        <f t="shared" si="11"/>
        <v>15</v>
      </c>
      <c r="E30" s="399">
        <f t="shared" si="7"/>
        <v>45</v>
      </c>
      <c r="F30" s="397">
        <v>45</v>
      </c>
      <c r="G30" s="398">
        <f t="shared" si="8"/>
        <v>5</v>
      </c>
      <c r="H30" s="398">
        <f t="shared" si="9"/>
        <v>50</v>
      </c>
      <c r="I30" s="400">
        <f t="shared" si="10"/>
        <v>2</v>
      </c>
      <c r="J30" s="401"/>
      <c r="K30" s="402"/>
      <c r="L30" s="402"/>
      <c r="M30" s="403"/>
      <c r="N30" s="397">
        <v>30</v>
      </c>
      <c r="O30" s="398">
        <v>15</v>
      </c>
      <c r="P30" s="398">
        <f>G30</f>
        <v>5</v>
      </c>
      <c r="Q30" s="400">
        <v>2</v>
      </c>
      <c r="R30" s="401"/>
      <c r="S30" s="402"/>
      <c r="T30" s="402"/>
      <c r="U30" s="404"/>
      <c r="V30" s="401"/>
      <c r="W30" s="402"/>
      <c r="X30" s="402"/>
      <c r="Y30" s="404"/>
      <c r="Z30" s="405" t="s">
        <v>40</v>
      </c>
    </row>
    <row r="31" spans="1:27" ht="13.5" customHeight="1" thickBot="1" x14ac:dyDescent="0.3">
      <c r="A31" s="395">
        <v>21</v>
      </c>
      <c r="B31" s="396" t="s">
        <v>145</v>
      </c>
      <c r="C31" s="397">
        <f t="shared" si="11"/>
        <v>30</v>
      </c>
      <c r="D31" s="398">
        <f t="shared" si="11"/>
        <v>0</v>
      </c>
      <c r="E31" s="399">
        <f t="shared" si="7"/>
        <v>30</v>
      </c>
      <c r="F31" s="397">
        <v>30</v>
      </c>
      <c r="G31" s="398">
        <f t="shared" si="8"/>
        <v>20</v>
      </c>
      <c r="H31" s="398">
        <f t="shared" si="9"/>
        <v>50</v>
      </c>
      <c r="I31" s="400">
        <f t="shared" si="10"/>
        <v>2</v>
      </c>
      <c r="J31" s="414">
        <v>30</v>
      </c>
      <c r="K31" s="415">
        <v>0</v>
      </c>
      <c r="L31" s="415">
        <f>G31</f>
        <v>20</v>
      </c>
      <c r="M31" s="417">
        <v>2</v>
      </c>
      <c r="N31" s="418"/>
      <c r="O31" s="419"/>
      <c r="P31" s="419"/>
      <c r="Q31" s="420"/>
      <c r="R31" s="418"/>
      <c r="S31" s="419"/>
      <c r="T31" s="419"/>
      <c r="U31" s="441"/>
      <c r="V31" s="418"/>
      <c r="W31" s="419"/>
      <c r="X31" s="419"/>
      <c r="Y31" s="441"/>
      <c r="Z31" s="442" t="s">
        <v>25</v>
      </c>
    </row>
    <row r="32" spans="1:27" ht="30.75" customHeight="1" thickBot="1" x14ac:dyDescent="0.25">
      <c r="A32" s="412">
        <v>22</v>
      </c>
      <c r="B32" s="443" t="s">
        <v>146</v>
      </c>
      <c r="C32" s="444">
        <v>30</v>
      </c>
      <c r="D32" s="445">
        <f>SUM(K32,O32,S32,W32)</f>
        <v>0</v>
      </c>
      <c r="E32" s="446">
        <f t="shared" si="7"/>
        <v>30</v>
      </c>
      <c r="F32" s="444">
        <v>30</v>
      </c>
      <c r="G32" s="445">
        <f t="shared" si="8"/>
        <v>20</v>
      </c>
      <c r="H32" s="445">
        <f t="shared" si="9"/>
        <v>50</v>
      </c>
      <c r="I32" s="447">
        <v>2</v>
      </c>
      <c r="J32" s="448" t="s">
        <v>147</v>
      </c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50"/>
      <c r="Z32" s="451"/>
      <c r="AA32" s="452"/>
    </row>
    <row r="33" spans="1:31" ht="13.5" customHeight="1" thickBot="1" x14ac:dyDescent="0.25">
      <c r="A33" s="422"/>
      <c r="B33" s="453" t="s">
        <v>60</v>
      </c>
      <c r="C33" s="428">
        <f t="shared" ref="C33:Y33" si="12">SUM(C22:C32)</f>
        <v>180</v>
      </c>
      <c r="D33" s="429">
        <f t="shared" si="12"/>
        <v>240</v>
      </c>
      <c r="E33" s="454">
        <f t="shared" si="12"/>
        <v>420</v>
      </c>
      <c r="F33" s="428">
        <f t="shared" si="12"/>
        <v>420</v>
      </c>
      <c r="G33" s="431">
        <f t="shared" si="12"/>
        <v>205</v>
      </c>
      <c r="H33" s="431">
        <f t="shared" si="12"/>
        <v>625</v>
      </c>
      <c r="I33" s="455">
        <f t="shared" si="12"/>
        <v>25</v>
      </c>
      <c r="J33" s="428">
        <f t="shared" si="12"/>
        <v>60</v>
      </c>
      <c r="K33" s="431">
        <f t="shared" si="12"/>
        <v>60</v>
      </c>
      <c r="L33" s="433">
        <f t="shared" si="12"/>
        <v>80</v>
      </c>
      <c r="M33" s="456">
        <f t="shared" si="12"/>
        <v>8</v>
      </c>
      <c r="N33" s="432">
        <f t="shared" si="12"/>
        <v>45</v>
      </c>
      <c r="O33" s="431">
        <f t="shared" si="12"/>
        <v>75</v>
      </c>
      <c r="P33" s="433">
        <f t="shared" si="12"/>
        <v>55</v>
      </c>
      <c r="Q33" s="456">
        <f t="shared" si="12"/>
        <v>7</v>
      </c>
      <c r="R33" s="432">
        <f t="shared" si="12"/>
        <v>0</v>
      </c>
      <c r="S33" s="431">
        <f t="shared" si="12"/>
        <v>30</v>
      </c>
      <c r="T33" s="431">
        <f t="shared" si="12"/>
        <v>20</v>
      </c>
      <c r="U33" s="455">
        <f t="shared" si="12"/>
        <v>2</v>
      </c>
      <c r="V33" s="428">
        <f t="shared" si="12"/>
        <v>45</v>
      </c>
      <c r="W33" s="431">
        <f t="shared" si="12"/>
        <v>75</v>
      </c>
      <c r="X33" s="431">
        <f t="shared" si="12"/>
        <v>30</v>
      </c>
      <c r="Y33" s="455">
        <f t="shared" si="12"/>
        <v>6</v>
      </c>
      <c r="Z33" s="457"/>
    </row>
    <row r="34" spans="1:31" ht="13.5" customHeight="1" thickBot="1" x14ac:dyDescent="0.25">
      <c r="A34" s="376" t="s">
        <v>45</v>
      </c>
      <c r="B34" s="458" t="s">
        <v>62</v>
      </c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60"/>
    </row>
    <row r="35" spans="1:31" ht="13.15" customHeight="1" x14ac:dyDescent="0.25">
      <c r="A35" s="384">
        <v>23</v>
      </c>
      <c r="B35" s="461" t="s">
        <v>148</v>
      </c>
      <c r="C35" s="462">
        <f t="shared" ref="C35:D45" si="13">SUM(J35,N35,R35,V35)</f>
        <v>30</v>
      </c>
      <c r="D35" s="463">
        <f t="shared" si="13"/>
        <v>30</v>
      </c>
      <c r="E35" s="464">
        <f t="shared" ref="E35:E45" si="14">SUM(C35:D35)</f>
        <v>60</v>
      </c>
      <c r="F35" s="462">
        <v>60</v>
      </c>
      <c r="G35" s="463">
        <f t="shared" ref="G35:G45" si="15">H35-F35</f>
        <v>15</v>
      </c>
      <c r="H35" s="463">
        <f t="shared" ref="H35:H45" si="16">$B$5*I35</f>
        <v>75</v>
      </c>
      <c r="I35" s="465">
        <f t="shared" ref="I35:I45" si="17">SUM(M35,Q35,U35,Y35)</f>
        <v>3</v>
      </c>
      <c r="J35" s="466"/>
      <c r="K35" s="467"/>
      <c r="L35" s="467"/>
      <c r="M35" s="468"/>
      <c r="N35" s="462">
        <v>30</v>
      </c>
      <c r="O35" s="463">
        <v>30</v>
      </c>
      <c r="P35" s="463">
        <f>G35</f>
        <v>15</v>
      </c>
      <c r="Q35" s="465">
        <v>3</v>
      </c>
      <c r="R35" s="466"/>
      <c r="S35" s="467"/>
      <c r="T35" s="467"/>
      <c r="U35" s="468"/>
      <c r="V35" s="466"/>
      <c r="W35" s="467"/>
      <c r="X35" s="467"/>
      <c r="Y35" s="469"/>
      <c r="Z35" s="470" t="s">
        <v>30</v>
      </c>
    </row>
    <row r="36" spans="1:31" ht="12.6" customHeight="1" x14ac:dyDescent="0.25">
      <c r="A36" s="395">
        <v>24</v>
      </c>
      <c r="B36" s="439" t="s">
        <v>149</v>
      </c>
      <c r="C36" s="397">
        <f t="shared" si="13"/>
        <v>15</v>
      </c>
      <c r="D36" s="398">
        <f t="shared" si="13"/>
        <v>30</v>
      </c>
      <c r="E36" s="399">
        <f t="shared" si="14"/>
        <v>45</v>
      </c>
      <c r="F36" s="397">
        <v>45</v>
      </c>
      <c r="G36" s="398">
        <f t="shared" si="15"/>
        <v>5</v>
      </c>
      <c r="H36" s="398">
        <f t="shared" si="16"/>
        <v>50</v>
      </c>
      <c r="I36" s="400">
        <f t="shared" si="17"/>
        <v>2</v>
      </c>
      <c r="J36" s="401"/>
      <c r="K36" s="402"/>
      <c r="L36" s="402"/>
      <c r="M36" s="403"/>
      <c r="N36" s="401"/>
      <c r="O36" s="402"/>
      <c r="P36" s="402"/>
      <c r="Q36" s="403"/>
      <c r="R36" s="397">
        <v>15</v>
      </c>
      <c r="S36" s="398">
        <v>30</v>
      </c>
      <c r="T36" s="398">
        <f>G36</f>
        <v>5</v>
      </c>
      <c r="U36" s="400">
        <v>2</v>
      </c>
      <c r="V36" s="401"/>
      <c r="W36" s="402"/>
      <c r="X36" s="402"/>
      <c r="Y36" s="404"/>
      <c r="Z36" s="405" t="s">
        <v>23</v>
      </c>
    </row>
    <row r="37" spans="1:31" ht="12.6" customHeight="1" x14ac:dyDescent="0.25">
      <c r="A37" s="395">
        <v>25</v>
      </c>
      <c r="B37" s="439" t="s">
        <v>150</v>
      </c>
      <c r="C37" s="471">
        <f t="shared" si="13"/>
        <v>0</v>
      </c>
      <c r="D37" s="472">
        <f t="shared" si="13"/>
        <v>30</v>
      </c>
      <c r="E37" s="473">
        <f t="shared" si="14"/>
        <v>30</v>
      </c>
      <c r="F37" s="397">
        <v>30</v>
      </c>
      <c r="G37" s="398">
        <f t="shared" si="15"/>
        <v>20</v>
      </c>
      <c r="H37" s="398">
        <f t="shared" si="16"/>
        <v>50</v>
      </c>
      <c r="I37" s="400">
        <f t="shared" si="17"/>
        <v>2</v>
      </c>
      <c r="J37" s="397">
        <v>0</v>
      </c>
      <c r="K37" s="398">
        <v>30</v>
      </c>
      <c r="L37" s="398">
        <f>G37</f>
        <v>20</v>
      </c>
      <c r="M37" s="400">
        <v>2</v>
      </c>
      <c r="N37" s="401"/>
      <c r="O37" s="402"/>
      <c r="P37" s="402"/>
      <c r="Q37" s="403"/>
      <c r="R37" s="401"/>
      <c r="S37" s="402"/>
      <c r="T37" s="402"/>
      <c r="U37" s="403"/>
      <c r="V37" s="401"/>
      <c r="W37" s="402"/>
      <c r="X37" s="402"/>
      <c r="Y37" s="404"/>
      <c r="Z37" s="405" t="s">
        <v>25</v>
      </c>
    </row>
    <row r="38" spans="1:31" ht="12.6" customHeight="1" x14ac:dyDescent="0.25">
      <c r="A38" s="395">
        <v>26</v>
      </c>
      <c r="B38" s="439" t="s">
        <v>151</v>
      </c>
      <c r="C38" s="462">
        <f t="shared" si="13"/>
        <v>0</v>
      </c>
      <c r="D38" s="463">
        <f t="shared" si="13"/>
        <v>30</v>
      </c>
      <c r="E38" s="464">
        <f t="shared" si="14"/>
        <v>30</v>
      </c>
      <c r="F38" s="397">
        <v>30</v>
      </c>
      <c r="G38" s="398">
        <f t="shared" si="15"/>
        <v>20</v>
      </c>
      <c r="H38" s="398">
        <f t="shared" si="16"/>
        <v>50</v>
      </c>
      <c r="I38" s="400">
        <f t="shared" si="17"/>
        <v>2</v>
      </c>
      <c r="J38" s="401"/>
      <c r="K38" s="402"/>
      <c r="L38" s="402"/>
      <c r="M38" s="403"/>
      <c r="N38" s="397">
        <v>0</v>
      </c>
      <c r="O38" s="398">
        <v>30</v>
      </c>
      <c r="P38" s="398">
        <f>G38</f>
        <v>20</v>
      </c>
      <c r="Q38" s="400">
        <v>2</v>
      </c>
      <c r="R38" s="401"/>
      <c r="S38" s="402"/>
      <c r="T38" s="402"/>
      <c r="U38" s="403"/>
      <c r="V38" s="401"/>
      <c r="W38" s="402"/>
      <c r="X38" s="402"/>
      <c r="Y38" s="404"/>
      <c r="Z38" s="405" t="s">
        <v>40</v>
      </c>
    </row>
    <row r="39" spans="1:31" ht="12.6" customHeight="1" x14ac:dyDescent="0.25">
      <c r="A39" s="395">
        <v>27</v>
      </c>
      <c r="B39" s="439" t="s">
        <v>152</v>
      </c>
      <c r="C39" s="397">
        <f t="shared" si="13"/>
        <v>0</v>
      </c>
      <c r="D39" s="398">
        <f t="shared" si="13"/>
        <v>30</v>
      </c>
      <c r="E39" s="399">
        <f t="shared" si="14"/>
        <v>30</v>
      </c>
      <c r="F39" s="397">
        <v>30</v>
      </c>
      <c r="G39" s="398">
        <f t="shared" si="15"/>
        <v>45</v>
      </c>
      <c r="H39" s="398">
        <f t="shared" si="16"/>
        <v>75</v>
      </c>
      <c r="I39" s="400">
        <f t="shared" si="17"/>
        <v>3</v>
      </c>
      <c r="J39" s="397">
        <v>0</v>
      </c>
      <c r="K39" s="398">
        <v>30</v>
      </c>
      <c r="L39" s="398">
        <f>G39</f>
        <v>45</v>
      </c>
      <c r="M39" s="400">
        <v>3</v>
      </c>
      <c r="N39" s="401"/>
      <c r="O39" s="402"/>
      <c r="P39" s="402"/>
      <c r="Q39" s="403"/>
      <c r="R39" s="401"/>
      <c r="S39" s="402"/>
      <c r="T39" s="402"/>
      <c r="U39" s="403"/>
      <c r="V39" s="401"/>
      <c r="W39" s="402"/>
      <c r="X39" s="402"/>
      <c r="Y39" s="404"/>
      <c r="Z39" s="405" t="s">
        <v>25</v>
      </c>
    </row>
    <row r="40" spans="1:31" ht="12.6" customHeight="1" x14ac:dyDescent="0.25">
      <c r="A40" s="395">
        <v>28</v>
      </c>
      <c r="B40" s="439" t="s">
        <v>153</v>
      </c>
      <c r="C40" s="397">
        <f t="shared" si="13"/>
        <v>0</v>
      </c>
      <c r="D40" s="398">
        <f t="shared" si="13"/>
        <v>30</v>
      </c>
      <c r="E40" s="399">
        <f t="shared" si="14"/>
        <v>30</v>
      </c>
      <c r="F40" s="397">
        <v>30</v>
      </c>
      <c r="G40" s="398">
        <f t="shared" si="15"/>
        <v>45</v>
      </c>
      <c r="H40" s="398">
        <f t="shared" si="16"/>
        <v>75</v>
      </c>
      <c r="I40" s="400">
        <f t="shared" si="17"/>
        <v>3</v>
      </c>
      <c r="J40" s="401"/>
      <c r="K40" s="402"/>
      <c r="L40" s="402"/>
      <c r="M40" s="403"/>
      <c r="N40" s="401"/>
      <c r="O40" s="402"/>
      <c r="P40" s="402"/>
      <c r="Q40" s="403"/>
      <c r="R40" s="401"/>
      <c r="S40" s="402"/>
      <c r="T40" s="402"/>
      <c r="U40" s="403"/>
      <c r="V40" s="397">
        <v>0</v>
      </c>
      <c r="W40" s="398">
        <v>30</v>
      </c>
      <c r="X40" s="398">
        <f>G40</f>
        <v>45</v>
      </c>
      <c r="Y40" s="400">
        <v>3</v>
      </c>
      <c r="Z40" s="405" t="s">
        <v>42</v>
      </c>
      <c r="AE40"/>
    </row>
    <row r="41" spans="1:31" ht="12.6" customHeight="1" x14ac:dyDescent="0.25">
      <c r="A41" s="395">
        <v>29</v>
      </c>
      <c r="B41" s="396" t="s">
        <v>154</v>
      </c>
      <c r="C41" s="397">
        <f t="shared" si="13"/>
        <v>0</v>
      </c>
      <c r="D41" s="398">
        <f t="shared" si="13"/>
        <v>30</v>
      </c>
      <c r="E41" s="399">
        <f t="shared" si="14"/>
        <v>30</v>
      </c>
      <c r="F41" s="397">
        <v>30</v>
      </c>
      <c r="G41" s="398">
        <f t="shared" si="15"/>
        <v>45</v>
      </c>
      <c r="H41" s="398">
        <f t="shared" si="16"/>
        <v>75</v>
      </c>
      <c r="I41" s="400">
        <f t="shared" si="17"/>
        <v>3</v>
      </c>
      <c r="J41" s="401"/>
      <c r="K41" s="402"/>
      <c r="L41" s="402"/>
      <c r="M41" s="403"/>
      <c r="N41" s="397">
        <v>0</v>
      </c>
      <c r="O41" s="398">
        <v>30</v>
      </c>
      <c r="P41" s="398">
        <f>G41</f>
        <v>45</v>
      </c>
      <c r="Q41" s="400">
        <v>3</v>
      </c>
      <c r="R41" s="401"/>
      <c r="S41" s="402"/>
      <c r="T41" s="402"/>
      <c r="U41" s="403"/>
      <c r="V41" s="401"/>
      <c r="W41" s="402"/>
      <c r="X41" s="402"/>
      <c r="Y41" s="403"/>
      <c r="Z41" s="405" t="s">
        <v>40</v>
      </c>
    </row>
    <row r="42" spans="1:31" ht="12.6" customHeight="1" x14ac:dyDescent="0.25">
      <c r="A42" s="395">
        <v>30</v>
      </c>
      <c r="B42" s="396" t="s">
        <v>155</v>
      </c>
      <c r="C42" s="397">
        <f t="shared" si="13"/>
        <v>0</v>
      </c>
      <c r="D42" s="398">
        <f t="shared" si="13"/>
        <v>30</v>
      </c>
      <c r="E42" s="399">
        <f t="shared" si="14"/>
        <v>30</v>
      </c>
      <c r="F42" s="397">
        <v>30</v>
      </c>
      <c r="G42" s="398">
        <f t="shared" si="15"/>
        <v>45</v>
      </c>
      <c r="H42" s="398">
        <f t="shared" si="16"/>
        <v>75</v>
      </c>
      <c r="I42" s="400">
        <f t="shared" si="17"/>
        <v>3</v>
      </c>
      <c r="J42" s="397">
        <v>0</v>
      </c>
      <c r="K42" s="398">
        <v>30</v>
      </c>
      <c r="L42" s="398">
        <v>45</v>
      </c>
      <c r="M42" s="400">
        <v>3</v>
      </c>
      <c r="N42" s="401"/>
      <c r="O42" s="402"/>
      <c r="P42" s="402"/>
      <c r="Q42" s="403"/>
      <c r="R42" s="401"/>
      <c r="S42" s="402"/>
      <c r="T42" s="402"/>
      <c r="U42" s="403"/>
      <c r="V42" s="401"/>
      <c r="W42" s="402"/>
      <c r="X42" s="402"/>
      <c r="Y42" s="403"/>
      <c r="Z42" s="405" t="s">
        <v>25</v>
      </c>
    </row>
    <row r="43" spans="1:31" ht="12.6" customHeight="1" x14ac:dyDescent="0.25">
      <c r="A43" s="395">
        <v>31</v>
      </c>
      <c r="B43" s="396" t="s">
        <v>156</v>
      </c>
      <c r="C43" s="397">
        <f t="shared" si="13"/>
        <v>0</v>
      </c>
      <c r="D43" s="398">
        <f t="shared" si="13"/>
        <v>30</v>
      </c>
      <c r="E43" s="399">
        <f t="shared" si="14"/>
        <v>30</v>
      </c>
      <c r="F43" s="397">
        <v>30</v>
      </c>
      <c r="G43" s="398">
        <f t="shared" si="15"/>
        <v>45</v>
      </c>
      <c r="H43" s="398">
        <f t="shared" si="16"/>
        <v>75</v>
      </c>
      <c r="I43" s="400">
        <f t="shared" si="17"/>
        <v>3</v>
      </c>
      <c r="J43" s="401"/>
      <c r="K43" s="402"/>
      <c r="L43" s="402"/>
      <c r="M43" s="403"/>
      <c r="N43" s="401"/>
      <c r="O43" s="402"/>
      <c r="P43" s="402"/>
      <c r="Q43" s="403"/>
      <c r="R43" s="401"/>
      <c r="S43" s="402"/>
      <c r="T43" s="402"/>
      <c r="U43" s="403"/>
      <c r="V43" s="397">
        <v>0</v>
      </c>
      <c r="W43" s="398">
        <v>30</v>
      </c>
      <c r="X43" s="398">
        <f>G43</f>
        <v>45</v>
      </c>
      <c r="Y43" s="400">
        <v>3</v>
      </c>
      <c r="Z43" s="405" t="s">
        <v>42</v>
      </c>
    </row>
    <row r="44" spans="1:31" ht="12.6" customHeight="1" x14ac:dyDescent="0.25">
      <c r="A44" s="395">
        <v>32</v>
      </c>
      <c r="B44" s="396" t="s">
        <v>157</v>
      </c>
      <c r="C44" s="397">
        <f t="shared" si="13"/>
        <v>0</v>
      </c>
      <c r="D44" s="398">
        <f t="shared" si="13"/>
        <v>30</v>
      </c>
      <c r="E44" s="399">
        <f t="shared" si="14"/>
        <v>30</v>
      </c>
      <c r="F44" s="397">
        <v>30</v>
      </c>
      <c r="G44" s="398">
        <f t="shared" si="15"/>
        <v>45</v>
      </c>
      <c r="H44" s="398">
        <f t="shared" si="16"/>
        <v>75</v>
      </c>
      <c r="I44" s="400">
        <f t="shared" si="17"/>
        <v>3</v>
      </c>
      <c r="J44" s="401"/>
      <c r="K44" s="402"/>
      <c r="L44" s="402"/>
      <c r="M44" s="403"/>
      <c r="N44" s="397">
        <v>0</v>
      </c>
      <c r="O44" s="398">
        <v>30</v>
      </c>
      <c r="P44" s="398">
        <f>G44</f>
        <v>45</v>
      </c>
      <c r="Q44" s="400">
        <v>3</v>
      </c>
      <c r="R44" s="401"/>
      <c r="S44" s="402"/>
      <c r="T44" s="402"/>
      <c r="U44" s="403"/>
      <c r="V44" s="401"/>
      <c r="W44" s="402"/>
      <c r="X44" s="402"/>
      <c r="Y44" s="403"/>
      <c r="Z44" s="405" t="s">
        <v>40</v>
      </c>
    </row>
    <row r="45" spans="1:31" ht="13.5" customHeight="1" thickBot="1" x14ac:dyDescent="0.3">
      <c r="A45" s="474">
        <v>33</v>
      </c>
      <c r="B45" s="413" t="s">
        <v>158</v>
      </c>
      <c r="C45" s="414">
        <f t="shared" si="13"/>
        <v>0</v>
      </c>
      <c r="D45" s="415">
        <f t="shared" si="13"/>
        <v>30</v>
      </c>
      <c r="E45" s="416">
        <f t="shared" si="14"/>
        <v>30</v>
      </c>
      <c r="F45" s="414">
        <v>30</v>
      </c>
      <c r="G45" s="415">
        <f t="shared" si="15"/>
        <v>45</v>
      </c>
      <c r="H45" s="415">
        <f t="shared" si="16"/>
        <v>75</v>
      </c>
      <c r="I45" s="417">
        <f t="shared" si="17"/>
        <v>3</v>
      </c>
      <c r="J45" s="418"/>
      <c r="K45" s="419"/>
      <c r="L45" s="419"/>
      <c r="M45" s="420"/>
      <c r="N45" s="418"/>
      <c r="O45" s="419"/>
      <c r="P45" s="419"/>
      <c r="Q45" s="420"/>
      <c r="R45" s="414">
        <v>0</v>
      </c>
      <c r="S45" s="415">
        <v>30</v>
      </c>
      <c r="T45" s="415">
        <f>G45</f>
        <v>45</v>
      </c>
      <c r="U45" s="417">
        <v>3</v>
      </c>
      <c r="V45" s="418"/>
      <c r="W45" s="419"/>
      <c r="X45" s="419"/>
      <c r="Y45" s="420"/>
      <c r="Z45" s="442" t="s">
        <v>23</v>
      </c>
    </row>
    <row r="46" spans="1:31" ht="13.5" customHeight="1" thickBot="1" x14ac:dyDescent="0.25">
      <c r="A46" s="435"/>
      <c r="B46" s="423" t="s">
        <v>60</v>
      </c>
      <c r="C46" s="432">
        <f t="shared" ref="C46:Y46" si="18">SUM(C35:C45)</f>
        <v>45</v>
      </c>
      <c r="D46" s="433">
        <f t="shared" si="18"/>
        <v>330</v>
      </c>
      <c r="E46" s="454">
        <f t="shared" si="18"/>
        <v>375</v>
      </c>
      <c r="F46" s="432">
        <f t="shared" si="18"/>
        <v>375</v>
      </c>
      <c r="G46" s="433">
        <f t="shared" si="18"/>
        <v>375</v>
      </c>
      <c r="H46" s="431">
        <f t="shared" si="18"/>
        <v>750</v>
      </c>
      <c r="I46" s="455">
        <f t="shared" si="18"/>
        <v>30</v>
      </c>
      <c r="J46" s="432">
        <f t="shared" si="18"/>
        <v>0</v>
      </c>
      <c r="K46" s="433">
        <f t="shared" si="18"/>
        <v>90</v>
      </c>
      <c r="L46" s="431">
        <f t="shared" si="18"/>
        <v>110</v>
      </c>
      <c r="M46" s="455">
        <f t="shared" si="18"/>
        <v>8</v>
      </c>
      <c r="N46" s="428">
        <f t="shared" si="18"/>
        <v>30</v>
      </c>
      <c r="O46" s="431">
        <f t="shared" si="18"/>
        <v>120</v>
      </c>
      <c r="P46" s="429">
        <f t="shared" si="18"/>
        <v>125</v>
      </c>
      <c r="Q46" s="456">
        <f t="shared" si="18"/>
        <v>11</v>
      </c>
      <c r="R46" s="432">
        <f t="shared" si="18"/>
        <v>15</v>
      </c>
      <c r="S46" s="433">
        <f t="shared" si="18"/>
        <v>60</v>
      </c>
      <c r="T46" s="431">
        <f t="shared" si="18"/>
        <v>50</v>
      </c>
      <c r="U46" s="455">
        <f t="shared" si="18"/>
        <v>5</v>
      </c>
      <c r="V46" s="428">
        <f t="shared" si="18"/>
        <v>0</v>
      </c>
      <c r="W46" s="429">
        <f t="shared" si="18"/>
        <v>60</v>
      </c>
      <c r="X46" s="431">
        <f t="shared" si="18"/>
        <v>90</v>
      </c>
      <c r="Y46" s="455">
        <f t="shared" si="18"/>
        <v>6</v>
      </c>
      <c r="Z46" s="435"/>
    </row>
    <row r="47" spans="1:31" ht="13.5" customHeight="1" thickBot="1" x14ac:dyDescent="0.25">
      <c r="A47" s="376" t="s">
        <v>61</v>
      </c>
      <c r="B47" s="475" t="s">
        <v>159</v>
      </c>
      <c r="C47" s="476"/>
      <c r="D47" s="476"/>
      <c r="E47" s="476"/>
      <c r="F47" s="476"/>
      <c r="G47" s="476"/>
      <c r="H47" s="476"/>
      <c r="I47" s="477"/>
      <c r="J47" s="476"/>
      <c r="K47" s="476"/>
      <c r="L47" s="437"/>
      <c r="M47" s="476"/>
      <c r="N47" s="476"/>
      <c r="O47" s="476"/>
      <c r="P47" s="437"/>
      <c r="Q47" s="476"/>
      <c r="R47" s="476"/>
      <c r="S47" s="476"/>
      <c r="T47" s="437"/>
      <c r="U47" s="478"/>
      <c r="V47" s="476"/>
      <c r="W47" s="476"/>
      <c r="X47" s="437"/>
      <c r="Y47" s="478"/>
      <c r="Z47" s="479"/>
    </row>
    <row r="48" spans="1:31" ht="13.5" customHeight="1" thickBot="1" x14ac:dyDescent="0.3">
      <c r="A48" s="480">
        <v>34</v>
      </c>
      <c r="B48" s="481" t="s">
        <v>160</v>
      </c>
      <c r="C48" s="424">
        <f>SUM(J48,N48,R48,V48)</f>
        <v>0</v>
      </c>
      <c r="D48" s="425">
        <f>SUM(K48,O48,S48,W48)</f>
        <v>30</v>
      </c>
      <c r="E48" s="426">
        <f>SUM(C48:D48)</f>
        <v>30</v>
      </c>
      <c r="F48" s="482">
        <v>30</v>
      </c>
      <c r="G48" s="483">
        <f>H48-F48</f>
        <v>20</v>
      </c>
      <c r="H48" s="483">
        <f>$B$5*I48</f>
        <v>50</v>
      </c>
      <c r="I48" s="484">
        <f>SUM(M48,Q48,U48,Y48)</f>
        <v>2</v>
      </c>
      <c r="J48" s="485"/>
      <c r="K48" s="486"/>
      <c r="L48" s="486"/>
      <c r="M48" s="487"/>
      <c r="N48" s="485"/>
      <c r="O48" s="486"/>
      <c r="P48" s="486"/>
      <c r="Q48" s="487"/>
      <c r="R48" s="424">
        <v>0</v>
      </c>
      <c r="S48" s="425">
        <v>30</v>
      </c>
      <c r="T48" s="425">
        <f>G48</f>
        <v>20</v>
      </c>
      <c r="U48" s="427">
        <v>2</v>
      </c>
      <c r="V48" s="485"/>
      <c r="W48" s="486"/>
      <c r="X48" s="486"/>
      <c r="Y48" s="488"/>
      <c r="Z48" s="489" t="s">
        <v>23</v>
      </c>
    </row>
    <row r="49" spans="1:26" ht="13.5" customHeight="1" thickBot="1" x14ac:dyDescent="0.3">
      <c r="A49" s="490"/>
      <c r="B49" s="423" t="s">
        <v>60</v>
      </c>
      <c r="C49" s="424">
        <v>0</v>
      </c>
      <c r="D49" s="425">
        <v>30</v>
      </c>
      <c r="E49" s="426">
        <v>30</v>
      </c>
      <c r="F49" s="491">
        <f>SUM(F48:F48)</f>
        <v>30</v>
      </c>
      <c r="G49" s="492">
        <f>SUM(G48:G48)</f>
        <v>20</v>
      </c>
      <c r="H49" s="492">
        <f>SUM(H48:H48)</f>
        <v>50</v>
      </c>
      <c r="I49" s="493">
        <f>SUM(I48:I48)</f>
        <v>2</v>
      </c>
      <c r="J49" s="485"/>
      <c r="K49" s="486"/>
      <c r="L49" s="486"/>
      <c r="M49" s="488"/>
      <c r="N49" s="485"/>
      <c r="O49" s="486"/>
      <c r="P49" s="486"/>
      <c r="Q49" s="488"/>
      <c r="R49" s="428">
        <f>SUM(R48:R48)</f>
        <v>0</v>
      </c>
      <c r="S49" s="429">
        <f>SUM(S48:S48)</f>
        <v>30</v>
      </c>
      <c r="T49" s="434">
        <f>SUM(T48:T48)</f>
        <v>20</v>
      </c>
      <c r="U49" s="427">
        <f>SUM(U48:U48)</f>
        <v>2</v>
      </c>
      <c r="V49" s="485"/>
      <c r="W49" s="486"/>
      <c r="X49" s="486"/>
      <c r="Y49" s="488"/>
      <c r="Z49" s="494"/>
    </row>
    <row r="50" spans="1:26" ht="13.5" customHeight="1" thickBot="1" x14ac:dyDescent="0.3">
      <c r="A50" s="376" t="s">
        <v>80</v>
      </c>
      <c r="B50" s="377" t="s">
        <v>161</v>
      </c>
      <c r="C50" s="437"/>
      <c r="D50" s="437"/>
      <c r="E50" s="437"/>
      <c r="F50" s="437"/>
      <c r="G50" s="437"/>
      <c r="H50" s="437"/>
      <c r="I50" s="495"/>
      <c r="J50" s="437"/>
      <c r="K50" s="437"/>
      <c r="L50" s="437"/>
      <c r="M50" s="496"/>
      <c r="N50" s="437"/>
      <c r="O50" s="437"/>
      <c r="P50" s="437"/>
      <c r="Q50" s="496"/>
      <c r="R50" s="437"/>
      <c r="S50" s="437"/>
      <c r="T50" s="437"/>
      <c r="U50" s="496"/>
      <c r="V50" s="437"/>
      <c r="W50" s="437"/>
      <c r="X50" s="437"/>
      <c r="Y50" s="496"/>
      <c r="Z50" s="497"/>
    </row>
    <row r="51" spans="1:26" ht="13.5" customHeight="1" thickBot="1" x14ac:dyDescent="0.25">
      <c r="A51" s="376" t="s">
        <v>162</v>
      </c>
      <c r="B51" s="475" t="s">
        <v>90</v>
      </c>
      <c r="C51" s="476"/>
      <c r="D51" s="476"/>
      <c r="E51" s="476"/>
      <c r="F51" s="476"/>
      <c r="G51" s="476"/>
      <c r="H51" s="476"/>
      <c r="I51" s="477"/>
      <c r="J51" s="476"/>
      <c r="K51" s="476"/>
      <c r="L51" s="437"/>
      <c r="M51" s="476"/>
      <c r="N51" s="476"/>
      <c r="O51" s="476"/>
      <c r="P51" s="437"/>
      <c r="Q51" s="476"/>
      <c r="R51" s="476"/>
      <c r="S51" s="476"/>
      <c r="T51" s="498"/>
      <c r="U51" s="478"/>
      <c r="V51" s="476"/>
      <c r="W51" s="476"/>
      <c r="X51" s="498"/>
      <c r="Y51" s="478"/>
      <c r="Z51" s="479"/>
    </row>
    <row r="52" spans="1:26" ht="13.5" customHeight="1" thickBot="1" x14ac:dyDescent="0.3">
      <c r="A52" s="376" t="s">
        <v>163</v>
      </c>
      <c r="B52" s="481" t="s">
        <v>164</v>
      </c>
      <c r="C52" s="424">
        <f>SUM(J52,N52,R52,V52)</f>
        <v>60</v>
      </c>
      <c r="D52" s="425">
        <f>SUM(K52,O52,S52,W52)</f>
        <v>90</v>
      </c>
      <c r="E52" s="426">
        <f>SUM(C52:D52)</f>
        <v>150</v>
      </c>
      <c r="F52" s="424">
        <v>150</v>
      </c>
      <c r="G52" s="425">
        <f>H52-F52</f>
        <v>100</v>
      </c>
      <c r="H52" s="425">
        <f>$B$5*I52</f>
        <v>250</v>
      </c>
      <c r="I52" s="427">
        <f>SUM(M52,Q52,U52,Y52)</f>
        <v>10</v>
      </c>
      <c r="J52" s="485"/>
      <c r="K52" s="486"/>
      <c r="L52" s="486"/>
      <c r="M52" s="487"/>
      <c r="N52" s="485"/>
      <c r="O52" s="486"/>
      <c r="P52" s="486"/>
      <c r="Q52" s="487"/>
      <c r="R52" s="424">
        <v>30</v>
      </c>
      <c r="S52" s="425">
        <v>30</v>
      </c>
      <c r="T52" s="492">
        <v>40</v>
      </c>
      <c r="U52" s="427">
        <v>4</v>
      </c>
      <c r="V52" s="424">
        <v>30</v>
      </c>
      <c r="W52" s="425">
        <v>60</v>
      </c>
      <c r="X52" s="492">
        <v>60</v>
      </c>
      <c r="Y52" s="427">
        <v>6</v>
      </c>
      <c r="Z52" s="423" t="s">
        <v>34</v>
      </c>
    </row>
    <row r="53" spans="1:26" ht="13.5" customHeight="1" thickBot="1" x14ac:dyDescent="0.25">
      <c r="A53" s="376" t="s">
        <v>165</v>
      </c>
      <c r="B53" s="475" t="s">
        <v>95</v>
      </c>
      <c r="C53" s="437"/>
      <c r="D53" s="437"/>
      <c r="E53" s="437"/>
      <c r="F53" s="437"/>
      <c r="G53" s="437"/>
      <c r="H53" s="437"/>
      <c r="I53" s="495"/>
      <c r="J53" s="437"/>
      <c r="K53" s="437"/>
      <c r="L53" s="437"/>
      <c r="M53" s="499"/>
      <c r="N53" s="437"/>
      <c r="O53" s="437"/>
      <c r="P53" s="437"/>
      <c r="Q53" s="499"/>
      <c r="R53" s="437"/>
      <c r="S53" s="437"/>
      <c r="T53" s="500"/>
      <c r="U53" s="496"/>
      <c r="V53" s="437"/>
      <c r="W53" s="437"/>
      <c r="X53" s="498"/>
      <c r="Y53" s="496"/>
      <c r="Z53" s="383"/>
    </row>
    <row r="54" spans="1:26" ht="14.25" customHeight="1" thickBot="1" x14ac:dyDescent="0.25">
      <c r="A54" s="376" t="s">
        <v>166</v>
      </c>
      <c r="B54" s="501" t="s">
        <v>167</v>
      </c>
      <c r="C54" s="424">
        <f>SUM(J54,N54,R54,V54)</f>
        <v>30</v>
      </c>
      <c r="D54" s="425">
        <f>SUM(K54,O54,S54,W54)</f>
        <v>60</v>
      </c>
      <c r="E54" s="426">
        <f>SUM(C54:D54)</f>
        <v>90</v>
      </c>
      <c r="F54" s="424">
        <v>90</v>
      </c>
      <c r="G54" s="425">
        <f>H54-F54</f>
        <v>160</v>
      </c>
      <c r="H54" s="425">
        <f>$B$5*I54</f>
        <v>250</v>
      </c>
      <c r="I54" s="427">
        <f>SUM(M54,Q54,U54,Y54)</f>
        <v>10</v>
      </c>
      <c r="J54" s="485"/>
      <c r="K54" s="486"/>
      <c r="L54" s="486"/>
      <c r="M54" s="487"/>
      <c r="N54" s="485"/>
      <c r="O54" s="486"/>
      <c r="P54" s="486"/>
      <c r="Q54" s="487"/>
      <c r="R54" s="424">
        <v>15</v>
      </c>
      <c r="S54" s="425">
        <v>30</v>
      </c>
      <c r="T54" s="502">
        <v>55</v>
      </c>
      <c r="U54" s="427">
        <v>4</v>
      </c>
      <c r="V54" s="424">
        <v>15</v>
      </c>
      <c r="W54" s="425">
        <v>30</v>
      </c>
      <c r="X54" s="492">
        <v>105</v>
      </c>
      <c r="Y54" s="427">
        <v>6</v>
      </c>
      <c r="Z54" s="423" t="s">
        <v>34</v>
      </c>
    </row>
    <row r="55" spans="1:26" ht="13.5" customHeight="1" thickBot="1" x14ac:dyDescent="0.25">
      <c r="A55" s="376" t="s">
        <v>168</v>
      </c>
      <c r="B55" s="475" t="s">
        <v>169</v>
      </c>
      <c r="C55" s="437"/>
      <c r="D55" s="437"/>
      <c r="E55" s="437"/>
      <c r="F55" s="437"/>
      <c r="G55" s="437"/>
      <c r="H55" s="437"/>
      <c r="I55" s="496"/>
      <c r="J55" s="437"/>
      <c r="K55" s="437"/>
      <c r="L55" s="437"/>
      <c r="M55" s="499"/>
      <c r="N55" s="437"/>
      <c r="O55" s="437"/>
      <c r="P55" s="437"/>
      <c r="Q55" s="499"/>
      <c r="R55" s="437"/>
      <c r="S55" s="437"/>
      <c r="T55" s="498"/>
      <c r="U55" s="499"/>
      <c r="V55" s="437"/>
      <c r="W55" s="437"/>
      <c r="X55" s="498"/>
      <c r="Y55" s="496"/>
      <c r="Z55" s="383"/>
    </row>
    <row r="56" spans="1:26" ht="15.75" customHeight="1" thickBot="1" x14ac:dyDescent="0.3">
      <c r="A56" s="376" t="s">
        <v>170</v>
      </c>
      <c r="B56" s="503" t="s">
        <v>171</v>
      </c>
      <c r="C56" s="424">
        <f>SUM(J56,N56,R56,V56)</f>
        <v>30</v>
      </c>
      <c r="D56" s="425">
        <f>SUM(K56,O56,S56,W56)</f>
        <v>90</v>
      </c>
      <c r="E56" s="426">
        <f>SUM(C56:D56)</f>
        <v>120</v>
      </c>
      <c r="F56" s="424">
        <v>120</v>
      </c>
      <c r="G56" s="425">
        <f>H56-F56</f>
        <v>130</v>
      </c>
      <c r="H56" s="425">
        <f>$B$5*I56</f>
        <v>250</v>
      </c>
      <c r="I56" s="427">
        <f>SUM(M56,Q56,U56,Y56)</f>
        <v>10</v>
      </c>
      <c r="J56" s="485"/>
      <c r="K56" s="486"/>
      <c r="L56" s="486"/>
      <c r="M56" s="487"/>
      <c r="N56" s="485"/>
      <c r="O56" s="486"/>
      <c r="P56" s="486"/>
      <c r="Q56" s="487"/>
      <c r="R56" s="424">
        <v>15</v>
      </c>
      <c r="S56" s="425">
        <v>45</v>
      </c>
      <c r="T56" s="492">
        <v>40</v>
      </c>
      <c r="U56" s="427">
        <v>4</v>
      </c>
      <c r="V56" s="424">
        <v>15</v>
      </c>
      <c r="W56" s="425">
        <v>45</v>
      </c>
      <c r="X56" s="492">
        <v>90</v>
      </c>
      <c r="Y56" s="427">
        <v>6</v>
      </c>
      <c r="Z56" s="423" t="s">
        <v>34</v>
      </c>
    </row>
    <row r="57" spans="1:26" ht="12" customHeight="1" thickBot="1" x14ac:dyDescent="0.25">
      <c r="A57" s="376" t="s">
        <v>87</v>
      </c>
      <c r="B57" s="504" t="s">
        <v>172</v>
      </c>
      <c r="C57" s="505"/>
      <c r="D57" s="505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  <c r="R57" s="505"/>
      <c r="S57" s="505"/>
      <c r="T57" s="506"/>
      <c r="U57" s="505"/>
      <c r="V57" s="505"/>
      <c r="W57" s="505"/>
      <c r="X57" s="505"/>
      <c r="Y57" s="505"/>
      <c r="Z57" s="507"/>
    </row>
    <row r="58" spans="1:26" ht="13.5" customHeight="1" thickBot="1" x14ac:dyDescent="0.3">
      <c r="A58" s="508">
        <v>36</v>
      </c>
      <c r="B58" s="481" t="s">
        <v>173</v>
      </c>
      <c r="C58" s="424">
        <f>SUM(J58,N58,R58,V58)</f>
        <v>0</v>
      </c>
      <c r="D58" s="425">
        <f>SUM(K58,O58,S58,W58)</f>
        <v>120</v>
      </c>
      <c r="E58" s="426">
        <f>SUM(C58:D58)</f>
        <v>120</v>
      </c>
      <c r="F58" s="424">
        <v>120</v>
      </c>
      <c r="G58" s="425">
        <f>H58-F58</f>
        <v>30</v>
      </c>
      <c r="H58" s="425">
        <f>$B$5*I58</f>
        <v>150</v>
      </c>
      <c r="I58" s="427">
        <f>SUM(M58,Q58,U58,Y58)</f>
        <v>6</v>
      </c>
      <c r="J58" s="485"/>
      <c r="K58" s="486"/>
      <c r="L58" s="486"/>
      <c r="M58" s="487"/>
      <c r="N58" s="485"/>
      <c r="O58" s="486"/>
      <c r="P58" s="486"/>
      <c r="Q58" s="487"/>
      <c r="R58" s="432">
        <v>0</v>
      </c>
      <c r="S58" s="434">
        <v>120</v>
      </c>
      <c r="T58" s="492">
        <f>G58</f>
        <v>30</v>
      </c>
      <c r="U58" s="427">
        <v>6</v>
      </c>
      <c r="V58" s="485"/>
      <c r="W58" s="486"/>
      <c r="X58" s="486"/>
      <c r="Y58" s="487"/>
      <c r="Z58" s="489" t="s">
        <v>23</v>
      </c>
    </row>
    <row r="59" spans="1:26" ht="13.5" customHeight="1" x14ac:dyDescent="0.2">
      <c r="A59" s="509" t="s">
        <v>174</v>
      </c>
      <c r="B59" s="510"/>
      <c r="C59" s="511">
        <f>SUM(C20,C33,C46,C49,C52,C58)</f>
        <v>390</v>
      </c>
      <c r="D59" s="511">
        <f t="shared" ref="D59:Y59" si="19">SUM(D20,D33,D46,D49,D52,D58)</f>
        <v>1070</v>
      </c>
      <c r="E59" s="511">
        <f t="shared" si="19"/>
        <v>1460</v>
      </c>
      <c r="F59" s="511">
        <f t="shared" si="19"/>
        <v>1460</v>
      </c>
      <c r="G59" s="511">
        <f t="shared" si="19"/>
        <v>1340</v>
      </c>
      <c r="H59" s="511">
        <f t="shared" si="19"/>
        <v>2800</v>
      </c>
      <c r="I59" s="512">
        <f t="shared" si="19"/>
        <v>112</v>
      </c>
      <c r="J59" s="511">
        <f t="shared" si="19"/>
        <v>105</v>
      </c>
      <c r="K59" s="511">
        <f t="shared" si="19"/>
        <v>210</v>
      </c>
      <c r="L59" s="511">
        <f t="shared" si="19"/>
        <v>335</v>
      </c>
      <c r="M59" s="512">
        <f t="shared" si="19"/>
        <v>26</v>
      </c>
      <c r="N59" s="511">
        <f t="shared" si="19"/>
        <v>90</v>
      </c>
      <c r="O59" s="511">
        <f t="shared" si="19"/>
        <v>280</v>
      </c>
      <c r="P59" s="511">
        <f t="shared" si="19"/>
        <v>330</v>
      </c>
      <c r="Q59" s="512">
        <f t="shared" si="19"/>
        <v>28</v>
      </c>
      <c r="R59" s="511">
        <f t="shared" si="19"/>
        <v>75</v>
      </c>
      <c r="S59" s="511">
        <f t="shared" si="19"/>
        <v>350</v>
      </c>
      <c r="T59" s="511">
        <f t="shared" si="19"/>
        <v>300</v>
      </c>
      <c r="U59" s="512">
        <f t="shared" si="19"/>
        <v>29</v>
      </c>
      <c r="V59" s="511">
        <f t="shared" si="19"/>
        <v>90</v>
      </c>
      <c r="W59" s="511">
        <f t="shared" si="19"/>
        <v>230</v>
      </c>
      <c r="X59" s="511">
        <f t="shared" si="19"/>
        <v>355</v>
      </c>
      <c r="Y59" s="512">
        <f t="shared" si="19"/>
        <v>27</v>
      </c>
      <c r="Z59" s="513"/>
    </row>
    <row r="60" spans="1:26" ht="13.5" customHeight="1" x14ac:dyDescent="0.25">
      <c r="A60" s="514" t="s">
        <v>175</v>
      </c>
      <c r="B60" s="515"/>
      <c r="C60" s="516">
        <f>SUM(C20,C33,C46,C49,C54,C58)</f>
        <v>360</v>
      </c>
      <c r="D60" s="516">
        <f t="shared" ref="D60:Y60" si="20">SUM(D20,D33,D46,D49,D54,D58)</f>
        <v>1040</v>
      </c>
      <c r="E60" s="516">
        <f t="shared" si="20"/>
        <v>1400</v>
      </c>
      <c r="F60" s="516">
        <f>SUM(F20,F33,F46,F49,F54,F58)</f>
        <v>1400</v>
      </c>
      <c r="G60" s="516">
        <f t="shared" si="20"/>
        <v>1400</v>
      </c>
      <c r="H60" s="516">
        <f t="shared" si="20"/>
        <v>2800</v>
      </c>
      <c r="I60" s="517">
        <f t="shared" si="20"/>
        <v>112</v>
      </c>
      <c r="J60" s="516">
        <f t="shared" si="20"/>
        <v>105</v>
      </c>
      <c r="K60" s="516">
        <f t="shared" si="20"/>
        <v>210</v>
      </c>
      <c r="L60" s="516">
        <f t="shared" si="20"/>
        <v>335</v>
      </c>
      <c r="M60" s="517">
        <f t="shared" si="20"/>
        <v>26</v>
      </c>
      <c r="N60" s="516">
        <f t="shared" si="20"/>
        <v>90</v>
      </c>
      <c r="O60" s="516">
        <f t="shared" si="20"/>
        <v>280</v>
      </c>
      <c r="P60" s="516">
        <f t="shared" si="20"/>
        <v>330</v>
      </c>
      <c r="Q60" s="517">
        <f t="shared" si="20"/>
        <v>28</v>
      </c>
      <c r="R60" s="516">
        <f t="shared" si="20"/>
        <v>60</v>
      </c>
      <c r="S60" s="516">
        <f t="shared" si="20"/>
        <v>350</v>
      </c>
      <c r="T60" s="516">
        <f t="shared" si="20"/>
        <v>315</v>
      </c>
      <c r="U60" s="517">
        <f t="shared" si="20"/>
        <v>29</v>
      </c>
      <c r="V60" s="516">
        <f t="shared" si="20"/>
        <v>75</v>
      </c>
      <c r="W60" s="516">
        <f t="shared" si="20"/>
        <v>200</v>
      </c>
      <c r="X60" s="516">
        <f t="shared" si="20"/>
        <v>400</v>
      </c>
      <c r="Y60" s="517">
        <f t="shared" si="20"/>
        <v>27</v>
      </c>
      <c r="Z60" s="518"/>
    </row>
    <row r="61" spans="1:26" ht="30" customHeight="1" thickBot="1" x14ac:dyDescent="0.3">
      <c r="A61" s="519" t="s">
        <v>176</v>
      </c>
      <c r="B61" s="520"/>
      <c r="C61" s="521">
        <f>SUM(C20,C33,C46,C49,C56,C58)</f>
        <v>360</v>
      </c>
      <c r="D61" s="521">
        <f t="shared" ref="D61:Y61" si="21">SUM(D20,D33,D46,D49,D56,D58)</f>
        <v>1070</v>
      </c>
      <c r="E61" s="521">
        <f t="shared" si="21"/>
        <v>1430</v>
      </c>
      <c r="F61" s="521">
        <f t="shared" si="21"/>
        <v>1430</v>
      </c>
      <c r="G61" s="521">
        <f t="shared" si="21"/>
        <v>1370</v>
      </c>
      <c r="H61" s="521">
        <f t="shared" si="21"/>
        <v>2800</v>
      </c>
      <c r="I61" s="522">
        <f t="shared" si="21"/>
        <v>112</v>
      </c>
      <c r="J61" s="521">
        <f t="shared" si="21"/>
        <v>105</v>
      </c>
      <c r="K61" s="521">
        <f t="shared" si="21"/>
        <v>210</v>
      </c>
      <c r="L61" s="521">
        <f t="shared" si="21"/>
        <v>335</v>
      </c>
      <c r="M61" s="522">
        <f t="shared" si="21"/>
        <v>26</v>
      </c>
      <c r="N61" s="521">
        <f t="shared" si="21"/>
        <v>90</v>
      </c>
      <c r="O61" s="521">
        <f t="shared" si="21"/>
        <v>280</v>
      </c>
      <c r="P61" s="521">
        <f t="shared" si="21"/>
        <v>330</v>
      </c>
      <c r="Q61" s="522">
        <f t="shared" si="21"/>
        <v>28</v>
      </c>
      <c r="R61" s="521">
        <f t="shared" si="21"/>
        <v>60</v>
      </c>
      <c r="S61" s="521">
        <f t="shared" si="21"/>
        <v>365</v>
      </c>
      <c r="T61" s="521">
        <f t="shared" si="21"/>
        <v>300</v>
      </c>
      <c r="U61" s="522">
        <f t="shared" si="21"/>
        <v>29</v>
      </c>
      <c r="V61" s="521">
        <f t="shared" si="21"/>
        <v>75</v>
      </c>
      <c r="W61" s="521">
        <f t="shared" si="21"/>
        <v>215</v>
      </c>
      <c r="X61" s="521">
        <f t="shared" si="21"/>
        <v>385</v>
      </c>
      <c r="Y61" s="522">
        <f t="shared" si="21"/>
        <v>27</v>
      </c>
      <c r="Z61" s="523"/>
    </row>
    <row r="62" spans="1:26" ht="16.5" customHeight="1" thickBot="1" x14ac:dyDescent="0.25">
      <c r="A62" s="524"/>
      <c r="B62" s="525"/>
      <c r="C62" s="526"/>
      <c r="D62" s="526"/>
      <c r="E62" s="526"/>
      <c r="F62" s="526"/>
      <c r="G62" s="527"/>
      <c r="H62" s="527"/>
      <c r="I62" s="527"/>
      <c r="J62" s="437"/>
      <c r="K62" s="437"/>
      <c r="L62" s="437"/>
      <c r="M62" s="499"/>
      <c r="N62" s="437"/>
      <c r="O62" s="437"/>
      <c r="P62" s="437"/>
      <c r="Q62" s="499"/>
      <c r="R62" s="437"/>
      <c r="S62" s="437"/>
      <c r="T62" s="437"/>
      <c r="U62" s="499"/>
      <c r="V62" s="437"/>
      <c r="W62" s="437"/>
      <c r="X62" s="437"/>
      <c r="Y62" s="528"/>
      <c r="Z62" s="376" t="s">
        <v>177</v>
      </c>
    </row>
    <row r="63" spans="1:26" ht="14.1" customHeight="1" x14ac:dyDescent="0.25">
      <c r="A63" s="529"/>
      <c r="B63" s="530"/>
      <c r="C63" s="531"/>
      <c r="D63" s="531"/>
      <c r="E63" s="531"/>
      <c r="F63" s="532"/>
      <c r="G63" s="533" t="s">
        <v>118</v>
      </c>
      <c r="H63" s="534"/>
      <c r="I63" s="535"/>
      <c r="J63" s="536">
        <v>7</v>
      </c>
      <c r="K63" s="537"/>
      <c r="L63" s="537"/>
      <c r="M63" s="537"/>
      <c r="N63" s="538">
        <v>7</v>
      </c>
      <c r="O63" s="537"/>
      <c r="P63" s="537"/>
      <c r="Q63" s="537"/>
      <c r="R63" s="538">
        <v>5</v>
      </c>
      <c r="S63" s="537"/>
      <c r="T63" s="537"/>
      <c r="U63" s="537"/>
      <c r="V63" s="538">
        <v>7</v>
      </c>
      <c r="W63" s="537"/>
      <c r="X63" s="537"/>
      <c r="Y63" s="510"/>
      <c r="Z63" s="384">
        <f>SUM(J63:Y63)</f>
        <v>26</v>
      </c>
    </row>
    <row r="64" spans="1:26" ht="13.5" customHeight="1" thickBot="1" x14ac:dyDescent="0.3">
      <c r="A64" s="529"/>
      <c r="B64" s="530"/>
      <c r="C64" s="531"/>
      <c r="D64" s="531"/>
      <c r="E64" s="531"/>
      <c r="F64" s="532"/>
      <c r="G64" s="539" t="s">
        <v>119</v>
      </c>
      <c r="H64" s="540"/>
      <c r="I64" s="541"/>
      <c r="J64" s="542">
        <v>2</v>
      </c>
      <c r="K64" s="543"/>
      <c r="L64" s="543"/>
      <c r="M64" s="543"/>
      <c r="N64" s="544">
        <v>3</v>
      </c>
      <c r="O64" s="543"/>
      <c r="P64" s="543"/>
      <c r="Q64" s="543"/>
      <c r="R64" s="544">
        <v>3</v>
      </c>
      <c r="S64" s="543"/>
      <c r="T64" s="543"/>
      <c r="U64" s="543"/>
      <c r="V64" s="544">
        <v>7</v>
      </c>
      <c r="W64" s="543"/>
      <c r="X64" s="543"/>
      <c r="Y64" s="545"/>
      <c r="Z64" s="474">
        <f>SUM(J64:Y64)</f>
        <v>15</v>
      </c>
    </row>
    <row r="65" spans="1:27" ht="18" customHeight="1" x14ac:dyDescent="0.25">
      <c r="A65" s="529"/>
      <c r="B65" s="546" t="s">
        <v>178</v>
      </c>
      <c r="C65" s="547"/>
      <c r="D65" s="547"/>
      <c r="E65" s="547"/>
      <c r="F65" s="547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328"/>
    </row>
    <row r="66" spans="1:27" ht="12.6" customHeight="1" x14ac:dyDescent="0.25">
      <c r="A66" s="529"/>
      <c r="B66" s="549" t="s">
        <v>179</v>
      </c>
      <c r="C66" s="550"/>
      <c r="D66" s="550"/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1"/>
      <c r="Z66" s="552"/>
      <c r="AA66" s="553"/>
    </row>
    <row r="67" spans="1:27" ht="12.6" customHeight="1" x14ac:dyDescent="0.25">
      <c r="A67" s="529"/>
      <c r="B67" s="554" t="s">
        <v>180</v>
      </c>
      <c r="C67" s="530"/>
      <c r="D67" s="530"/>
      <c r="E67" s="530"/>
      <c r="F67" s="530"/>
      <c r="G67" s="530"/>
      <c r="H67" s="530"/>
      <c r="I67" s="530"/>
      <c r="J67" s="530"/>
      <c r="K67" s="530"/>
      <c r="L67" s="530"/>
      <c r="M67" s="551"/>
      <c r="N67" s="530"/>
      <c r="O67" s="530"/>
      <c r="P67" s="530"/>
      <c r="Q67" s="551"/>
      <c r="R67" s="530"/>
      <c r="S67" s="530"/>
      <c r="T67" s="530"/>
      <c r="U67" s="551"/>
      <c r="V67" s="530"/>
      <c r="W67" s="530"/>
      <c r="X67" s="530"/>
      <c r="Y67" s="551"/>
      <c r="Z67" s="552"/>
      <c r="AA67" s="555"/>
    </row>
    <row r="68" spans="1:27" ht="12.6" customHeight="1" x14ac:dyDescent="0.25">
      <c r="A68" s="529"/>
      <c r="B68" s="554" t="s">
        <v>181</v>
      </c>
      <c r="C68" s="530"/>
      <c r="D68" s="530"/>
      <c r="E68" s="530"/>
      <c r="F68" s="530"/>
      <c r="G68" s="530"/>
      <c r="H68" s="530"/>
      <c r="I68" s="530"/>
      <c r="J68" s="530"/>
      <c r="K68" s="530"/>
      <c r="L68" s="530"/>
      <c r="M68" s="551"/>
      <c r="N68" s="530"/>
      <c r="O68" s="530"/>
      <c r="P68" s="530"/>
      <c r="Q68" s="551"/>
      <c r="R68" s="530"/>
      <c r="S68" s="530"/>
      <c r="T68" s="530"/>
      <c r="U68" s="551"/>
      <c r="V68" s="530"/>
      <c r="W68" s="530"/>
      <c r="X68" s="530"/>
      <c r="Y68" s="551"/>
      <c r="Z68" s="552"/>
      <c r="AA68" s="328"/>
    </row>
    <row r="69" spans="1:27" ht="13.7" customHeight="1" x14ac:dyDescent="0.25">
      <c r="A69" s="529"/>
      <c r="B69" s="554"/>
      <c r="C69" s="530"/>
      <c r="D69" s="530"/>
      <c r="E69" s="556"/>
      <c r="F69" s="530"/>
      <c r="G69" s="530"/>
      <c r="H69" s="530"/>
      <c r="I69" s="530"/>
      <c r="J69" s="530"/>
      <c r="K69" s="530"/>
      <c r="L69" s="530"/>
      <c r="M69" s="530"/>
      <c r="N69" s="530"/>
      <c r="O69" s="530"/>
      <c r="P69" s="530"/>
      <c r="Q69" s="530"/>
      <c r="R69" s="530"/>
      <c r="S69" s="530"/>
      <c r="T69" s="530"/>
      <c r="U69" s="530"/>
      <c r="V69" s="530"/>
      <c r="W69" s="530"/>
      <c r="X69" s="530"/>
      <c r="Y69" s="530"/>
      <c r="Z69" s="530"/>
      <c r="AA69" s="328"/>
    </row>
    <row r="70" spans="1:27" ht="13.7" customHeight="1" x14ac:dyDescent="0.25">
      <c r="A70" s="529"/>
      <c r="B70" s="557"/>
      <c r="C70" s="557"/>
      <c r="D70" s="557"/>
      <c r="E70" s="558"/>
      <c r="F70" s="557"/>
      <c r="G70" s="557"/>
      <c r="H70" s="557"/>
      <c r="I70" s="557"/>
      <c r="J70" s="530"/>
      <c r="K70" s="530"/>
      <c r="L70" s="530"/>
      <c r="M70" s="556"/>
      <c r="N70" s="530"/>
      <c r="O70" s="530"/>
      <c r="P70" s="530"/>
      <c r="Q70" s="556"/>
      <c r="R70" s="530"/>
      <c r="S70" s="530"/>
      <c r="T70" s="556"/>
      <c r="U70" s="530"/>
      <c r="V70" s="530"/>
      <c r="W70" s="530"/>
      <c r="X70" s="556"/>
      <c r="Y70" s="530"/>
      <c r="Z70" s="530"/>
      <c r="AA70" s="328"/>
    </row>
    <row r="71" spans="1:27" ht="12.75" customHeight="1" x14ac:dyDescent="0.2">
      <c r="A71" s="559"/>
      <c r="B71" s="560"/>
      <c r="C71" s="560"/>
      <c r="D71" s="560"/>
      <c r="E71" s="560"/>
      <c r="F71" s="560"/>
      <c r="G71" s="560"/>
      <c r="H71" s="560"/>
      <c r="I71" s="560"/>
      <c r="J71" s="559"/>
      <c r="K71" s="559"/>
      <c r="L71" s="559"/>
      <c r="M71" s="560"/>
      <c r="N71" s="559"/>
      <c r="O71" s="559"/>
      <c r="P71" s="559"/>
      <c r="Q71" s="560"/>
      <c r="R71" s="559"/>
      <c r="S71" s="559"/>
      <c r="T71" s="560"/>
      <c r="U71" s="559"/>
      <c r="V71" s="559"/>
      <c r="W71" s="559"/>
      <c r="X71" s="560"/>
      <c r="Y71" s="559"/>
      <c r="Z71" s="559"/>
    </row>
    <row r="72" spans="1:27" ht="12.75" customHeight="1" x14ac:dyDescent="0.2">
      <c r="A72" s="560"/>
      <c r="B72" s="560"/>
      <c r="C72" s="560"/>
      <c r="D72" s="560"/>
      <c r="E72" s="560"/>
      <c r="F72" s="560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</row>
    <row r="73" spans="1:27" ht="12.75" customHeight="1" x14ac:dyDescent="0.2">
      <c r="A73" s="560"/>
      <c r="B73" s="560"/>
      <c r="C73" s="560"/>
      <c r="D73" s="560"/>
      <c r="E73" s="560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</row>
    <row r="74" spans="1:27" ht="12.75" customHeight="1" x14ac:dyDescent="0.2">
      <c r="A74" s="560"/>
      <c r="B74" s="560"/>
      <c r="C74" s="560"/>
      <c r="D74" s="560"/>
      <c r="E74" s="560"/>
      <c r="F74" s="560"/>
      <c r="G74" s="560"/>
      <c r="H74" s="560"/>
      <c r="I74" s="560"/>
      <c r="J74" s="560"/>
      <c r="K74" s="560"/>
      <c r="L74" s="560"/>
      <c r="M74" s="560"/>
      <c r="N74" s="560"/>
      <c r="O74" s="560"/>
      <c r="P74" s="560"/>
      <c r="Q74" s="560"/>
      <c r="R74" s="560"/>
      <c r="S74" s="560"/>
      <c r="T74" s="560"/>
      <c r="U74" s="560"/>
      <c r="V74" s="560"/>
      <c r="W74" s="560"/>
      <c r="X74" s="560"/>
      <c r="Y74" s="560"/>
      <c r="Z74" s="560"/>
    </row>
    <row r="75" spans="1:27" ht="12.75" customHeight="1" x14ac:dyDescent="0.2">
      <c r="A75" s="560"/>
      <c r="B75" s="560"/>
      <c r="C75" s="560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0"/>
      <c r="Q75" s="560"/>
      <c r="R75" s="560"/>
      <c r="S75" s="560"/>
      <c r="T75" s="560"/>
      <c r="U75" s="560"/>
      <c r="V75" s="560"/>
      <c r="W75" s="560"/>
      <c r="X75" s="560"/>
      <c r="Y75" s="560"/>
      <c r="Z75" s="560"/>
    </row>
    <row r="76" spans="1:27" ht="12.75" customHeight="1" x14ac:dyDescent="0.2">
      <c r="A76" s="560"/>
      <c r="B76" s="560"/>
      <c r="C76" s="560"/>
      <c r="D76" s="560"/>
      <c r="E76" s="560"/>
      <c r="F76" s="560"/>
      <c r="G76" s="560"/>
      <c r="H76" s="560"/>
      <c r="I76" s="560"/>
      <c r="J76" s="560"/>
      <c r="K76" s="560"/>
      <c r="L76" s="560"/>
      <c r="M76" s="560"/>
      <c r="N76" s="560"/>
      <c r="O76" s="560"/>
      <c r="P76" s="560"/>
      <c r="Q76" s="560"/>
      <c r="R76" s="560"/>
      <c r="S76" s="560"/>
      <c r="T76" s="560"/>
      <c r="U76" s="560"/>
      <c r="V76" s="560"/>
      <c r="W76" s="560"/>
      <c r="X76" s="560"/>
      <c r="Y76" s="560"/>
      <c r="Z76" s="560"/>
    </row>
    <row r="77" spans="1:27" ht="12.75" customHeight="1" x14ac:dyDescent="0.2">
      <c r="A77" s="560"/>
      <c r="B77" s="560"/>
      <c r="C77" s="560"/>
      <c r="D77" s="560"/>
      <c r="E77" s="560"/>
      <c r="F77" s="560"/>
      <c r="G77" s="560"/>
      <c r="H77" s="560"/>
      <c r="I77" s="560"/>
      <c r="J77" s="560"/>
      <c r="K77" s="560"/>
      <c r="L77" s="560"/>
      <c r="M77" s="560"/>
      <c r="N77" s="560"/>
      <c r="O77" s="560"/>
      <c r="P77" s="560"/>
      <c r="Q77" s="560"/>
      <c r="R77" s="560"/>
      <c r="S77" s="560"/>
      <c r="T77" s="560"/>
      <c r="U77" s="560"/>
      <c r="V77" s="560"/>
      <c r="W77" s="560"/>
      <c r="X77" s="560"/>
      <c r="Y77" s="560"/>
      <c r="Z77" s="560"/>
    </row>
    <row r="78" spans="1:27" ht="12.75" customHeight="1" x14ac:dyDescent="0.2">
      <c r="A78" s="560"/>
      <c r="B78" s="560"/>
      <c r="C78" s="560"/>
      <c r="D78" s="560"/>
      <c r="E78" s="560"/>
      <c r="F78" s="560"/>
      <c r="G78" s="560"/>
      <c r="H78" s="560"/>
      <c r="I78" s="560"/>
      <c r="J78" s="560"/>
      <c r="K78" s="560"/>
      <c r="L78" s="560"/>
      <c r="M78" s="560"/>
      <c r="N78" s="560"/>
      <c r="O78" s="560"/>
      <c r="P78" s="560"/>
      <c r="Q78" s="560"/>
      <c r="R78" s="560"/>
      <c r="S78" s="560"/>
      <c r="T78" s="560"/>
      <c r="U78" s="560"/>
      <c r="V78" s="560"/>
      <c r="W78" s="560"/>
      <c r="X78" s="560"/>
      <c r="Y78" s="560"/>
      <c r="Z78" s="560"/>
    </row>
    <row r="79" spans="1:27" ht="12.75" customHeight="1" x14ac:dyDescent="0.2">
      <c r="A79" s="560"/>
      <c r="B79" s="560"/>
      <c r="C79" s="560"/>
      <c r="D79" s="560"/>
      <c r="E79" s="560"/>
      <c r="F79" s="560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U79" s="560"/>
      <c r="V79" s="560"/>
      <c r="W79" s="560"/>
      <c r="X79" s="560"/>
      <c r="Y79" s="560"/>
      <c r="Z79" s="560"/>
    </row>
    <row r="80" spans="1:27" ht="12.75" customHeight="1" x14ac:dyDescent="0.2">
      <c r="A80" s="560"/>
      <c r="J80" s="560"/>
      <c r="K80" s="560"/>
      <c r="L80" s="560"/>
      <c r="M80" s="560"/>
      <c r="N80" s="560"/>
      <c r="O80" s="560"/>
      <c r="P80" s="560"/>
      <c r="Q80" s="560"/>
      <c r="R80" s="560"/>
      <c r="S80" s="560"/>
      <c r="T80" s="560"/>
      <c r="U80" s="560"/>
      <c r="V80" s="560"/>
      <c r="W80" s="560"/>
      <c r="X80" s="560"/>
      <c r="Y80" s="560"/>
      <c r="Z80" s="560"/>
    </row>
  </sheetData>
  <mergeCells count="33">
    <mergeCell ref="B66:X66"/>
    <mergeCell ref="G64:I64"/>
    <mergeCell ref="J64:M64"/>
    <mergeCell ref="N64:Q64"/>
    <mergeCell ref="R64:U64"/>
    <mergeCell ref="V64:Y64"/>
    <mergeCell ref="B65:Z65"/>
    <mergeCell ref="B34:Z34"/>
    <mergeCell ref="B57:Y57"/>
    <mergeCell ref="A59:B59"/>
    <mergeCell ref="A60:B60"/>
    <mergeCell ref="A61:B61"/>
    <mergeCell ref="G63:I63"/>
    <mergeCell ref="J63:M63"/>
    <mergeCell ref="N63:Q63"/>
    <mergeCell ref="R63:U63"/>
    <mergeCell ref="V63:Y63"/>
    <mergeCell ref="Z5:Z7"/>
    <mergeCell ref="J6:M6"/>
    <mergeCell ref="N6:Q6"/>
    <mergeCell ref="R6:U6"/>
    <mergeCell ref="V6:Y6"/>
    <mergeCell ref="J32:Y32"/>
    <mergeCell ref="A1:Z1"/>
    <mergeCell ref="A2:Z2"/>
    <mergeCell ref="A3:Z3"/>
    <mergeCell ref="A4:Z4"/>
    <mergeCell ref="C5:E6"/>
    <mergeCell ref="F5:F7"/>
    <mergeCell ref="G5:G7"/>
    <mergeCell ref="H5:H7"/>
    <mergeCell ref="I5:I7"/>
    <mergeCell ref="J5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wf I stopień</vt:lpstr>
      <vt:lpstr>wf II stopień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2022-03-29T05:44:18Z</dcterms:created>
  <dcterms:modified xsi:type="dcterms:W3CDTF">2022-03-29T05:58:23Z</dcterms:modified>
</cp:coreProperties>
</file>