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8_{8C8BE274-06DC-425B-9155-9A60707DC56A}" xr6:coauthVersionLast="36" xr6:coauthVersionMax="36" xr10:uidLastSave="{00000000-0000-0000-0000-000000000000}"/>
  <bookViews>
    <workbookView xWindow="0" yWindow="0" windowWidth="28800" windowHeight="11505" activeTab="1" xr2:uid="{74CFD0CF-BBEE-40E6-86C4-AC410CD2618F}"/>
  </bookViews>
  <sheets>
    <sheet name="wf SM I st." sheetId="1" r:id="rId1"/>
    <sheet name="wf SM II st.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4" i="2" l="1"/>
  <c r="Z73" i="2"/>
  <c r="Y71" i="2"/>
  <c r="I69" i="2"/>
  <c r="H69" i="2"/>
  <c r="G69" i="2" s="1"/>
  <c r="T69" i="2" s="1"/>
  <c r="D69" i="2"/>
  <c r="C69" i="2"/>
  <c r="E69" i="2" s="1"/>
  <c r="I67" i="2"/>
  <c r="H67" i="2"/>
  <c r="G67" i="2" s="1"/>
  <c r="E67" i="2"/>
  <c r="D67" i="2"/>
  <c r="C67" i="2"/>
  <c r="I65" i="2"/>
  <c r="H65" i="2"/>
  <c r="G65" i="2" s="1"/>
  <c r="D65" i="2"/>
  <c r="C65" i="2"/>
  <c r="E65" i="2" s="1"/>
  <c r="I63" i="2"/>
  <c r="H63" i="2"/>
  <c r="G63" i="2" s="1"/>
  <c r="E63" i="2"/>
  <c r="D63" i="2"/>
  <c r="C63" i="2"/>
  <c r="Y60" i="2"/>
  <c r="Y70" i="2" s="1"/>
  <c r="X60" i="2"/>
  <c r="W60" i="2"/>
  <c r="W70" i="2" s="1"/>
  <c r="V60" i="2"/>
  <c r="V71" i="2" s="1"/>
  <c r="U60" i="2"/>
  <c r="U70" i="2" s="1"/>
  <c r="T60" i="2"/>
  <c r="S60" i="2"/>
  <c r="R60" i="2"/>
  <c r="R71" i="2" s="1"/>
  <c r="Q60" i="2"/>
  <c r="Q70" i="2" s="1"/>
  <c r="P60" i="2"/>
  <c r="O60" i="2"/>
  <c r="N60" i="2"/>
  <c r="N71" i="2" s="1"/>
  <c r="M60" i="2"/>
  <c r="M70" i="2" s="1"/>
  <c r="L60" i="2"/>
  <c r="K60" i="2"/>
  <c r="J60" i="2"/>
  <c r="I60" i="2"/>
  <c r="H60" i="2"/>
  <c r="G60" i="2"/>
  <c r="F60" i="2"/>
  <c r="F71" i="2" s="1"/>
  <c r="D60" i="2"/>
  <c r="C60" i="2"/>
  <c r="H59" i="2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E60" i="2" s="1"/>
  <c r="H52" i="2"/>
  <c r="E52" i="2"/>
  <c r="U50" i="2"/>
  <c r="U71" i="2" s="1"/>
  <c r="S50" i="2"/>
  <c r="R50" i="2"/>
  <c r="Q50" i="2"/>
  <c r="Q71" i="2" s="1"/>
  <c r="P50" i="2"/>
  <c r="O50" i="2"/>
  <c r="N50" i="2"/>
  <c r="M50" i="2"/>
  <c r="M71" i="2" s="1"/>
  <c r="L50" i="2"/>
  <c r="K50" i="2"/>
  <c r="J50" i="2"/>
  <c r="I50" i="2"/>
  <c r="F50" i="2"/>
  <c r="I49" i="2"/>
  <c r="H49" i="2"/>
  <c r="D49" i="2"/>
  <c r="C49" i="2"/>
  <c r="E49" i="2" s="1"/>
  <c r="Y47" i="2"/>
  <c r="W47" i="2"/>
  <c r="W72" i="2" s="1"/>
  <c r="V47" i="2"/>
  <c r="U47" i="2"/>
  <c r="S47" i="2"/>
  <c r="R47" i="2"/>
  <c r="Q47" i="2"/>
  <c r="O47" i="2"/>
  <c r="O72" i="2" s="1"/>
  <c r="N47" i="2"/>
  <c r="M47" i="2"/>
  <c r="K47" i="2"/>
  <c r="J47" i="2"/>
  <c r="F47" i="2"/>
  <c r="I46" i="2"/>
  <c r="H46" i="2"/>
  <c r="G46" i="2" s="1"/>
  <c r="T46" i="2" s="1"/>
  <c r="E46" i="2"/>
  <c r="D46" i="2"/>
  <c r="C46" i="2"/>
  <c r="I45" i="2"/>
  <c r="H45" i="2" s="1"/>
  <c r="G45" i="2" s="1"/>
  <c r="P45" i="2" s="1"/>
  <c r="D45" i="2"/>
  <c r="E45" i="2" s="1"/>
  <c r="C45" i="2"/>
  <c r="I44" i="2"/>
  <c r="H44" i="2"/>
  <c r="G44" i="2" s="1"/>
  <c r="X44" i="2" s="1"/>
  <c r="D44" i="2"/>
  <c r="C44" i="2"/>
  <c r="E44" i="2" s="1"/>
  <c r="I43" i="2"/>
  <c r="H43" i="2" s="1"/>
  <c r="G43" i="2" s="1"/>
  <c r="L43" i="2" s="1"/>
  <c r="D43" i="2"/>
  <c r="C43" i="2"/>
  <c r="E43" i="2" s="1"/>
  <c r="P42" i="2"/>
  <c r="I42" i="2"/>
  <c r="H42" i="2"/>
  <c r="G42" i="2" s="1"/>
  <c r="E42" i="2"/>
  <c r="D42" i="2"/>
  <c r="C42" i="2"/>
  <c r="I41" i="2"/>
  <c r="H41" i="2" s="1"/>
  <c r="G41" i="2"/>
  <c r="X41" i="2" s="1"/>
  <c r="D41" i="2"/>
  <c r="E41" i="2" s="1"/>
  <c r="C41" i="2"/>
  <c r="I40" i="2"/>
  <c r="H40" i="2"/>
  <c r="G40" i="2" s="1"/>
  <c r="L40" i="2" s="1"/>
  <c r="D40" i="2"/>
  <c r="C40" i="2"/>
  <c r="E40" i="2" s="1"/>
  <c r="I39" i="2"/>
  <c r="H39" i="2" s="1"/>
  <c r="G39" i="2" s="1"/>
  <c r="P39" i="2" s="1"/>
  <c r="D39" i="2"/>
  <c r="C39" i="2"/>
  <c r="E39" i="2" s="1"/>
  <c r="L38" i="2"/>
  <c r="I38" i="2"/>
  <c r="H38" i="2"/>
  <c r="G38" i="2" s="1"/>
  <c r="E38" i="2"/>
  <c r="D38" i="2"/>
  <c r="C38" i="2"/>
  <c r="I37" i="2"/>
  <c r="H37" i="2" s="1"/>
  <c r="G37" i="2"/>
  <c r="T37" i="2" s="1"/>
  <c r="D37" i="2"/>
  <c r="C37" i="2"/>
  <c r="I36" i="2"/>
  <c r="H36" i="2"/>
  <c r="D36" i="2"/>
  <c r="C36" i="2"/>
  <c r="C47" i="2" s="1"/>
  <c r="Y34" i="2"/>
  <c r="W34" i="2"/>
  <c r="V34" i="2"/>
  <c r="U34" i="2"/>
  <c r="T34" i="2"/>
  <c r="S34" i="2"/>
  <c r="R34" i="2"/>
  <c r="Q34" i="2"/>
  <c r="O34" i="2"/>
  <c r="N34" i="2"/>
  <c r="M34" i="2"/>
  <c r="K34" i="2"/>
  <c r="J34" i="2"/>
  <c r="F34" i="2"/>
  <c r="H33" i="2"/>
  <c r="G33" i="2" s="1"/>
  <c r="E33" i="2"/>
  <c r="D33" i="2"/>
  <c r="I32" i="2"/>
  <c r="H32" i="2" s="1"/>
  <c r="G32" i="2"/>
  <c r="D32" i="2"/>
  <c r="E32" i="2" s="1"/>
  <c r="C32" i="2"/>
  <c r="I31" i="2"/>
  <c r="H31" i="2"/>
  <c r="G31" i="2" s="1"/>
  <c r="P31" i="2" s="1"/>
  <c r="D31" i="2"/>
  <c r="C31" i="2"/>
  <c r="E31" i="2" s="1"/>
  <c r="I30" i="2"/>
  <c r="H30" i="2"/>
  <c r="G30" i="2" s="1"/>
  <c r="D30" i="2"/>
  <c r="C30" i="2"/>
  <c r="E30" i="2" s="1"/>
  <c r="I29" i="2"/>
  <c r="H29" i="2" s="1"/>
  <c r="G29" i="2"/>
  <c r="P29" i="2" s="1"/>
  <c r="P34" i="2" s="1"/>
  <c r="D29" i="2"/>
  <c r="E29" i="2" s="1"/>
  <c r="C29" i="2"/>
  <c r="I28" i="2"/>
  <c r="H28" i="2"/>
  <c r="G28" i="2" s="1"/>
  <c r="L28" i="2" s="1"/>
  <c r="E28" i="2"/>
  <c r="D28" i="2"/>
  <c r="C28" i="2"/>
  <c r="I27" i="2"/>
  <c r="H27" i="2" s="1"/>
  <c r="G27" i="2"/>
  <c r="X27" i="2" s="1"/>
  <c r="D27" i="2"/>
  <c r="C27" i="2"/>
  <c r="E27" i="2" s="1"/>
  <c r="I26" i="2"/>
  <c r="H26" i="2" s="1"/>
  <c r="G26" i="2"/>
  <c r="E26" i="2"/>
  <c r="I25" i="2"/>
  <c r="H25" i="2"/>
  <c r="G25" i="2" s="1"/>
  <c r="X25" i="2" s="1"/>
  <c r="D25" i="2"/>
  <c r="C25" i="2"/>
  <c r="E25" i="2" s="1"/>
  <c r="I24" i="2"/>
  <c r="H24" i="2" s="1"/>
  <c r="G24" i="2" s="1"/>
  <c r="X24" i="2" s="1"/>
  <c r="D24" i="2"/>
  <c r="E24" i="2" s="1"/>
  <c r="C24" i="2"/>
  <c r="L23" i="2"/>
  <c r="L34" i="2" s="1"/>
  <c r="I23" i="2"/>
  <c r="H23" i="2"/>
  <c r="G23" i="2" s="1"/>
  <c r="E23" i="2"/>
  <c r="D23" i="2"/>
  <c r="C23" i="2"/>
  <c r="Y21" i="2"/>
  <c r="W21" i="2"/>
  <c r="W71" i="2" s="1"/>
  <c r="V21" i="2"/>
  <c r="U21" i="2"/>
  <c r="S21" i="2"/>
  <c r="S71" i="2" s="1"/>
  <c r="R21" i="2"/>
  <c r="Q21" i="2"/>
  <c r="P21" i="2"/>
  <c r="O21" i="2"/>
  <c r="O71" i="2" s="1"/>
  <c r="N21" i="2"/>
  <c r="M21" i="2"/>
  <c r="K21" i="2"/>
  <c r="K71" i="2" s="1"/>
  <c r="J21" i="2"/>
  <c r="F21" i="2"/>
  <c r="I20" i="2"/>
  <c r="H20" i="2" s="1"/>
  <c r="G20" i="2"/>
  <c r="E20" i="2"/>
  <c r="D20" i="2"/>
  <c r="C20" i="2"/>
  <c r="I19" i="2"/>
  <c r="H19" i="2"/>
  <c r="G19" i="2" s="1"/>
  <c r="D19" i="2"/>
  <c r="C19" i="2"/>
  <c r="E19" i="2" s="1"/>
  <c r="T18" i="2"/>
  <c r="T21" i="2" s="1"/>
  <c r="I18" i="2"/>
  <c r="H18" i="2"/>
  <c r="G18" i="2"/>
  <c r="E18" i="2"/>
  <c r="D18" i="2"/>
  <c r="C18" i="2"/>
  <c r="I17" i="2"/>
  <c r="H17" i="2" s="1"/>
  <c r="G17" i="2" s="1"/>
  <c r="X17" i="2" s="1"/>
  <c r="X21" i="2" s="1"/>
  <c r="D17" i="2"/>
  <c r="E17" i="2" s="1"/>
  <c r="C17" i="2"/>
  <c r="I16" i="2"/>
  <c r="H16" i="2"/>
  <c r="G16" i="2"/>
  <c r="D16" i="2"/>
  <c r="C16" i="2"/>
  <c r="G15" i="2"/>
  <c r="I14" i="2"/>
  <c r="H14" i="2"/>
  <c r="G14" i="2" s="1"/>
  <c r="D14" i="2"/>
  <c r="C14" i="2"/>
  <c r="E14" i="2" s="1"/>
  <c r="I13" i="2"/>
  <c r="H13" i="2"/>
  <c r="G13" i="2" s="1"/>
  <c r="D13" i="2"/>
  <c r="E13" i="2" s="1"/>
  <c r="C13" i="2"/>
  <c r="I12" i="2"/>
  <c r="H12" i="2"/>
  <c r="G12" i="2"/>
  <c r="L12" i="2" s="1"/>
  <c r="D12" i="2"/>
  <c r="C12" i="2"/>
  <c r="E12" i="2" s="1"/>
  <c r="L11" i="2"/>
  <c r="L21" i="2" s="1"/>
  <c r="I11" i="2"/>
  <c r="H11" i="2"/>
  <c r="G11" i="2"/>
  <c r="E11" i="2"/>
  <c r="D11" i="2"/>
  <c r="C11" i="2"/>
  <c r="I10" i="2"/>
  <c r="H10" i="2"/>
  <c r="G10" i="2" s="1"/>
  <c r="E10" i="2"/>
  <c r="D10" i="2"/>
  <c r="C10" i="2"/>
  <c r="C21" i="2" s="1"/>
  <c r="X34" i="2" l="1"/>
  <c r="X70" i="2" s="1"/>
  <c r="D21" i="2"/>
  <c r="D70" i="2" s="1"/>
  <c r="H34" i="2"/>
  <c r="G36" i="2"/>
  <c r="H47" i="2"/>
  <c r="E37" i="2"/>
  <c r="D47" i="2"/>
  <c r="L47" i="2"/>
  <c r="L71" i="2" s="1"/>
  <c r="J71" i="2"/>
  <c r="G21" i="2"/>
  <c r="E34" i="2"/>
  <c r="I47" i="2"/>
  <c r="T47" i="2"/>
  <c r="X47" i="2"/>
  <c r="X71" i="2" s="1"/>
  <c r="K72" i="2"/>
  <c r="K70" i="2"/>
  <c r="O70" i="2"/>
  <c r="S70" i="2"/>
  <c r="I21" i="2"/>
  <c r="H21" i="2"/>
  <c r="H70" i="2" s="1"/>
  <c r="G34" i="2"/>
  <c r="D34" i="2"/>
  <c r="H50" i="2"/>
  <c r="G49" i="2"/>
  <c r="C70" i="2"/>
  <c r="H72" i="2"/>
  <c r="L70" i="2"/>
  <c r="L72" i="2"/>
  <c r="E16" i="2"/>
  <c r="E21" i="2" s="1"/>
  <c r="C34" i="2"/>
  <c r="C71" i="2" s="1"/>
  <c r="I34" i="2"/>
  <c r="E36" i="2"/>
  <c r="S72" i="2"/>
  <c r="I70" i="2"/>
  <c r="F70" i="2"/>
  <c r="J70" i="2"/>
  <c r="N70" i="2"/>
  <c r="R70" i="2"/>
  <c r="V70" i="2"/>
  <c r="I72" i="2"/>
  <c r="M72" i="2"/>
  <c r="Q72" i="2"/>
  <c r="U72" i="2"/>
  <c r="Y72" i="2"/>
  <c r="F72" i="2"/>
  <c r="J72" i="2"/>
  <c r="N72" i="2"/>
  <c r="R72" i="2"/>
  <c r="V72" i="2"/>
  <c r="D72" i="2" l="1"/>
  <c r="X72" i="2"/>
  <c r="D71" i="2"/>
  <c r="E47" i="2"/>
  <c r="E72" i="2" s="1"/>
  <c r="T49" i="2"/>
  <c r="T50" i="2" s="1"/>
  <c r="G50" i="2"/>
  <c r="H71" i="2"/>
  <c r="I71" i="2"/>
  <c r="G47" i="2"/>
  <c r="G72" i="2" s="1"/>
  <c r="P36" i="2"/>
  <c r="P47" i="2" s="1"/>
  <c r="C72" i="2"/>
  <c r="G71" i="2" l="1"/>
  <c r="E71" i="2"/>
  <c r="T71" i="2"/>
  <c r="T72" i="2"/>
  <c r="P72" i="2"/>
  <c r="P70" i="2"/>
  <c r="P71" i="2"/>
  <c r="T70" i="2"/>
  <c r="G70" i="2"/>
  <c r="E70" i="2"/>
  <c r="AH96" i="1" l="1"/>
  <c r="AH95" i="1"/>
  <c r="T92" i="1"/>
  <c r="P92" i="1"/>
  <c r="L92" i="1"/>
  <c r="D92" i="1"/>
  <c r="K91" i="1"/>
  <c r="R90" i="1"/>
  <c r="AG89" i="1"/>
  <c r="AF89" i="1"/>
  <c r="AE89" i="1"/>
  <c r="AD89" i="1"/>
  <c r="AC89" i="1"/>
  <c r="AB89" i="1"/>
  <c r="AA89" i="1"/>
  <c r="Z89" i="1"/>
  <c r="I89" i="1"/>
  <c r="F89" i="1"/>
  <c r="E89" i="1"/>
  <c r="D89" i="1"/>
  <c r="C89" i="1"/>
  <c r="I88" i="1"/>
  <c r="H88" i="1"/>
  <c r="E88" i="1"/>
  <c r="AG84" i="1"/>
  <c r="AF84" i="1"/>
  <c r="AE84" i="1"/>
  <c r="AD84" i="1"/>
  <c r="AC84" i="1"/>
  <c r="AB84" i="1"/>
  <c r="AA84" i="1"/>
  <c r="Z84" i="1"/>
  <c r="I84" i="1"/>
  <c r="H84" i="1"/>
  <c r="F84" i="1"/>
  <c r="E84" i="1"/>
  <c r="D84" i="1"/>
  <c r="C84" i="1"/>
  <c r="I83" i="1"/>
  <c r="H83" i="1"/>
  <c r="G83" i="1"/>
  <c r="E83" i="1"/>
  <c r="I82" i="1"/>
  <c r="H82" i="1"/>
  <c r="G82" i="1"/>
  <c r="E82" i="1"/>
  <c r="I81" i="1"/>
  <c r="H81" i="1"/>
  <c r="G81" i="1"/>
  <c r="G84" i="1" s="1"/>
  <c r="E81" i="1"/>
  <c r="AG79" i="1"/>
  <c r="AF79" i="1"/>
  <c r="AE79" i="1"/>
  <c r="AD79" i="1"/>
  <c r="AC79" i="1"/>
  <c r="AB79" i="1"/>
  <c r="AA79" i="1"/>
  <c r="Z79" i="1"/>
  <c r="F79" i="1"/>
  <c r="D79" i="1"/>
  <c r="C79" i="1"/>
  <c r="I78" i="1"/>
  <c r="H78" i="1" s="1"/>
  <c r="G78" i="1" s="1"/>
  <c r="E78" i="1"/>
  <c r="I77" i="1"/>
  <c r="H77" i="1" s="1"/>
  <c r="G77" i="1" s="1"/>
  <c r="E77" i="1"/>
  <c r="I76" i="1"/>
  <c r="I79" i="1" s="1"/>
  <c r="E76" i="1"/>
  <c r="E79" i="1" s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J90" i="1" s="1"/>
  <c r="F73" i="1"/>
  <c r="D73" i="1"/>
  <c r="C73" i="1"/>
  <c r="I72" i="1"/>
  <c r="H72" i="1" s="1"/>
  <c r="G72" i="1" s="1"/>
  <c r="E72" i="1"/>
  <c r="I71" i="1"/>
  <c r="H71" i="1" s="1"/>
  <c r="G71" i="1" s="1"/>
  <c r="E71" i="1"/>
  <c r="I70" i="1"/>
  <c r="H70" i="1" s="1"/>
  <c r="G70" i="1" s="1"/>
  <c r="E70" i="1"/>
  <c r="I69" i="1"/>
  <c r="H69" i="1" s="1"/>
  <c r="G69" i="1" s="1"/>
  <c r="E69" i="1"/>
  <c r="I68" i="1"/>
  <c r="H68" i="1" s="1"/>
  <c r="G68" i="1" s="1"/>
  <c r="E68" i="1"/>
  <c r="I67" i="1"/>
  <c r="H67" i="1" s="1"/>
  <c r="G67" i="1" s="1"/>
  <c r="E67" i="1"/>
  <c r="E73" i="1" s="1"/>
  <c r="I66" i="1"/>
  <c r="H66" i="1" s="1"/>
  <c r="G66" i="1" s="1"/>
  <c r="I65" i="1"/>
  <c r="H65" i="1"/>
  <c r="G65" i="1" s="1"/>
  <c r="I64" i="1"/>
  <c r="H64" i="1"/>
  <c r="G64" i="1"/>
  <c r="I63" i="1"/>
  <c r="H63" i="1" s="1"/>
  <c r="G63" i="1" s="1"/>
  <c r="I62" i="1"/>
  <c r="H62" i="1" s="1"/>
  <c r="G62" i="1" s="1"/>
  <c r="I61" i="1"/>
  <c r="H61" i="1"/>
  <c r="G61" i="1" s="1"/>
  <c r="I60" i="1"/>
  <c r="H60" i="1"/>
  <c r="G60" i="1"/>
  <c r="AG58" i="1"/>
  <c r="AF58" i="1"/>
  <c r="AE58" i="1"/>
  <c r="AD58" i="1"/>
  <c r="AD90" i="1" s="1"/>
  <c r="AC58" i="1"/>
  <c r="AB58" i="1"/>
  <c r="AA58" i="1"/>
  <c r="Z58" i="1"/>
  <c r="Z90" i="1" s="1"/>
  <c r="Y58" i="1"/>
  <c r="X58" i="1"/>
  <c r="W58" i="1"/>
  <c r="V58" i="1"/>
  <c r="V90" i="1" s="1"/>
  <c r="U58" i="1"/>
  <c r="T58" i="1"/>
  <c r="S58" i="1"/>
  <c r="R58" i="1"/>
  <c r="Q58" i="1"/>
  <c r="P58" i="1"/>
  <c r="O58" i="1"/>
  <c r="N58" i="1"/>
  <c r="N90" i="1" s="1"/>
  <c r="F58" i="1"/>
  <c r="F90" i="1" s="1"/>
  <c r="D58" i="1"/>
  <c r="C58" i="1"/>
  <c r="I57" i="1"/>
  <c r="H57" i="1" s="1"/>
  <c r="G57" i="1" s="1"/>
  <c r="E57" i="1"/>
  <c r="I56" i="1"/>
  <c r="H56" i="1" s="1"/>
  <c r="G56" i="1" s="1"/>
  <c r="E56" i="1"/>
  <c r="I54" i="1"/>
  <c r="H54" i="1" s="1"/>
  <c r="G54" i="1" s="1"/>
  <c r="E54" i="1"/>
  <c r="I53" i="1"/>
  <c r="E53" i="1"/>
  <c r="E58" i="1" s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F51" i="1"/>
  <c r="E51" i="1"/>
  <c r="D51" i="1"/>
  <c r="C51" i="1"/>
  <c r="I50" i="1"/>
  <c r="H50" i="1"/>
  <c r="G50" i="1" s="1"/>
  <c r="E50" i="1"/>
  <c r="H49" i="1"/>
  <c r="G49" i="1"/>
  <c r="E49" i="1"/>
  <c r="I48" i="1"/>
  <c r="H48" i="1"/>
  <c r="G48" i="1"/>
  <c r="E48" i="1"/>
  <c r="I47" i="1"/>
  <c r="H47" i="1"/>
  <c r="G47" i="1"/>
  <c r="E47" i="1"/>
  <c r="I46" i="1"/>
  <c r="H46" i="1"/>
  <c r="G46" i="1"/>
  <c r="E46" i="1"/>
  <c r="I45" i="1"/>
  <c r="H45" i="1"/>
  <c r="G45" i="1"/>
  <c r="E45" i="1"/>
  <c r="I44" i="1"/>
  <c r="H44" i="1"/>
  <c r="G44" i="1"/>
  <c r="E44" i="1"/>
  <c r="I43" i="1"/>
  <c r="H43" i="1"/>
  <c r="G43" i="1"/>
  <c r="E43" i="1"/>
  <c r="I42" i="1"/>
  <c r="H42" i="1"/>
  <c r="G42" i="1"/>
  <c r="E42" i="1"/>
  <c r="I41" i="1"/>
  <c r="H41" i="1"/>
  <c r="G41" i="1"/>
  <c r="E41" i="1"/>
  <c r="I40" i="1"/>
  <c r="H40" i="1"/>
  <c r="G40" i="1"/>
  <c r="E40" i="1"/>
  <c r="I39" i="1"/>
  <c r="H39" i="1"/>
  <c r="H51" i="1" s="1"/>
  <c r="G39" i="1"/>
  <c r="G51" i="1" s="1"/>
  <c r="E39" i="1"/>
  <c r="AG37" i="1"/>
  <c r="AE37" i="1"/>
  <c r="AD37" i="1"/>
  <c r="AC37" i="1"/>
  <c r="AA37" i="1"/>
  <c r="Z37" i="1"/>
  <c r="Y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F37" i="1"/>
  <c r="D37" i="1"/>
  <c r="C37" i="1"/>
  <c r="I36" i="1"/>
  <c r="H36" i="1"/>
  <c r="G36" i="1"/>
  <c r="AF36" i="1" s="1"/>
  <c r="E36" i="1"/>
  <c r="I35" i="1"/>
  <c r="H35" i="1"/>
  <c r="G35" i="1" s="1"/>
  <c r="AB35" i="1" s="1"/>
  <c r="AB37" i="1" s="1"/>
  <c r="AB92" i="1" s="1"/>
  <c r="E35" i="1"/>
  <c r="I34" i="1"/>
  <c r="H34" i="1" s="1"/>
  <c r="G34" i="1" s="1"/>
  <c r="X34" i="1" s="1"/>
  <c r="X37" i="1" s="1"/>
  <c r="X92" i="1" s="1"/>
  <c r="E34" i="1"/>
  <c r="AF33" i="1"/>
  <c r="AF37" i="1" s="1"/>
  <c r="AF92" i="1" s="1"/>
  <c r="I33" i="1"/>
  <c r="H33" i="1"/>
  <c r="G33" i="1"/>
  <c r="E33" i="1"/>
  <c r="I32" i="1"/>
  <c r="H32" i="1"/>
  <c r="G32" i="1"/>
  <c r="I31" i="1"/>
  <c r="H31" i="1" s="1"/>
  <c r="G31" i="1" s="1"/>
  <c r="E31" i="1"/>
  <c r="I30" i="1"/>
  <c r="H30" i="1" s="1"/>
  <c r="G30" i="1" s="1"/>
  <c r="E30" i="1"/>
  <c r="I29" i="1"/>
  <c r="H29" i="1" s="1"/>
  <c r="G29" i="1" s="1"/>
  <c r="E29" i="1"/>
  <c r="I28" i="1"/>
  <c r="H28" i="1" s="1"/>
  <c r="G28" i="1" s="1"/>
  <c r="E28" i="1"/>
  <c r="I27" i="1"/>
  <c r="E27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F25" i="1"/>
  <c r="E25" i="1"/>
  <c r="D25" i="1"/>
  <c r="C25" i="1"/>
  <c r="I24" i="1"/>
  <c r="H24" i="1"/>
  <c r="G24" i="1" s="1"/>
  <c r="E24" i="1"/>
  <c r="I23" i="1"/>
  <c r="H23" i="1"/>
  <c r="G23" i="1" s="1"/>
  <c r="E23" i="1"/>
  <c r="E22" i="1"/>
  <c r="I21" i="1"/>
  <c r="H21" i="1" s="1"/>
  <c r="G21" i="1" s="1"/>
  <c r="E21" i="1"/>
  <c r="H20" i="1"/>
  <c r="G20" i="1" s="1"/>
  <c r="E20" i="1"/>
  <c r="I19" i="1"/>
  <c r="H19" i="1"/>
  <c r="G19" i="1" s="1"/>
  <c r="E19" i="1"/>
  <c r="I18" i="1"/>
  <c r="H18" i="1"/>
  <c r="E18" i="1"/>
  <c r="I17" i="1"/>
  <c r="H17" i="1"/>
  <c r="G17" i="1"/>
  <c r="E17" i="1"/>
  <c r="I16" i="1"/>
  <c r="H16" i="1"/>
  <c r="G16" i="1"/>
  <c r="E16" i="1"/>
  <c r="I15" i="1"/>
  <c r="H15" i="1"/>
  <c r="G15" i="1"/>
  <c r="E15" i="1"/>
  <c r="AG13" i="1"/>
  <c r="AG90" i="1" s="1"/>
  <c r="AF13" i="1"/>
  <c r="AE13" i="1"/>
  <c r="AD13" i="1"/>
  <c r="AD91" i="1" s="1"/>
  <c r="AC13" i="1"/>
  <c r="AC90" i="1" s="1"/>
  <c r="AB13" i="1"/>
  <c r="AA13" i="1"/>
  <c r="Z13" i="1"/>
  <c r="Z91" i="1" s="1"/>
  <c r="Y13" i="1"/>
  <c r="Y90" i="1" s="1"/>
  <c r="X13" i="1"/>
  <c r="W13" i="1"/>
  <c r="V13" i="1"/>
  <c r="V91" i="1" s="1"/>
  <c r="U13" i="1"/>
  <c r="U90" i="1" s="1"/>
  <c r="T13" i="1"/>
  <c r="T91" i="1" s="1"/>
  <c r="S13" i="1"/>
  <c r="R13" i="1"/>
  <c r="R91" i="1" s="1"/>
  <c r="Q13" i="1"/>
  <c r="Q90" i="1" s="1"/>
  <c r="P13" i="1"/>
  <c r="P90" i="1" s="1"/>
  <c r="O13" i="1"/>
  <c r="N13" i="1"/>
  <c r="N91" i="1" s="1"/>
  <c r="M13" i="1"/>
  <c r="M90" i="1" s="1"/>
  <c r="L13" i="1"/>
  <c r="L90" i="1" s="1"/>
  <c r="K13" i="1"/>
  <c r="J13" i="1"/>
  <c r="J91" i="1" s="1"/>
  <c r="H13" i="1"/>
  <c r="G13" i="1"/>
  <c r="F13" i="1"/>
  <c r="D13" i="1"/>
  <c r="C13" i="1"/>
  <c r="I12" i="1"/>
  <c r="H12" i="1"/>
  <c r="G12" i="1"/>
  <c r="E12" i="1"/>
  <c r="I11" i="1"/>
  <c r="H11" i="1"/>
  <c r="G11" i="1"/>
  <c r="E11" i="1"/>
  <c r="I10" i="1"/>
  <c r="I13" i="1" s="1"/>
  <c r="H10" i="1"/>
  <c r="G10" i="1"/>
  <c r="E10" i="1"/>
  <c r="E13" i="1" s="1"/>
  <c r="C92" i="1" l="1"/>
  <c r="C90" i="1"/>
  <c r="H27" i="1"/>
  <c r="I37" i="1"/>
  <c r="I92" i="1" s="1"/>
  <c r="C91" i="1"/>
  <c r="D91" i="1"/>
  <c r="G73" i="1"/>
  <c r="F91" i="1"/>
  <c r="K92" i="1"/>
  <c r="K90" i="1"/>
  <c r="O92" i="1"/>
  <c r="O90" i="1"/>
  <c r="O91" i="1"/>
  <c r="S92" i="1"/>
  <c r="S91" i="1"/>
  <c r="S90" i="1"/>
  <c r="W92" i="1"/>
  <c r="W90" i="1"/>
  <c r="W91" i="1"/>
  <c r="AA92" i="1"/>
  <c r="AA90" i="1"/>
  <c r="AA91" i="1"/>
  <c r="AE92" i="1"/>
  <c r="AE91" i="1"/>
  <c r="AE90" i="1"/>
  <c r="G25" i="1"/>
  <c r="I25" i="1"/>
  <c r="I90" i="1" s="1"/>
  <c r="M92" i="1"/>
  <c r="Q92" i="1"/>
  <c r="U92" i="1"/>
  <c r="Y92" i="1"/>
  <c r="AC92" i="1"/>
  <c r="AG92" i="1"/>
  <c r="H73" i="1"/>
  <c r="H89" i="1"/>
  <c r="G88" i="1"/>
  <c r="G89" i="1" s="1"/>
  <c r="X90" i="1"/>
  <c r="AB90" i="1"/>
  <c r="AF90" i="1"/>
  <c r="H25" i="1"/>
  <c r="E37" i="1"/>
  <c r="E90" i="1" s="1"/>
  <c r="I58" i="1"/>
  <c r="H58" i="1" s="1"/>
  <c r="H53" i="1"/>
  <c r="G53" i="1" s="1"/>
  <c r="G58" i="1" s="1"/>
  <c r="I73" i="1"/>
  <c r="L91" i="1"/>
  <c r="P91" i="1"/>
  <c r="X91" i="1"/>
  <c r="AB91" i="1"/>
  <c r="AF91" i="1"/>
  <c r="H76" i="1"/>
  <c r="D90" i="1"/>
  <c r="T90" i="1"/>
  <c r="M91" i="1"/>
  <c r="Q91" i="1"/>
  <c r="U91" i="1"/>
  <c r="Y91" i="1"/>
  <c r="AC91" i="1"/>
  <c r="AG91" i="1"/>
  <c r="F92" i="1"/>
  <c r="J92" i="1"/>
  <c r="N92" i="1"/>
  <c r="R92" i="1"/>
  <c r="V92" i="1"/>
  <c r="Z92" i="1"/>
  <c r="AD92" i="1"/>
  <c r="G27" i="1" l="1"/>
  <c r="G37" i="1" s="1"/>
  <c r="H37" i="1"/>
  <c r="H91" i="1" s="1"/>
  <c r="E91" i="1"/>
  <c r="I91" i="1"/>
  <c r="H90" i="1"/>
  <c r="E92" i="1"/>
  <c r="H79" i="1"/>
  <c r="G76" i="1"/>
  <c r="G79" i="1" s="1"/>
  <c r="G90" i="1" l="1"/>
  <c r="G92" i="1"/>
  <c r="H92" i="1"/>
  <c r="G91" i="1"/>
</calcChain>
</file>

<file path=xl/sharedStrings.xml><?xml version="1.0" encoding="utf-8"?>
<sst xmlns="http://schemas.openxmlformats.org/spreadsheetml/2006/main" count="375" uniqueCount="202">
  <si>
    <t>PLAN  STUDIÓW STACJONARNYCH</t>
  </si>
  <si>
    <t>KIERUNEK WYCHOWANIE FIZYCZNE SPECJALNOŚĆ WF W SŁUŻBACH MUNDUROWYCH I STOPIEŃ</t>
  </si>
  <si>
    <t>Akademia Wychowania Fizycznego Józefa Piłsudskiego w Warszawie</t>
  </si>
  <si>
    <t>Wydział Wychowania Fizycznego i Zdrowia w Białej Podlaskiej</t>
  </si>
  <si>
    <t>Wymiar godzin</t>
  </si>
  <si>
    <t>Zajęcia kontaktowe**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</si>
  <si>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</si>
  <si>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</si>
  <si>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</si>
  <si>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</si>
  <si>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</si>
  <si>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</si>
  <si>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</si>
  <si>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Og.</t>
  </si>
  <si>
    <t>w</t>
  </si>
  <si>
    <t>ćw</t>
  </si>
  <si>
    <t>pw</t>
  </si>
  <si>
    <t>E</t>
  </si>
  <si>
    <t>I</t>
  </si>
  <si>
    <t>PRZEDMIOTY OGÓLNE</t>
  </si>
  <si>
    <t>Język obcy*</t>
  </si>
  <si>
    <t>E-6</t>
  </si>
  <si>
    <t>Technologia informacyjna z elementami statystyki</t>
  </si>
  <si>
    <t>Z-3</t>
  </si>
  <si>
    <t>Bezpieczeństwo i higiena pracy oraz ergonomia</t>
  </si>
  <si>
    <t>Z-1</t>
  </si>
  <si>
    <t xml:space="preserve">RAZEM   </t>
  </si>
  <si>
    <t>II</t>
  </si>
  <si>
    <t>PRZEDMIOTY PODSTAWOWE</t>
  </si>
  <si>
    <t>Anatomia</t>
  </si>
  <si>
    <t>E-2</t>
  </si>
  <si>
    <t>Fizjologia</t>
  </si>
  <si>
    <t>E-3</t>
  </si>
  <si>
    <t>Antropologia</t>
  </si>
  <si>
    <t>E-4</t>
  </si>
  <si>
    <t>Biochemia</t>
  </si>
  <si>
    <t>Biologiczne podstawy rozwoju człowieka</t>
  </si>
  <si>
    <t>Pedagogika</t>
  </si>
  <si>
    <t>Psychologia</t>
  </si>
  <si>
    <t>Podstawy dydaktyki</t>
  </si>
  <si>
    <t>Z-2</t>
  </si>
  <si>
    <t>Ochrona własności intelektualnej</t>
  </si>
  <si>
    <t>Z-4</t>
  </si>
  <si>
    <t>Teoria wf</t>
  </si>
  <si>
    <t>E-5</t>
  </si>
  <si>
    <t>III</t>
  </si>
  <si>
    <t>PRZEDMIOTY KIERUNKOWE</t>
  </si>
  <si>
    <t>Biomechanika</t>
  </si>
  <si>
    <t>Antropomotoryka</t>
  </si>
  <si>
    <t>Z-5</t>
  </si>
  <si>
    <t>Edukacja zdrowotna</t>
  </si>
  <si>
    <t>Z-6</t>
  </si>
  <si>
    <t>Ćw. kompensacyjno-korekcyjne</t>
  </si>
  <si>
    <t>Teoria sportu</t>
  </si>
  <si>
    <t>Historia kultury fizycznej</t>
  </si>
  <si>
    <t>E-1</t>
  </si>
  <si>
    <t>Emisja głosu</t>
  </si>
  <si>
    <t>Pierwsza pomoc przedmedyczna</t>
  </si>
  <si>
    <t>Żywienie człowieka</t>
  </si>
  <si>
    <t>Socjologia</t>
  </si>
  <si>
    <t>RAZEM</t>
  </si>
  <si>
    <t>DYDAKTYKA WYCHOWANIA FIZYCZNEGO</t>
  </si>
  <si>
    <t>Metodyka wf</t>
  </si>
  <si>
    <t>Trening ogólnorozwojowy</t>
  </si>
  <si>
    <t>Teoria i metodyka koszykówki</t>
  </si>
  <si>
    <t>Teoria i metodyka piłki nożnej</t>
  </si>
  <si>
    <t>Teoria i metodyka piłki siatkowej</t>
  </si>
  <si>
    <t>Teoria i metodyka piłki ręcznej</t>
  </si>
  <si>
    <t>Teoria i metodyka gimnastyki</t>
  </si>
  <si>
    <t>Teoria i metodyka pływania</t>
  </si>
  <si>
    <t>Teoria i metotydka lekkoatletyki</t>
  </si>
  <si>
    <t>Rytmika i taniec</t>
  </si>
  <si>
    <t>Zabawy i gry ruchowe</t>
  </si>
  <si>
    <t>Obozy*</t>
  </si>
  <si>
    <t>Z-2,3</t>
  </si>
  <si>
    <t>IV</t>
  </si>
  <si>
    <t>PRAKTYKI ZAWODOWE</t>
  </si>
  <si>
    <t>Praktyki wdrożeniowe</t>
  </si>
  <si>
    <t>Praktyki psychologiczno-pedagogiczne</t>
  </si>
  <si>
    <t>Praktyki w edukacji wczesnoszkolnej</t>
  </si>
  <si>
    <t>Z-3,4,5,6</t>
  </si>
  <si>
    <t>Praktyki pedagogiczne</t>
  </si>
  <si>
    <t>Praktyki w służbach mundurowych*</t>
  </si>
  <si>
    <t>V</t>
  </si>
  <si>
    <t>PRZEDMIOTY MUNDUROWE</t>
  </si>
  <si>
    <t>Zaprawa wojskowa*</t>
  </si>
  <si>
    <t>Zapasy*</t>
  </si>
  <si>
    <t>Preorientacja w służbach mundurowych*</t>
  </si>
  <si>
    <t>Sporty walki*</t>
  </si>
  <si>
    <t>Walka wręcz bez broni*</t>
  </si>
  <si>
    <t>SERE "A"*</t>
  </si>
  <si>
    <t>Walka wręcz z bronią*</t>
  </si>
  <si>
    <t>Pływanie użytkowe*</t>
  </si>
  <si>
    <t>Medycyna katastrof*</t>
  </si>
  <si>
    <t>Survival militarny*</t>
  </si>
  <si>
    <t>Strzelectwo*</t>
  </si>
  <si>
    <t>Sambo*</t>
  </si>
  <si>
    <t>Tory przeszkód formacji mundurowych*</t>
  </si>
  <si>
    <t>VI</t>
  </si>
  <si>
    <t>SPECJALNOŚĆ*</t>
  </si>
  <si>
    <t>VIa</t>
  </si>
  <si>
    <t>SPECJALNOŚĆ SPORTOWA</t>
  </si>
  <si>
    <t>54a</t>
  </si>
  <si>
    <t>Teoria treningu sportowego*</t>
  </si>
  <si>
    <t>55a</t>
  </si>
  <si>
    <t>Specjalizacja instruktorska (sportowa)*</t>
  </si>
  <si>
    <t>56a</t>
  </si>
  <si>
    <t>Praktyki specjalizacyjne*</t>
  </si>
  <si>
    <t>Z-5,6</t>
  </si>
  <si>
    <t>VIb</t>
  </si>
  <si>
    <t>SPECJALNOŚĆ REKREACYJNA</t>
  </si>
  <si>
    <t>54b</t>
  </si>
  <si>
    <t>Teoria i metodyka rekreacji*</t>
  </si>
  <si>
    <t>55b</t>
  </si>
  <si>
    <t>Specjalizacja instruktorska (rekreacja)*</t>
  </si>
  <si>
    <t>56b</t>
  </si>
  <si>
    <t>VIc</t>
  </si>
  <si>
    <t>SPECJALNOŚĆ KOREKTYWA I KOMPENSACJA</t>
  </si>
  <si>
    <t>54c</t>
  </si>
  <si>
    <t>Profilaktyka zaburzeń rozwojowych*</t>
  </si>
  <si>
    <t>55c</t>
  </si>
  <si>
    <t>Specjalizacja Korektywy i Kompensacji*</t>
  </si>
  <si>
    <t>56c</t>
  </si>
  <si>
    <t>WF w SM - INSTRUKTOR SPORTU</t>
  </si>
  <si>
    <t>WF w SM - INSTRUKTOR REKREACJI</t>
  </si>
  <si>
    <t>WF w SM - SPECJALIZACJA KOREKTYWY I KOMPENSACJI</t>
  </si>
  <si>
    <t>WF       w sł. mund.</t>
  </si>
  <si>
    <t>ZALICZENIA</t>
  </si>
  <si>
    <t>EGZAMINY</t>
  </si>
  <si>
    <t>** zajęcia kontaktowe - suma godzin z udziałem prowadzącego i studenta (wykłady, ćwiczenia, zaliczenia i egzaminy, konsultacje)</t>
  </si>
  <si>
    <t>KIERUNEK WYCHOWANIE FIZYCZNE II STOPIEŃ</t>
  </si>
  <si>
    <t xml:space="preserve">     SPECJALNOŚĆ - WYCHOWANIE FIZYCZNE W SŁUŻBACH MUNDUROWYCH</t>
  </si>
  <si>
    <t xml:space="preserve">Zajęcia konta-ktowe**                                                                    </t>
  </si>
  <si>
    <t>Og</t>
  </si>
  <si>
    <t>Język obcy II</t>
  </si>
  <si>
    <t>Ekologia</t>
  </si>
  <si>
    <t>Filozofia/Etyka*</t>
  </si>
  <si>
    <t xml:space="preserve">Metody badań w wychowaniu fizycznym i sporcie </t>
  </si>
  <si>
    <t>Badania i wdrożenia w praktyce*</t>
  </si>
  <si>
    <t>Projekty naukowe*</t>
  </si>
  <si>
    <t xml:space="preserve">Pedagogika kf </t>
  </si>
  <si>
    <t>Psychologia aktywności fizycznej</t>
  </si>
  <si>
    <t>Statystyka</t>
  </si>
  <si>
    <t>Seminarium magisterskie*</t>
  </si>
  <si>
    <t>Teoria i technologia treningu sportowego</t>
  </si>
  <si>
    <t>Turystyka szkolna</t>
  </si>
  <si>
    <t>Zarządzanie innowacjami w przedsiębiorstwach turystycznych i sportowych</t>
  </si>
  <si>
    <t>Ekonomiczno-prawne podstawy działalności biznesowej w sporcie</t>
  </si>
  <si>
    <t>Biometria</t>
  </si>
  <si>
    <t>Biochemia wysiłku fizycznego</t>
  </si>
  <si>
    <t>Fizjologia wysiłku fizycznego</t>
  </si>
  <si>
    <t>Podstawy dietetyki</t>
  </si>
  <si>
    <t>Zarządzanie i marketing – techniki decyzyjne</t>
  </si>
  <si>
    <t>Etnologia sportu i rekreacji/Olimpizm*</t>
  </si>
  <si>
    <t>Przedmiot ogólnouczelniany lub niezwiązany z kierunkiem studiów</t>
  </si>
  <si>
    <t>Realizowany w wybranym semestrze</t>
  </si>
  <si>
    <t>Zaawansowana metodyka wf</t>
  </si>
  <si>
    <t>Wychowanie fizyczne specjalne</t>
  </si>
  <si>
    <t>Trening zdrowotny</t>
  </si>
  <si>
    <t>Tenis</t>
  </si>
  <si>
    <t>Gimnastyka</t>
  </si>
  <si>
    <t>Pływanie</t>
  </si>
  <si>
    <t>Lekkoatletyka</t>
  </si>
  <si>
    <t>Koszykówka</t>
  </si>
  <si>
    <t>Piłka nożna</t>
  </si>
  <si>
    <t>Piłka ręczna</t>
  </si>
  <si>
    <t>Piłka siatkowa</t>
  </si>
  <si>
    <t>PRZEDMIOTY DO WYBORU</t>
  </si>
  <si>
    <t>Zajęcia ruchowe*</t>
  </si>
  <si>
    <t>SPECJALNOŚĆ  WF W SŁUŻBACH MUNDUROWYCH</t>
  </si>
  <si>
    <t>35a</t>
  </si>
  <si>
    <t>Pływanie użytkowe i ekstremalne*</t>
  </si>
  <si>
    <t>35b</t>
  </si>
  <si>
    <t>Walka wręcz - z bronią*</t>
  </si>
  <si>
    <t>35c</t>
  </si>
  <si>
    <t>Terenoznawstwo i biegi na orientację*</t>
  </si>
  <si>
    <t>35d</t>
  </si>
  <si>
    <t>Surwiwal*</t>
  </si>
  <si>
    <t>35e</t>
  </si>
  <si>
    <t>Techniki i strategie negocjacyjne*</t>
  </si>
  <si>
    <t>35f</t>
  </si>
  <si>
    <t>35g</t>
  </si>
  <si>
    <t>35h</t>
  </si>
  <si>
    <t>Obóz militarno-obronny (5 dni)*</t>
  </si>
  <si>
    <t>SPECJALNOŚĆ</t>
  </si>
  <si>
    <t>36a</t>
  </si>
  <si>
    <t>Specjalizacja instruktorska/trenerska#*</t>
  </si>
  <si>
    <t>36b</t>
  </si>
  <si>
    <t>SPECJALNOŚĆ EDUKACJA ZDROWOTNA</t>
  </si>
  <si>
    <t>36c</t>
  </si>
  <si>
    <t>Korektywa i kompensacja*</t>
  </si>
  <si>
    <t>VII</t>
  </si>
  <si>
    <t>PRAKTYKI</t>
  </si>
  <si>
    <t>Praktyki zawodowe^</t>
  </si>
  <si>
    <t>INSTRUKTOR  SPORTU</t>
  </si>
  <si>
    <t>INSTRUKTOR REKREACJI</t>
  </si>
  <si>
    <t xml:space="preserve">KOREKTYWA I KOMPENSACJA/ ODNOWA BIOLOGICZNA </t>
  </si>
  <si>
    <t>Łącznie</t>
  </si>
  <si>
    <r>
      <t>Zajęcia ruchowe (do wyboru)</t>
    </r>
    <r>
      <rPr>
        <sz val="11"/>
        <color indexed="8"/>
        <rFont val="Times New Roman"/>
        <family val="1"/>
        <charset val="238"/>
      </rPr>
      <t>: aqua fitness, trening koordynacyjny, free diving, dance-fitness, korfball, grappling, trening kondycyjny oraz inne propozycje katedr</t>
    </r>
  </si>
  <si>
    <t>*- przedmioty do wyboru</t>
  </si>
  <si>
    <t># - w ramach specjalizacji instruktorskiej (150 godz); w ramach specjalizacji trenerskiej (150 godz.) + 120 godz. nieobjętych planem studiów (płatnych)</t>
  </si>
  <si>
    <t>^- realizowane w szkołach ponadpodstawowych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</si>
</sst>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12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12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6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left"/>
    </xf>
    <xf numFmtId="0" fontId="10" fillId="3" borderId="18" xfId="0" applyFont="1" applyFill="1" applyBorder="1"/>
    <xf numFmtId="0" fontId="5" fillId="3" borderId="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10" fillId="2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0" borderId="18" xfId="0" applyFont="1" applyFill="1" applyBorder="1"/>
    <xf numFmtId="0" fontId="10" fillId="0" borderId="18" xfId="0" applyFont="1" applyFill="1" applyBorder="1" applyAlignment="1">
      <alignment wrapText="1"/>
    </xf>
    <xf numFmtId="0" fontId="11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3" borderId="0" xfId="0" applyFont="1" applyFill="1" applyBorder="1"/>
    <xf numFmtId="0" fontId="5" fillId="0" borderId="53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10" fillId="2" borderId="18" xfId="0" applyFont="1" applyFill="1" applyBorder="1"/>
    <xf numFmtId="0" fontId="5" fillId="0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right" wrapText="1"/>
    </xf>
    <xf numFmtId="0" fontId="10" fillId="3" borderId="36" xfId="0" applyFont="1" applyFill="1" applyBorder="1"/>
    <xf numFmtId="0" fontId="10" fillId="3" borderId="37" xfId="0" applyFont="1" applyFill="1" applyBorder="1"/>
    <xf numFmtId="0" fontId="13" fillId="2" borderId="18" xfId="0" applyFont="1" applyFill="1" applyBorder="1"/>
    <xf numFmtId="0" fontId="9" fillId="2" borderId="16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2" borderId="46" xfId="0" applyFont="1" applyFill="1" applyBorder="1"/>
    <xf numFmtId="0" fontId="5" fillId="0" borderId="25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right"/>
    </xf>
    <xf numFmtId="0" fontId="12" fillId="0" borderId="5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10" fillId="3" borderId="46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right"/>
    </xf>
    <xf numFmtId="0" fontId="5" fillId="3" borderId="35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right"/>
    </xf>
    <xf numFmtId="0" fontId="5" fillId="2" borderId="3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3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right"/>
    </xf>
    <xf numFmtId="0" fontId="10" fillId="3" borderId="67" xfId="0" applyFont="1" applyFill="1" applyBorder="1"/>
    <xf numFmtId="0" fontId="5" fillId="3" borderId="3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51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10" fillId="0" borderId="37" xfId="0" applyFont="1" applyFill="1" applyBorder="1"/>
    <xf numFmtId="0" fontId="5" fillId="0" borderId="68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right"/>
    </xf>
    <xf numFmtId="0" fontId="5" fillId="0" borderId="7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10" fillId="0" borderId="8" xfId="0" applyFont="1" applyFill="1" applyBorder="1" applyAlignment="1">
      <alignment wrapText="1"/>
    </xf>
    <xf numFmtId="0" fontId="5" fillId="0" borderId="64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10" fillId="0" borderId="46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14" fillId="0" borderId="0" xfId="0" applyFont="1"/>
    <xf numFmtId="0" fontId="15" fillId="0" borderId="0" xfId="0" applyFont="1" applyFill="1"/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49" fontId="18" fillId="0" borderId="73" xfId="1" applyNumberFormat="1" applyFont="1" applyFill="1" applyBorder="1" applyAlignment="1">
      <alignment horizontal="center"/>
    </xf>
    <xf numFmtId="0" fontId="18" fillId="0" borderId="73" xfId="1" applyFont="1" applyFill="1" applyBorder="1" applyAlignment="1">
      <alignment horizontal="center"/>
    </xf>
    <xf numFmtId="0" fontId="19" fillId="0" borderId="74" xfId="1" applyFont="1" applyFill="1" applyBorder="1"/>
    <xf numFmtId="0" fontId="17" fillId="0" borderId="73" xfId="1" applyFill="1" applyBorder="1"/>
    <xf numFmtId="0" fontId="17" fillId="0" borderId="0" xfId="1" applyNumberFormat="1"/>
    <xf numFmtId="49" fontId="18" fillId="0" borderId="73" xfId="1" applyNumberFormat="1" applyFont="1" applyFill="1" applyBorder="1" applyAlignment="1">
      <alignment horizontal="center"/>
    </xf>
    <xf numFmtId="0" fontId="18" fillId="0" borderId="73" xfId="1" applyFont="1" applyFill="1" applyBorder="1" applyAlignment="1">
      <alignment horizontal="center"/>
    </xf>
    <xf numFmtId="49" fontId="18" fillId="0" borderId="73" xfId="1" applyNumberFormat="1" applyFont="1" applyFill="1" applyBorder="1" applyAlignment="1">
      <alignment horizontal="left"/>
    </xf>
    <xf numFmtId="0" fontId="20" fillId="0" borderId="73" xfId="1" applyFont="1" applyFill="1" applyBorder="1" applyAlignment="1">
      <alignment horizontal="left"/>
    </xf>
    <xf numFmtId="49" fontId="20" fillId="0" borderId="73" xfId="1" applyNumberFormat="1" applyFont="1" applyFill="1" applyBorder="1" applyAlignment="1">
      <alignment horizontal="center"/>
    </xf>
    <xf numFmtId="0" fontId="20" fillId="0" borderId="73" xfId="1" applyFont="1" applyFill="1" applyBorder="1" applyAlignment="1">
      <alignment horizontal="center"/>
    </xf>
    <xf numFmtId="49" fontId="20" fillId="0" borderId="75" xfId="1" applyNumberFormat="1" applyFont="1" applyFill="1" applyBorder="1" applyAlignment="1">
      <alignment horizontal="center"/>
    </xf>
    <xf numFmtId="0" fontId="20" fillId="0" borderId="75" xfId="1" applyFont="1" applyFill="1" applyBorder="1" applyAlignment="1">
      <alignment horizontal="center"/>
    </xf>
    <xf numFmtId="0" fontId="18" fillId="0" borderId="76" xfId="1" applyFont="1" applyFill="1" applyBorder="1" applyAlignment="1">
      <alignment horizontal="center"/>
    </xf>
    <xf numFmtId="0" fontId="21" fillId="0" borderId="77" xfId="1" applyNumberFormat="1" applyFont="1" applyFill="1" applyBorder="1" applyAlignment="1">
      <alignment horizontal="center"/>
    </xf>
    <xf numFmtId="49" fontId="18" fillId="0" borderId="78" xfId="1" applyNumberFormat="1" applyFont="1" applyFill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49" fontId="18" fillId="0" borderId="81" xfId="1" applyNumberFormat="1" applyFont="1" applyFill="1" applyBorder="1" applyAlignment="1">
      <alignment horizontal="center" vertical="center" wrapText="1"/>
    </xf>
    <xf numFmtId="49" fontId="18" fillId="0" borderId="82" xfId="1" applyNumberFormat="1" applyFont="1" applyFill="1" applyBorder="1" applyAlignment="1">
      <alignment horizontal="center" vertical="center" wrapText="1"/>
    </xf>
    <xf numFmtId="49" fontId="18" fillId="0" borderId="83" xfId="1" applyNumberFormat="1" applyFont="1" applyFill="1" applyBorder="1" applyAlignment="1">
      <alignment horizontal="center" vertical="center" wrapText="1"/>
    </xf>
    <xf numFmtId="49" fontId="22" fillId="0" borderId="84" xfId="1" applyNumberFormat="1" applyFont="1" applyFill="1" applyBorder="1" applyAlignment="1">
      <alignment horizontal="center" vertical="center" wrapText="1"/>
    </xf>
    <xf numFmtId="49" fontId="18" fillId="0" borderId="85" xfId="1" applyNumberFormat="1" applyFont="1" applyFill="1" applyBorder="1" applyAlignment="1">
      <alignment horizontal="center" vertical="center"/>
    </xf>
    <xf numFmtId="0" fontId="18" fillId="0" borderId="86" xfId="1" applyFont="1" applyFill="1" applyBorder="1" applyAlignment="1">
      <alignment horizontal="center" vertical="center"/>
    </xf>
    <xf numFmtId="0" fontId="18" fillId="0" borderId="87" xfId="1" applyFont="1" applyFill="1" applyBorder="1" applyAlignment="1">
      <alignment horizontal="center" vertical="center"/>
    </xf>
    <xf numFmtId="49" fontId="18" fillId="0" borderId="88" xfId="1" applyNumberFormat="1" applyFont="1" applyFill="1" applyBorder="1" applyAlignment="1">
      <alignment horizontal="center" vertical="center" wrapText="1"/>
    </xf>
    <xf numFmtId="0" fontId="18" fillId="0" borderId="89" xfId="1" applyFont="1" applyFill="1" applyBorder="1" applyAlignment="1">
      <alignment horizontal="center"/>
    </xf>
    <xf numFmtId="0" fontId="18" fillId="0" borderId="90" xfId="1" applyFont="1" applyFill="1" applyBorder="1" applyAlignment="1">
      <alignment horizontal="center"/>
    </xf>
    <xf numFmtId="0" fontId="18" fillId="0" borderId="91" xfId="1" applyFont="1" applyFill="1" applyBorder="1" applyAlignment="1">
      <alignment horizontal="center" vertical="center"/>
    </xf>
    <xf numFmtId="0" fontId="18" fillId="0" borderId="92" xfId="1" applyFont="1" applyFill="1" applyBorder="1" applyAlignment="1">
      <alignment horizontal="center" vertical="center"/>
    </xf>
    <xf numFmtId="0" fontId="18" fillId="0" borderId="93" xfId="1" applyFont="1" applyFill="1" applyBorder="1" applyAlignment="1">
      <alignment horizontal="center" vertical="center"/>
    </xf>
    <xf numFmtId="0" fontId="18" fillId="0" borderId="94" xfId="1" applyFont="1" applyFill="1" applyBorder="1" applyAlignment="1">
      <alignment horizontal="center" vertical="center" wrapText="1"/>
    </xf>
    <xf numFmtId="0" fontId="18" fillId="0" borderId="95" xfId="1" applyFont="1" applyFill="1" applyBorder="1" applyAlignment="1">
      <alignment horizontal="center" vertical="center" wrapText="1"/>
    </xf>
    <xf numFmtId="0" fontId="18" fillId="0" borderId="96" xfId="1" applyFont="1" applyFill="1" applyBorder="1" applyAlignment="1">
      <alignment horizontal="center" vertical="center" wrapText="1"/>
    </xf>
    <xf numFmtId="0" fontId="22" fillId="0" borderId="97" xfId="1" applyFont="1" applyFill="1" applyBorder="1" applyAlignment="1">
      <alignment horizontal="center" vertical="center" wrapText="1"/>
    </xf>
    <xf numFmtId="0" fontId="18" fillId="0" borderId="98" xfId="1" applyNumberFormat="1" applyFont="1" applyFill="1" applyBorder="1" applyAlignment="1">
      <alignment horizontal="center" vertical="center"/>
    </xf>
    <xf numFmtId="0" fontId="18" fillId="0" borderId="99" xfId="1" applyFont="1" applyFill="1" applyBorder="1" applyAlignment="1">
      <alignment horizontal="center" vertical="center"/>
    </xf>
    <xf numFmtId="0" fontId="18" fillId="0" borderId="100" xfId="1" applyFont="1" applyFill="1" applyBorder="1" applyAlignment="1">
      <alignment horizontal="center" vertical="center"/>
    </xf>
    <xf numFmtId="0" fontId="18" fillId="0" borderId="101" xfId="1" applyNumberFormat="1" applyFont="1" applyFill="1" applyBorder="1" applyAlignment="1">
      <alignment horizontal="center" vertical="center"/>
    </xf>
    <xf numFmtId="0" fontId="18" fillId="0" borderId="102" xfId="1" applyFont="1" applyFill="1" applyBorder="1" applyAlignment="1">
      <alignment horizontal="center" vertical="center"/>
    </xf>
    <xf numFmtId="0" fontId="18" fillId="0" borderId="103" xfId="1" applyFont="1" applyFill="1" applyBorder="1" applyAlignment="1">
      <alignment horizontal="center" vertical="center"/>
    </xf>
    <xf numFmtId="0" fontId="18" fillId="0" borderId="104" xfId="1" applyFont="1" applyFill="1" applyBorder="1" applyAlignment="1">
      <alignment horizontal="center" vertical="center"/>
    </xf>
    <xf numFmtId="0" fontId="18" fillId="0" borderId="105" xfId="1" applyFont="1" applyFill="1" applyBorder="1" applyAlignment="1">
      <alignment horizontal="center"/>
    </xf>
    <xf numFmtId="0" fontId="18" fillId="0" borderId="106" xfId="1" applyFont="1" applyFill="1" applyBorder="1" applyAlignment="1">
      <alignment horizontal="center"/>
    </xf>
    <xf numFmtId="49" fontId="18" fillId="0" borderId="107" xfId="1" applyNumberFormat="1" applyFont="1" applyFill="1" applyBorder="1" applyAlignment="1">
      <alignment horizontal="center" vertical="center"/>
    </xf>
    <xf numFmtId="49" fontId="18" fillId="0" borderId="108" xfId="1" applyNumberFormat="1" applyFont="1" applyFill="1" applyBorder="1" applyAlignment="1">
      <alignment horizontal="center" vertical="center"/>
    </xf>
    <xf numFmtId="49" fontId="18" fillId="0" borderId="109" xfId="1" applyNumberFormat="1" applyFont="1" applyFill="1" applyBorder="1" applyAlignment="1">
      <alignment horizontal="center" vertical="center"/>
    </xf>
    <xf numFmtId="0" fontId="18" fillId="0" borderId="110" xfId="1" applyFont="1" applyFill="1" applyBorder="1" applyAlignment="1">
      <alignment horizontal="center" vertical="center" wrapText="1"/>
    </xf>
    <xf numFmtId="0" fontId="18" fillId="0" borderId="111" xfId="1" applyFont="1" applyFill="1" applyBorder="1" applyAlignment="1">
      <alignment horizontal="center" vertical="center" wrapText="1"/>
    </xf>
    <xf numFmtId="0" fontId="18" fillId="0" borderId="112" xfId="1" applyFont="1" applyFill="1" applyBorder="1" applyAlignment="1">
      <alignment horizontal="center" vertical="center" wrapText="1"/>
    </xf>
    <xf numFmtId="0" fontId="22" fillId="0" borderId="113" xfId="1" applyFont="1" applyFill="1" applyBorder="1" applyAlignment="1">
      <alignment horizontal="center" vertical="center" wrapText="1"/>
    </xf>
    <xf numFmtId="49" fontId="18" fillId="0" borderId="114" xfId="1" applyNumberFormat="1" applyFont="1" applyFill="1" applyBorder="1" applyAlignment="1">
      <alignment horizontal="center" vertical="center"/>
    </xf>
    <xf numFmtId="49" fontId="18" fillId="0" borderId="115" xfId="1" applyNumberFormat="1" applyFont="1" applyFill="1" applyBorder="1" applyAlignment="1">
      <alignment horizontal="center" vertical="center"/>
    </xf>
    <xf numFmtId="49" fontId="22" fillId="0" borderId="116" xfId="1" applyNumberFormat="1" applyFont="1" applyFill="1" applyBorder="1" applyAlignment="1">
      <alignment horizontal="center" vertical="center"/>
    </xf>
    <xf numFmtId="49" fontId="18" fillId="0" borderId="117" xfId="1" applyNumberFormat="1" applyFont="1" applyFill="1" applyBorder="1" applyAlignment="1">
      <alignment horizontal="center" vertical="center"/>
    </xf>
    <xf numFmtId="49" fontId="18" fillId="0" borderId="118" xfId="1" applyNumberFormat="1" applyFont="1" applyFill="1" applyBorder="1" applyAlignment="1">
      <alignment horizontal="center" vertical="center"/>
    </xf>
    <xf numFmtId="49" fontId="22" fillId="0" borderId="119" xfId="1" applyNumberFormat="1" applyFont="1" applyFill="1" applyBorder="1" applyAlignment="1">
      <alignment horizontal="center" vertical="center"/>
    </xf>
    <xf numFmtId="0" fontId="18" fillId="0" borderId="120" xfId="1" applyFont="1" applyFill="1" applyBorder="1" applyAlignment="1">
      <alignment horizontal="center" vertical="center"/>
    </xf>
    <xf numFmtId="49" fontId="18" fillId="0" borderId="121" xfId="1" applyNumberFormat="1" applyFont="1" applyFill="1" applyBorder="1" applyAlignment="1">
      <alignment horizontal="center"/>
    </xf>
    <xf numFmtId="49" fontId="18" fillId="0" borderId="122" xfId="1" applyNumberFormat="1" applyFont="1" applyFill="1" applyBorder="1" applyAlignment="1">
      <alignment horizontal="left"/>
    </xf>
    <xf numFmtId="0" fontId="18" fillId="0" borderId="123" xfId="1" applyFont="1" applyFill="1" applyBorder="1" applyAlignment="1">
      <alignment horizontal="left"/>
    </xf>
    <xf numFmtId="0" fontId="18" fillId="0" borderId="124" xfId="1" applyFont="1" applyFill="1" applyBorder="1" applyAlignment="1">
      <alignment horizontal="left"/>
    </xf>
    <xf numFmtId="0" fontId="18" fillId="0" borderId="124" xfId="1" applyFont="1" applyFill="1" applyBorder="1" applyAlignment="1">
      <alignment horizontal="center" vertical="center" wrapText="1"/>
    </xf>
    <xf numFmtId="0" fontId="22" fillId="0" borderId="124" xfId="1" applyFont="1" applyFill="1" applyBorder="1" applyAlignment="1">
      <alignment horizontal="center" vertical="center" wrapText="1"/>
    </xf>
    <xf numFmtId="0" fontId="22" fillId="0" borderId="124" xfId="1" applyFont="1" applyFill="1" applyBorder="1" applyAlignment="1">
      <alignment horizontal="left"/>
    </xf>
    <xf numFmtId="0" fontId="18" fillId="0" borderId="125" xfId="1" applyFont="1" applyFill="1" applyBorder="1" applyAlignment="1">
      <alignment horizontal="left"/>
    </xf>
    <xf numFmtId="0" fontId="18" fillId="0" borderId="126" xfId="1" applyNumberFormat="1" applyFont="1" applyFill="1" applyBorder="1" applyAlignment="1">
      <alignment horizontal="center"/>
    </xf>
    <xf numFmtId="49" fontId="20" fillId="0" borderId="126" xfId="1" applyNumberFormat="1" applyFont="1" applyFill="1" applyBorder="1" applyAlignment="1">
      <alignment horizontal="left"/>
    </xf>
    <xf numFmtId="0" fontId="18" fillId="0" borderId="127" xfId="1" applyNumberFormat="1" applyFont="1" applyFill="1" applyBorder="1" applyAlignment="1">
      <alignment horizontal="center"/>
    </xf>
    <xf numFmtId="0" fontId="18" fillId="0" borderId="128" xfId="1" applyNumberFormat="1" applyFont="1" applyFill="1" applyBorder="1" applyAlignment="1">
      <alignment horizontal="center"/>
    </xf>
    <xf numFmtId="0" fontId="18" fillId="0" borderId="129" xfId="1" applyNumberFormat="1" applyFont="1" applyFill="1" applyBorder="1" applyAlignment="1">
      <alignment horizontal="center"/>
    </xf>
    <xf numFmtId="0" fontId="18" fillId="0" borderId="130" xfId="1" applyNumberFormat="1" applyFont="1" applyFill="1" applyBorder="1" applyAlignment="1">
      <alignment horizontal="center"/>
    </xf>
    <xf numFmtId="0" fontId="22" fillId="0" borderId="129" xfId="1" applyNumberFormat="1" applyFont="1" applyFill="1" applyBorder="1" applyAlignment="1">
      <alignment horizontal="center"/>
    </xf>
    <xf numFmtId="0" fontId="18" fillId="0" borderId="127" xfId="1" applyFont="1" applyFill="1" applyBorder="1" applyAlignment="1">
      <alignment horizontal="center"/>
    </xf>
    <xf numFmtId="0" fontId="18" fillId="0" borderId="128" xfId="1" applyFont="1" applyFill="1" applyBorder="1" applyAlignment="1">
      <alignment horizontal="center"/>
    </xf>
    <xf numFmtId="0" fontId="22" fillId="0" borderId="129" xfId="1" applyFont="1" applyFill="1" applyBorder="1" applyAlignment="1">
      <alignment horizontal="center"/>
    </xf>
    <xf numFmtId="49" fontId="18" fillId="0" borderId="131" xfId="1" applyNumberFormat="1" applyFont="1" applyFill="1" applyBorder="1" applyAlignment="1">
      <alignment horizontal="left"/>
    </xf>
    <xf numFmtId="0" fontId="18" fillId="0" borderId="132" xfId="1" applyNumberFormat="1" applyFont="1" applyFill="1" applyBorder="1" applyAlignment="1">
      <alignment horizontal="center"/>
    </xf>
    <xf numFmtId="49" fontId="20" fillId="0" borderId="132" xfId="1" applyNumberFormat="1" applyFont="1" applyFill="1" applyBorder="1" applyAlignment="1">
      <alignment horizontal="left"/>
    </xf>
    <xf numFmtId="0" fontId="18" fillId="0" borderId="133" xfId="1" applyNumberFormat="1" applyFont="1" applyFill="1" applyBorder="1" applyAlignment="1">
      <alignment horizontal="center"/>
    </xf>
    <xf numFmtId="0" fontId="18" fillId="0" borderId="96" xfId="1" applyNumberFormat="1" applyFont="1" applyFill="1" applyBorder="1" applyAlignment="1">
      <alignment horizontal="center"/>
    </xf>
    <xf numFmtId="0" fontId="18" fillId="0" borderId="134" xfId="1" applyNumberFormat="1" applyFont="1" applyFill="1" applyBorder="1" applyAlignment="1">
      <alignment horizontal="center"/>
    </xf>
    <xf numFmtId="0" fontId="22" fillId="0" borderId="134" xfId="1" applyNumberFormat="1" applyFont="1" applyFill="1" applyBorder="1" applyAlignment="1">
      <alignment horizontal="center"/>
    </xf>
    <xf numFmtId="0" fontId="18" fillId="0" borderId="133" xfId="1" applyFont="1" applyFill="1" applyBorder="1" applyAlignment="1">
      <alignment horizontal="center"/>
    </xf>
    <xf numFmtId="0" fontId="18" fillId="0" borderId="96" xfId="1" applyFont="1" applyFill="1" applyBorder="1" applyAlignment="1">
      <alignment horizontal="center"/>
    </xf>
    <xf numFmtId="0" fontId="22" fillId="0" borderId="134" xfId="1" applyFont="1" applyFill="1" applyBorder="1" applyAlignment="1">
      <alignment horizontal="center"/>
    </xf>
    <xf numFmtId="49" fontId="18" fillId="0" borderId="135" xfId="1" applyNumberFormat="1" applyFont="1" applyFill="1" applyBorder="1" applyAlignment="1">
      <alignment horizontal="right"/>
    </xf>
    <xf numFmtId="49" fontId="18" fillId="0" borderId="135" xfId="1" applyNumberFormat="1" applyFont="1" applyFill="1" applyBorder="1" applyAlignment="1">
      <alignment horizontal="left"/>
    </xf>
    <xf numFmtId="49" fontId="20" fillId="0" borderId="132" xfId="1" applyNumberFormat="1" applyFont="1" applyFill="1" applyBorder="1" applyAlignment="1">
      <alignment horizontal="left" wrapText="1"/>
    </xf>
    <xf numFmtId="0" fontId="23" fillId="0" borderId="134" xfId="1" applyFont="1" applyFill="1" applyBorder="1" applyAlignment="1">
      <alignment horizontal="center"/>
    </xf>
    <xf numFmtId="0" fontId="18" fillId="0" borderId="136" xfId="1" applyNumberFormat="1" applyFont="1" applyFill="1" applyBorder="1" applyAlignment="1">
      <alignment horizontal="center"/>
    </xf>
    <xf numFmtId="49" fontId="20" fillId="0" borderId="137" xfId="1" applyNumberFormat="1" applyFont="1" applyFill="1" applyBorder="1" applyAlignment="1">
      <alignment horizontal="left"/>
    </xf>
    <xf numFmtId="0" fontId="18" fillId="0" borderId="138" xfId="1" applyNumberFormat="1" applyFont="1" applyFill="1" applyBorder="1" applyAlignment="1">
      <alignment horizontal="center"/>
    </xf>
    <xf numFmtId="0" fontId="18" fillId="0" borderId="139" xfId="1" applyNumberFormat="1" applyFont="1" applyFill="1" applyBorder="1" applyAlignment="1">
      <alignment horizontal="center"/>
    </xf>
    <xf numFmtId="0" fontId="18" fillId="0" borderId="140" xfId="1" applyNumberFormat="1" applyFont="1" applyFill="1" applyBorder="1" applyAlignment="1">
      <alignment horizontal="center"/>
    </xf>
    <xf numFmtId="0" fontId="18" fillId="0" borderId="141" xfId="1" applyNumberFormat="1" applyFont="1" applyFill="1" applyBorder="1" applyAlignment="1">
      <alignment horizontal="center"/>
    </xf>
    <xf numFmtId="0" fontId="22" fillId="0" borderId="140" xfId="1" applyNumberFormat="1" applyFont="1" applyFill="1" applyBorder="1" applyAlignment="1">
      <alignment horizontal="center"/>
    </xf>
    <xf numFmtId="0" fontId="18" fillId="0" borderId="138" xfId="1" applyFont="1" applyFill="1" applyBorder="1" applyAlignment="1">
      <alignment horizontal="center"/>
    </xf>
    <xf numFmtId="0" fontId="18" fillId="0" borderId="139" xfId="1" applyFont="1" applyFill="1" applyBorder="1" applyAlignment="1">
      <alignment horizontal="center"/>
    </xf>
    <xf numFmtId="0" fontId="23" fillId="0" borderId="140" xfId="1" applyFont="1" applyFill="1" applyBorder="1" applyAlignment="1">
      <alignment horizontal="center"/>
    </xf>
    <xf numFmtId="49" fontId="18" fillId="0" borderId="142" xfId="1" applyNumberFormat="1" applyFont="1" applyFill="1" applyBorder="1" applyAlignment="1">
      <alignment horizontal="left"/>
    </xf>
    <xf numFmtId="0" fontId="18" fillId="0" borderId="143" xfId="1" applyFont="1" applyFill="1" applyBorder="1" applyAlignment="1">
      <alignment horizontal="center"/>
    </xf>
    <xf numFmtId="49" fontId="18" fillId="0" borderId="144" xfId="1" applyNumberFormat="1" applyFont="1" applyFill="1" applyBorder="1" applyAlignment="1">
      <alignment horizontal="left"/>
    </xf>
    <xf numFmtId="0" fontId="18" fillId="0" borderId="145" xfId="1" applyNumberFormat="1" applyFont="1" applyFill="1" applyBorder="1" applyAlignment="1">
      <alignment horizontal="center"/>
    </xf>
    <xf numFmtId="0" fontId="18" fillId="0" borderId="146" xfId="1" applyNumberFormat="1" applyFont="1" applyFill="1" applyBorder="1" applyAlignment="1">
      <alignment horizontal="center"/>
    </xf>
    <xf numFmtId="0" fontId="18" fillId="0" borderId="147" xfId="1" applyNumberFormat="1" applyFont="1" applyFill="1" applyBorder="1" applyAlignment="1">
      <alignment horizontal="center"/>
    </xf>
    <xf numFmtId="0" fontId="22" fillId="0" borderId="147" xfId="1" applyNumberFormat="1" applyFont="1" applyFill="1" applyBorder="1" applyAlignment="1">
      <alignment horizontal="center"/>
    </xf>
    <xf numFmtId="0" fontId="18" fillId="0" borderId="148" xfId="1" applyNumberFormat="1" applyFont="1" applyFill="1" applyBorder="1" applyAlignment="1">
      <alignment horizontal="center"/>
    </xf>
    <xf numFmtId="0" fontId="18" fillId="0" borderId="149" xfId="1" applyNumberFormat="1" applyFont="1" applyFill="1" applyBorder="1" applyAlignment="1">
      <alignment horizontal="center"/>
    </xf>
    <xf numFmtId="0" fontId="18" fillId="0" borderId="150" xfId="1" applyNumberFormat="1" applyFont="1" applyFill="1" applyBorder="1" applyAlignment="1">
      <alignment horizontal="center"/>
    </xf>
    <xf numFmtId="0" fontId="18" fillId="0" borderId="151" xfId="1" applyNumberFormat="1" applyFont="1" applyFill="1" applyBorder="1" applyAlignment="1">
      <alignment horizontal="center"/>
    </xf>
    <xf numFmtId="0" fontId="18" fillId="0" borderId="152" xfId="1" applyNumberFormat="1" applyFont="1" applyFill="1" applyBorder="1" applyAlignment="1">
      <alignment horizontal="center"/>
    </xf>
    <xf numFmtId="0" fontId="18" fillId="0" borderId="153" xfId="1" applyNumberFormat="1" applyFont="1" applyFill="1" applyBorder="1" applyAlignment="1">
      <alignment horizontal="center"/>
    </xf>
    <xf numFmtId="0" fontId="18" fillId="0" borderId="154" xfId="1" applyNumberFormat="1" applyFont="1" applyFill="1" applyBorder="1" applyAlignment="1">
      <alignment horizontal="center"/>
    </xf>
    <xf numFmtId="0" fontId="18" fillId="0" borderId="155" xfId="1" applyFont="1" applyFill="1" applyBorder="1" applyAlignment="1">
      <alignment horizontal="center"/>
    </xf>
    <xf numFmtId="49" fontId="18" fillId="0" borderId="144" xfId="1" applyNumberFormat="1" applyFont="1" applyFill="1" applyBorder="1" applyAlignment="1">
      <alignment horizontal="center"/>
    </xf>
    <xf numFmtId="49" fontId="18" fillId="0" borderId="148" xfId="1" applyNumberFormat="1" applyFont="1" applyFill="1" applyBorder="1" applyAlignment="1">
      <alignment horizontal="left"/>
    </xf>
    <xf numFmtId="0" fontId="18" fillId="0" borderId="156" xfId="1" applyFont="1" applyFill="1" applyBorder="1" applyAlignment="1">
      <alignment horizontal="left"/>
    </xf>
    <xf numFmtId="0" fontId="18" fillId="0" borderId="157" xfId="1" applyFont="1" applyFill="1" applyBorder="1" applyAlignment="1">
      <alignment horizontal="left"/>
    </xf>
    <xf numFmtId="0" fontId="18" fillId="0" borderId="156" xfId="1" applyFont="1" applyFill="1" applyBorder="1" applyAlignment="1">
      <alignment horizontal="center"/>
    </xf>
    <xf numFmtId="0" fontId="18" fillId="0" borderId="157" xfId="1" applyFont="1" applyFill="1" applyBorder="1" applyAlignment="1">
      <alignment horizontal="center"/>
    </xf>
    <xf numFmtId="0" fontId="18" fillId="0" borderId="158" xfId="1" applyFont="1" applyFill="1" applyBorder="1" applyAlignment="1">
      <alignment horizontal="right"/>
    </xf>
    <xf numFmtId="0" fontId="18" fillId="0" borderId="159" xfId="1" applyNumberFormat="1" applyFont="1" applyFill="1" applyBorder="1" applyAlignment="1">
      <alignment horizontal="center"/>
    </xf>
    <xf numFmtId="49" fontId="20" fillId="0" borderId="159" xfId="1" applyNumberFormat="1" applyFont="1" applyFill="1" applyBorder="1"/>
    <xf numFmtId="0" fontId="18" fillId="0" borderId="160" xfId="1" applyNumberFormat="1" applyFont="1" applyFill="1" applyBorder="1" applyAlignment="1">
      <alignment horizontal="center"/>
    </xf>
    <xf numFmtId="0" fontId="18" fillId="0" borderId="83" xfId="1" applyNumberFormat="1" applyFont="1" applyFill="1" applyBorder="1" applyAlignment="1">
      <alignment horizontal="center"/>
    </xf>
    <xf numFmtId="0" fontId="18" fillId="0" borderId="161" xfId="1" applyNumberFormat="1" applyFont="1" applyFill="1" applyBorder="1" applyAlignment="1">
      <alignment horizontal="center"/>
    </xf>
    <xf numFmtId="0" fontId="22" fillId="0" borderId="162" xfId="1" applyNumberFormat="1" applyFont="1" applyFill="1" applyBorder="1" applyAlignment="1">
      <alignment horizontal="center"/>
    </xf>
    <xf numFmtId="0" fontId="18" fillId="0" borderId="160" xfId="1" applyFont="1" applyFill="1" applyBorder="1" applyAlignment="1">
      <alignment horizontal="center"/>
    </xf>
    <xf numFmtId="0" fontId="18" fillId="0" borderId="83" xfId="1" applyFont="1" applyFill="1" applyBorder="1" applyAlignment="1">
      <alignment horizontal="center"/>
    </xf>
    <xf numFmtId="0" fontId="23" fillId="0" borderId="162" xfId="1" applyFont="1" applyFill="1" applyBorder="1" applyAlignment="1">
      <alignment horizontal="center"/>
    </xf>
    <xf numFmtId="0" fontId="18" fillId="0" borderId="141" xfId="1" applyFont="1" applyFill="1" applyBorder="1" applyAlignment="1">
      <alignment horizontal="center"/>
    </xf>
    <xf numFmtId="49" fontId="18" fillId="0" borderId="163" xfId="1" applyNumberFormat="1" applyFont="1" applyFill="1" applyBorder="1" applyAlignment="1">
      <alignment horizontal="left"/>
    </xf>
    <xf numFmtId="49" fontId="20" fillId="0" borderId="132" xfId="1" applyNumberFormat="1" applyFont="1" applyFill="1" applyBorder="1"/>
    <xf numFmtId="49" fontId="20" fillId="0" borderId="132" xfId="1" applyNumberFormat="1" applyFont="1" applyFill="1" applyBorder="1" applyAlignment="1">
      <alignment wrapText="1"/>
    </xf>
    <xf numFmtId="0" fontId="18" fillId="0" borderId="133" xfId="1" applyNumberFormat="1" applyFont="1" applyFill="1" applyBorder="1" applyAlignment="1">
      <alignment horizontal="center" vertical="center"/>
    </xf>
    <xf numFmtId="0" fontId="18" fillId="0" borderId="96" xfId="1" applyNumberFormat="1" applyFont="1" applyFill="1" applyBorder="1" applyAlignment="1">
      <alignment horizontal="center" vertical="center"/>
    </xf>
    <xf numFmtId="0" fontId="18" fillId="0" borderId="134" xfId="1" applyNumberFormat="1" applyFont="1" applyFill="1" applyBorder="1" applyAlignment="1">
      <alignment horizontal="center" vertical="center"/>
    </xf>
    <xf numFmtId="0" fontId="22" fillId="0" borderId="134" xfId="1" applyNumberFormat="1" applyFont="1" applyFill="1" applyBorder="1" applyAlignment="1">
      <alignment horizontal="center" vertical="center"/>
    </xf>
    <xf numFmtId="0" fontId="18" fillId="0" borderId="133" xfId="1" applyFont="1" applyFill="1" applyBorder="1" applyAlignment="1">
      <alignment horizontal="center" vertical="center"/>
    </xf>
    <xf numFmtId="0" fontId="18" fillId="0" borderId="96" xfId="1" applyFont="1" applyFill="1" applyBorder="1" applyAlignment="1">
      <alignment horizontal="center" vertical="center"/>
    </xf>
    <xf numFmtId="0" fontId="22" fillId="0" borderId="134" xfId="1" applyFont="1" applyFill="1" applyBorder="1" applyAlignment="1">
      <alignment horizontal="center" vertical="center"/>
    </xf>
    <xf numFmtId="0" fontId="23" fillId="0" borderId="134" xfId="1" applyFont="1" applyFill="1" applyBorder="1" applyAlignment="1">
      <alignment horizontal="center" vertical="center"/>
    </xf>
    <xf numFmtId="49" fontId="18" fillId="0" borderId="135" xfId="1" applyNumberFormat="1" applyFont="1" applyFill="1" applyBorder="1" applyAlignment="1">
      <alignment horizontal="right" vertical="center"/>
    </xf>
    <xf numFmtId="49" fontId="20" fillId="0" borderId="164" xfId="1" applyNumberFormat="1" applyFont="1" applyFill="1" applyBorder="1" applyAlignment="1">
      <alignment horizontal="left"/>
    </xf>
    <xf numFmtId="0" fontId="18" fillId="0" borderId="165" xfId="1" applyNumberFormat="1" applyFont="1" applyFill="1" applyBorder="1" applyAlignment="1">
      <alignment horizontal="center"/>
    </xf>
    <xf numFmtId="0" fontId="18" fillId="0" borderId="166" xfId="1" applyNumberFormat="1" applyFont="1" applyFill="1" applyBorder="1" applyAlignment="1">
      <alignment horizontal="center"/>
    </xf>
    <xf numFmtId="0" fontId="18" fillId="0" borderId="167" xfId="1" applyNumberFormat="1" applyFont="1" applyFill="1" applyBorder="1" applyAlignment="1">
      <alignment horizontal="center"/>
    </xf>
    <xf numFmtId="0" fontId="22" fillId="0" borderId="167" xfId="1" applyNumberFormat="1" applyFont="1" applyFill="1" applyBorder="1" applyAlignment="1">
      <alignment horizontal="center"/>
    </xf>
    <xf numFmtId="0" fontId="18" fillId="0" borderId="165" xfId="1" applyFont="1" applyFill="1" applyBorder="1" applyAlignment="1">
      <alignment horizontal="center"/>
    </xf>
    <xf numFmtId="0" fontId="18" fillId="0" borderId="166" xfId="1" applyFont="1" applyFill="1" applyBorder="1" applyAlignment="1">
      <alignment horizontal="center"/>
    </xf>
    <xf numFmtId="0" fontId="22" fillId="0" borderId="167" xfId="1" applyFont="1" applyFill="1" applyBorder="1" applyAlignment="1">
      <alignment horizontal="center"/>
    </xf>
    <xf numFmtId="0" fontId="23" fillId="0" borderId="167" xfId="1" applyFont="1" applyFill="1" applyBorder="1" applyAlignment="1">
      <alignment horizontal="center"/>
    </xf>
    <xf numFmtId="0" fontId="18" fillId="0" borderId="168" xfId="1" applyNumberFormat="1" applyFont="1" applyFill="1" applyBorder="1" applyAlignment="1">
      <alignment horizontal="center"/>
    </xf>
    <xf numFmtId="0" fontId="22" fillId="0" borderId="161" xfId="1" applyNumberFormat="1" applyFont="1" applyFill="1" applyBorder="1" applyAlignment="1">
      <alignment horizontal="center"/>
    </xf>
    <xf numFmtId="0" fontId="18" fillId="0" borderId="168" xfId="1" applyFont="1" applyFill="1" applyBorder="1" applyAlignment="1">
      <alignment horizontal="center"/>
    </xf>
    <xf numFmtId="0" fontId="22" fillId="0" borderId="161" xfId="1" applyFont="1" applyFill="1" applyBorder="1" applyAlignment="1">
      <alignment horizontal="center"/>
    </xf>
    <xf numFmtId="0" fontId="23" fillId="0" borderId="161" xfId="1" applyFont="1" applyFill="1" applyBorder="1" applyAlignment="1">
      <alignment horizontal="center"/>
    </xf>
    <xf numFmtId="49" fontId="20" fillId="0" borderId="137" xfId="1" applyNumberFormat="1" applyFont="1" applyFill="1" applyBorder="1" applyAlignment="1">
      <alignment horizontal="left" vertical="top" wrapText="1"/>
    </xf>
    <xf numFmtId="0" fontId="18" fillId="0" borderId="138" xfId="1" applyNumberFormat="1" applyFont="1" applyFill="1" applyBorder="1" applyAlignment="1">
      <alignment horizontal="center" vertical="center"/>
    </xf>
    <xf numFmtId="0" fontId="18" fillId="0" borderId="139" xfId="1" applyNumberFormat="1" applyFont="1" applyFill="1" applyBorder="1" applyAlignment="1">
      <alignment horizontal="center" vertical="center"/>
    </xf>
    <xf numFmtId="0" fontId="18" fillId="0" borderId="140" xfId="1" applyNumberFormat="1" applyFont="1" applyFill="1" applyBorder="1" applyAlignment="1">
      <alignment horizontal="center" vertical="center"/>
    </xf>
    <xf numFmtId="0" fontId="22" fillId="0" borderId="140" xfId="1" applyNumberFormat="1" applyFont="1" applyFill="1" applyBorder="1" applyAlignment="1">
      <alignment horizontal="center" vertical="center"/>
    </xf>
    <xf numFmtId="49" fontId="18" fillId="0" borderId="169" xfId="1" applyNumberFormat="1" applyFont="1" applyFill="1" applyBorder="1" applyAlignment="1">
      <alignment horizontal="center" vertical="center"/>
    </xf>
    <xf numFmtId="0" fontId="18" fillId="0" borderId="170" xfId="1" applyFont="1" applyFill="1" applyBorder="1" applyAlignment="1">
      <alignment horizontal="center" vertical="center"/>
    </xf>
    <xf numFmtId="0" fontId="18" fillId="0" borderId="171" xfId="1" applyFont="1" applyFill="1" applyBorder="1" applyAlignment="1">
      <alignment horizontal="center" vertical="center"/>
    </xf>
    <xf numFmtId="49" fontId="18" fillId="0" borderId="172" xfId="1" applyNumberFormat="1" applyFont="1" applyFill="1" applyBorder="1" applyAlignment="1">
      <alignment horizontal="right"/>
    </xf>
    <xf numFmtId="0" fontId="18" fillId="0" borderId="173" xfId="1" applyFont="1" applyFill="1" applyBorder="1" applyAlignment="1">
      <alignment horizontal="center"/>
    </xf>
    <xf numFmtId="0" fontId="18" fillId="0" borderId="174" xfId="1" applyNumberFormat="1" applyFont="1" applyFill="1" applyBorder="1" applyAlignment="1">
      <alignment horizontal="center"/>
    </xf>
    <xf numFmtId="0" fontId="22" fillId="0" borderId="174" xfId="1" applyNumberFormat="1" applyFont="1" applyFill="1" applyBorder="1" applyAlignment="1">
      <alignment horizontal="center"/>
    </xf>
    <xf numFmtId="49" fontId="18" fillId="0" borderId="175" xfId="1" applyNumberFormat="1" applyFont="1" applyFill="1" applyBorder="1" applyAlignment="1">
      <alignment horizontal="right"/>
    </xf>
    <xf numFmtId="49" fontId="18" fillId="0" borderId="173" xfId="1" applyNumberFormat="1" applyFont="1" applyFill="1" applyBorder="1" applyAlignment="1">
      <alignment horizontal="center"/>
    </xf>
    <xf numFmtId="49" fontId="18" fillId="0" borderId="148" xfId="1" applyNumberFormat="1" applyFont="1" applyFill="1" applyBorder="1" applyAlignment="1">
      <alignment horizontal="left"/>
    </xf>
    <xf numFmtId="49" fontId="18" fillId="0" borderId="153" xfId="1" applyNumberFormat="1" applyFont="1" applyFill="1" applyBorder="1" applyAlignment="1">
      <alignment horizontal="left"/>
    </xf>
    <xf numFmtId="49" fontId="18" fillId="0" borderId="176" xfId="1" applyNumberFormat="1" applyFont="1" applyFill="1" applyBorder="1" applyAlignment="1">
      <alignment horizontal="left"/>
    </xf>
    <xf numFmtId="0" fontId="18" fillId="0" borderId="177" xfId="1" applyNumberFormat="1" applyFont="1" applyFill="1" applyBorder="1" applyAlignment="1">
      <alignment horizontal="center"/>
    </xf>
    <xf numFmtId="49" fontId="20" fillId="0" borderId="159" xfId="1" applyNumberFormat="1" applyFont="1" applyFill="1" applyBorder="1" applyAlignment="1">
      <alignment wrapText="1"/>
    </xf>
    <xf numFmtId="0" fontId="23" fillId="0" borderId="129" xfId="1" applyFont="1" applyFill="1" applyBorder="1" applyAlignment="1">
      <alignment horizontal="center"/>
    </xf>
    <xf numFmtId="0" fontId="18" fillId="0" borderId="137" xfId="1" applyNumberFormat="1" applyFont="1" applyFill="1" applyBorder="1" applyAlignment="1">
      <alignment horizontal="center"/>
    </xf>
    <xf numFmtId="0" fontId="22" fillId="0" borderId="140" xfId="1" applyFont="1" applyFill="1" applyBorder="1" applyAlignment="1">
      <alignment horizontal="center"/>
    </xf>
    <xf numFmtId="49" fontId="18" fillId="0" borderId="142" xfId="1" applyNumberFormat="1" applyFont="1" applyFill="1" applyBorder="1" applyAlignment="1">
      <alignment horizontal="right"/>
    </xf>
    <xf numFmtId="0" fontId="18" fillId="0" borderId="144" xfId="1" applyFont="1" applyFill="1" applyBorder="1" applyAlignment="1">
      <alignment horizontal="center"/>
    </xf>
    <xf numFmtId="49" fontId="18" fillId="0" borderId="148" xfId="1" applyNumberFormat="1" applyFont="1" applyFill="1" applyBorder="1"/>
    <xf numFmtId="0" fontId="18" fillId="0" borderId="153" xfId="1" applyFont="1" applyFill="1" applyBorder="1"/>
    <xf numFmtId="0" fontId="18" fillId="0" borderId="153" xfId="1" applyFont="1" applyFill="1" applyBorder="1" applyAlignment="1">
      <alignment horizontal="center"/>
    </xf>
    <xf numFmtId="0" fontId="18" fillId="0" borderId="176" xfId="1" applyFont="1" applyFill="1" applyBorder="1"/>
    <xf numFmtId="0" fontId="18" fillId="0" borderId="144" xfId="1" applyNumberFormat="1" applyFont="1" applyFill="1" applyBorder="1" applyAlignment="1">
      <alignment horizontal="center"/>
    </xf>
    <xf numFmtId="49" fontId="20" fillId="0" borderId="144" xfId="1" applyNumberFormat="1" applyFont="1" applyFill="1" applyBorder="1"/>
    <xf numFmtId="0" fontId="18" fillId="0" borderId="145" xfId="1" applyFont="1" applyFill="1" applyBorder="1" applyAlignment="1">
      <alignment horizontal="center"/>
    </xf>
    <xf numFmtId="0" fontId="18" fillId="0" borderId="146" xfId="1" applyFont="1" applyFill="1" applyBorder="1" applyAlignment="1">
      <alignment horizontal="center"/>
    </xf>
    <xf numFmtId="0" fontId="23" fillId="0" borderId="147" xfId="1" applyFont="1" applyFill="1" applyBorder="1" applyAlignment="1">
      <alignment horizontal="center"/>
    </xf>
    <xf numFmtId="49" fontId="18" fillId="0" borderId="155" xfId="1" applyNumberFormat="1" applyFont="1" applyFill="1" applyBorder="1" applyAlignment="1">
      <alignment horizontal="right"/>
    </xf>
    <xf numFmtId="0" fontId="18" fillId="0" borderId="144" xfId="1" applyFont="1" applyFill="1" applyBorder="1"/>
    <xf numFmtId="0" fontId="18" fillId="0" borderId="147" xfId="1" applyFont="1" applyFill="1" applyBorder="1" applyAlignment="1">
      <alignment horizontal="center"/>
    </xf>
    <xf numFmtId="0" fontId="20" fillId="0" borderId="155" xfId="1" applyFont="1" applyFill="1" applyBorder="1" applyAlignment="1">
      <alignment horizontal="center"/>
    </xf>
    <xf numFmtId="49" fontId="18" fillId="0" borderId="178" xfId="1" applyNumberFormat="1" applyFont="1" applyFill="1" applyBorder="1" applyAlignment="1">
      <alignment horizontal="center" vertical="center"/>
    </xf>
    <xf numFmtId="49" fontId="18" fillId="0" borderId="179" xfId="1" applyNumberFormat="1" applyFont="1" applyFill="1" applyBorder="1" applyAlignment="1">
      <alignment horizontal="left" wrapText="1"/>
    </xf>
    <xf numFmtId="0" fontId="23" fillId="0" borderId="157" xfId="1" applyFont="1" applyFill="1" applyBorder="1" applyAlignment="1">
      <alignment horizontal="center"/>
    </xf>
    <xf numFmtId="0" fontId="18" fillId="0" borderId="180" xfId="1" applyFont="1" applyFill="1" applyBorder="1" applyAlignment="1">
      <alignment horizontal="left"/>
    </xf>
    <xf numFmtId="49" fontId="18" fillId="0" borderId="126" xfId="1" applyNumberFormat="1" applyFont="1" applyFill="1" applyBorder="1" applyAlignment="1">
      <alignment horizontal="center" vertical="center"/>
    </xf>
    <xf numFmtId="49" fontId="20" fillId="0" borderId="177" xfId="1" applyNumberFormat="1" applyFont="1" applyFill="1" applyBorder="1"/>
    <xf numFmtId="0" fontId="18" fillId="0" borderId="162" xfId="1" applyNumberFormat="1" applyFont="1" applyFill="1" applyBorder="1" applyAlignment="1">
      <alignment horizontal="center"/>
    </xf>
    <xf numFmtId="49" fontId="18" fillId="0" borderId="163" xfId="1" applyNumberFormat="1" applyFont="1" applyFill="1" applyBorder="1" applyAlignment="1">
      <alignment horizontal="right"/>
    </xf>
    <xf numFmtId="49" fontId="18" fillId="0" borderId="132" xfId="1" applyNumberFormat="1" applyFont="1" applyFill="1" applyBorder="1" applyAlignment="1">
      <alignment horizontal="center" vertical="center"/>
    </xf>
    <xf numFmtId="49" fontId="18" fillId="0" borderId="136" xfId="1" applyNumberFormat="1" applyFont="1" applyFill="1" applyBorder="1" applyAlignment="1">
      <alignment horizontal="center" vertical="center"/>
    </xf>
    <xf numFmtId="49" fontId="20" fillId="0" borderId="137" xfId="1" applyNumberFormat="1" applyFont="1" applyFill="1" applyBorder="1"/>
    <xf numFmtId="49" fontId="18" fillId="0" borderId="181" xfId="1" applyNumberFormat="1" applyFont="1" applyFill="1" applyBorder="1" applyAlignment="1">
      <alignment horizontal="right"/>
    </xf>
    <xf numFmtId="49" fontId="18" fillId="0" borderId="182" xfId="1" applyNumberFormat="1" applyFont="1" applyFill="1" applyBorder="1" applyAlignment="1">
      <alignment horizontal="center" vertical="center"/>
    </xf>
    <xf numFmtId="49" fontId="18" fillId="0" borderId="183" xfId="1" applyNumberFormat="1" applyFont="1" applyFill="1" applyBorder="1" applyAlignment="1">
      <alignment vertical="center"/>
    </xf>
    <xf numFmtId="0" fontId="18" fillId="0" borderId="184" xfId="1" applyNumberFormat="1" applyFont="1" applyFill="1" applyBorder="1" applyAlignment="1">
      <alignment horizontal="center"/>
    </xf>
    <xf numFmtId="0" fontId="18" fillId="0" borderId="185" xfId="1" applyNumberFormat="1" applyFont="1" applyFill="1" applyBorder="1" applyAlignment="1">
      <alignment horizontal="center"/>
    </xf>
    <xf numFmtId="0" fontId="18" fillId="0" borderId="186" xfId="1" applyNumberFormat="1" applyFont="1" applyFill="1" applyBorder="1" applyAlignment="1">
      <alignment horizontal="center"/>
    </xf>
    <xf numFmtId="0" fontId="18" fillId="0" borderId="187" xfId="1" applyNumberFormat="1" applyFont="1" applyFill="1" applyBorder="1" applyAlignment="1">
      <alignment horizontal="center"/>
    </xf>
    <xf numFmtId="0" fontId="18" fillId="0" borderId="188" xfId="1" applyNumberFormat="1" applyFont="1" applyFill="1" applyBorder="1" applyAlignment="1">
      <alignment horizontal="center"/>
    </xf>
    <xf numFmtId="0" fontId="22" fillId="0" borderId="189" xfId="1" applyNumberFormat="1" applyFont="1" applyFill="1" applyBorder="1" applyAlignment="1">
      <alignment horizontal="center"/>
    </xf>
    <xf numFmtId="0" fontId="18" fillId="0" borderId="190" xfId="1" applyNumberFormat="1" applyFont="1" applyFill="1" applyBorder="1" applyAlignment="1">
      <alignment horizontal="center"/>
    </xf>
    <xf numFmtId="0" fontId="22" fillId="0" borderId="191" xfId="1" applyNumberFormat="1" applyFont="1" applyFill="1" applyBorder="1" applyAlignment="1">
      <alignment horizontal="center"/>
    </xf>
    <xf numFmtId="0" fontId="18" fillId="0" borderId="192" xfId="1" applyFont="1" applyFill="1" applyBorder="1" applyAlignment="1">
      <alignment horizontal="left"/>
    </xf>
    <xf numFmtId="49" fontId="18" fillId="0" borderId="193" xfId="1" applyNumberFormat="1" applyFont="1" applyFill="1" applyBorder="1" applyAlignment="1">
      <alignment horizontal="center" vertical="center"/>
    </xf>
    <xf numFmtId="49" fontId="18" fillId="0" borderId="148" xfId="1" applyNumberFormat="1" applyFont="1" applyFill="1" applyBorder="1" applyAlignment="1">
      <alignment vertical="center"/>
    </xf>
    <xf numFmtId="0" fontId="24" fillId="0" borderId="153" xfId="1" applyFont="1" applyFill="1" applyBorder="1" applyAlignment="1">
      <alignment horizontal="center"/>
    </xf>
    <xf numFmtId="0" fontId="18" fillId="0" borderId="176" xfId="1" applyFont="1" applyFill="1" applyBorder="1" applyAlignment="1">
      <alignment horizontal="left"/>
    </xf>
    <xf numFmtId="49" fontId="18" fillId="0" borderId="143" xfId="1" applyNumberFormat="1" applyFont="1" applyFill="1" applyBorder="1" applyAlignment="1">
      <alignment horizontal="center"/>
    </xf>
    <xf numFmtId="0" fontId="18" fillId="0" borderId="194" xfId="1" applyFont="1" applyFill="1" applyBorder="1" applyAlignment="1">
      <alignment horizontal="center"/>
    </xf>
    <xf numFmtId="49" fontId="18" fillId="0" borderId="195" xfId="1" applyNumberFormat="1" applyFont="1" applyFill="1" applyBorder="1" applyAlignment="1">
      <alignment horizontal="center"/>
    </xf>
    <xf numFmtId="49" fontId="20" fillId="0" borderId="195" xfId="1" applyNumberFormat="1" applyFont="1" applyFill="1" applyBorder="1"/>
    <xf numFmtId="0" fontId="18" fillId="0" borderId="196" xfId="1" applyNumberFormat="1" applyFont="1" applyFill="1" applyBorder="1" applyAlignment="1">
      <alignment horizontal="center"/>
    </xf>
    <xf numFmtId="0" fontId="18" fillId="0" borderId="196" xfId="1" applyFont="1" applyFill="1" applyBorder="1" applyAlignment="1">
      <alignment horizontal="center"/>
    </xf>
    <xf numFmtId="0" fontId="18" fillId="0" borderId="197" xfId="1" applyNumberFormat="1" applyFont="1" applyFill="1" applyBorder="1" applyAlignment="1">
      <alignment horizontal="center"/>
    </xf>
    <xf numFmtId="0" fontId="18" fillId="0" borderId="198" xfId="1" applyNumberFormat="1" applyFont="1" applyFill="1" applyBorder="1" applyAlignment="1">
      <alignment horizontal="center"/>
    </xf>
    <xf numFmtId="49" fontId="18" fillId="0" borderId="199" xfId="1" applyNumberFormat="1" applyFont="1" applyFill="1" applyBorder="1" applyAlignment="1">
      <alignment horizontal="right"/>
    </xf>
    <xf numFmtId="49" fontId="18" fillId="0" borderId="200" xfId="1" applyNumberFormat="1" applyFont="1" applyFill="1" applyBorder="1"/>
    <xf numFmtId="0" fontId="23" fillId="0" borderId="153" xfId="1" applyFont="1" applyFill="1" applyBorder="1" applyAlignment="1">
      <alignment horizontal="center"/>
    </xf>
    <xf numFmtId="0" fontId="18" fillId="0" borderId="176" xfId="1" applyFont="1" applyFill="1" applyBorder="1" applyAlignment="1">
      <alignment horizontal="right"/>
    </xf>
    <xf numFmtId="49" fontId="20" fillId="0" borderId="195" xfId="1" applyNumberFormat="1" applyFont="1" applyFill="1" applyBorder="1" applyAlignment="1">
      <alignment vertical="top" wrapText="1"/>
    </xf>
    <xf numFmtId="49" fontId="18" fillId="0" borderId="193" xfId="1" applyNumberFormat="1" applyFont="1" applyFill="1" applyBorder="1" applyAlignment="1">
      <alignment horizontal="center"/>
    </xf>
    <xf numFmtId="0" fontId="18" fillId="0" borderId="180" xfId="1" applyFont="1" applyFill="1" applyBorder="1" applyAlignment="1">
      <alignment horizontal="right"/>
    </xf>
    <xf numFmtId="49" fontId="18" fillId="0" borderId="201" xfId="1" applyNumberFormat="1" applyFont="1" applyFill="1" applyBorder="1" applyAlignment="1">
      <alignment horizontal="center"/>
    </xf>
    <xf numFmtId="49" fontId="20" fillId="0" borderId="193" xfId="1" applyNumberFormat="1" applyFont="1" applyFill="1" applyBorder="1" applyAlignment="1">
      <alignment horizontal="left" wrapText="1"/>
    </xf>
    <xf numFmtId="0" fontId="18" fillId="0" borderId="202" xfId="1" applyNumberFormat="1" applyFont="1" applyFill="1" applyBorder="1" applyAlignment="1">
      <alignment horizontal="center"/>
    </xf>
    <xf numFmtId="0" fontId="18" fillId="0" borderId="203" xfId="1" applyNumberFormat="1" applyFont="1" applyFill="1" applyBorder="1" applyAlignment="1">
      <alignment horizontal="center"/>
    </xf>
    <xf numFmtId="0" fontId="22" fillId="0" borderId="203" xfId="1" applyNumberFormat="1" applyFont="1" applyFill="1" applyBorder="1" applyAlignment="1">
      <alignment horizontal="center"/>
    </xf>
    <xf numFmtId="0" fontId="18" fillId="0" borderId="202" xfId="1" applyFont="1" applyFill="1" applyBorder="1" applyAlignment="1">
      <alignment horizontal="center"/>
    </xf>
    <xf numFmtId="0" fontId="18" fillId="0" borderId="130" xfId="1" applyFont="1" applyFill="1" applyBorder="1" applyAlignment="1">
      <alignment horizontal="center"/>
    </xf>
    <xf numFmtId="0" fontId="23" fillId="0" borderId="203" xfId="1" applyFont="1" applyFill="1" applyBorder="1" applyAlignment="1">
      <alignment horizontal="center"/>
    </xf>
    <xf numFmtId="49" fontId="18" fillId="0" borderId="204" xfId="1" applyNumberFormat="1" applyFont="1" applyFill="1" applyBorder="1" applyAlignment="1">
      <alignment horizontal="right"/>
    </xf>
    <xf numFmtId="49" fontId="18" fillId="0" borderId="85" xfId="1" applyNumberFormat="1" applyFont="1" applyFill="1" applyBorder="1" applyAlignment="1">
      <alignment horizontal="left"/>
    </xf>
    <xf numFmtId="0" fontId="18" fillId="0" borderId="86" xfId="1" applyFont="1" applyFill="1" applyBorder="1" applyAlignment="1">
      <alignment horizontal="left"/>
    </xf>
    <xf numFmtId="0" fontId="18" fillId="0" borderId="205" xfId="1" applyFont="1" applyFill="1" applyBorder="1" applyAlignment="1">
      <alignment horizontal="left"/>
    </xf>
    <xf numFmtId="0" fontId="18" fillId="0" borderId="206" xfId="1" applyFont="1" applyFill="1" applyBorder="1" applyAlignment="1">
      <alignment horizontal="center"/>
    </xf>
    <xf numFmtId="0" fontId="18" fillId="0" borderId="193" xfId="1" applyNumberFormat="1" applyFont="1" applyFill="1" applyBorder="1" applyAlignment="1">
      <alignment horizontal="center"/>
    </xf>
    <xf numFmtId="49" fontId="20" fillId="0" borderId="193" xfId="1" applyNumberFormat="1" applyFont="1" applyFill="1" applyBorder="1"/>
    <xf numFmtId="0" fontId="18" fillId="0" borderId="101" xfId="1" applyNumberFormat="1" applyFont="1" applyFill="1" applyBorder="1" applyAlignment="1">
      <alignment horizontal="center"/>
    </xf>
    <xf numFmtId="0" fontId="18" fillId="0" borderId="207" xfId="1" applyNumberFormat="1" applyFont="1" applyFill="1" applyBorder="1" applyAlignment="1">
      <alignment horizontal="center"/>
    </xf>
    <xf numFmtId="49" fontId="18" fillId="0" borderId="208" xfId="1" applyNumberFormat="1" applyFont="1" applyFill="1" applyBorder="1" applyAlignment="1">
      <alignment horizontal="right"/>
    </xf>
    <xf numFmtId="49" fontId="18" fillId="0" borderId="209" xfId="1" applyNumberFormat="1" applyFont="1" applyFill="1" applyBorder="1" applyAlignment="1">
      <alignment horizontal="left" vertical="center"/>
    </xf>
    <xf numFmtId="0" fontId="18" fillId="0" borderId="210" xfId="1" applyFont="1" applyFill="1" applyBorder="1" applyAlignment="1">
      <alignment horizontal="left" vertical="center"/>
    </xf>
    <xf numFmtId="0" fontId="18" fillId="0" borderId="117" xfId="1" applyNumberFormat="1" applyFont="1" applyFill="1" applyBorder="1" applyAlignment="1">
      <alignment horizontal="center" vertical="center" wrapText="1"/>
    </xf>
    <xf numFmtId="0" fontId="22" fillId="0" borderId="117" xfId="1" applyNumberFormat="1" applyFont="1" applyFill="1" applyBorder="1" applyAlignment="1">
      <alignment horizontal="center" vertical="center" wrapText="1"/>
    </xf>
    <xf numFmtId="0" fontId="25" fillId="0" borderId="117" xfId="1" applyNumberFormat="1" applyFont="1" applyFill="1" applyBorder="1" applyAlignment="1">
      <alignment horizontal="center" vertical="center" wrapText="1"/>
    </xf>
    <xf numFmtId="0" fontId="18" fillId="0" borderId="122" xfId="1" applyFont="1" applyFill="1" applyBorder="1" applyAlignment="1">
      <alignment horizontal="center"/>
    </xf>
    <xf numFmtId="49" fontId="18" fillId="0" borderId="211" xfId="1" applyNumberFormat="1" applyFont="1" applyFill="1" applyBorder="1" applyAlignment="1">
      <alignment horizontal="left" vertical="center" wrapText="1"/>
    </xf>
    <xf numFmtId="0" fontId="18" fillId="0" borderId="212" xfId="1" applyFont="1" applyFill="1" applyBorder="1" applyAlignment="1">
      <alignment horizontal="left" vertical="center" wrapText="1"/>
    </xf>
    <xf numFmtId="0" fontId="18" fillId="0" borderId="31" xfId="1" applyNumberFormat="1" applyFont="1" applyFill="1" applyBorder="1" applyAlignment="1">
      <alignment horizontal="center" vertical="center" wrapText="1"/>
    </xf>
    <xf numFmtId="0" fontId="22" fillId="0" borderId="31" xfId="1" applyNumberFormat="1" applyFont="1" applyFill="1" applyBorder="1" applyAlignment="1">
      <alignment horizontal="center" vertical="center" wrapText="1"/>
    </xf>
    <xf numFmtId="49" fontId="18" fillId="0" borderId="20" xfId="1" applyNumberFormat="1" applyFont="1" applyFill="1" applyBorder="1" applyAlignment="1">
      <alignment horizontal="center"/>
    </xf>
    <xf numFmtId="0" fontId="20" fillId="0" borderId="213" xfId="1" applyFont="1" applyFill="1" applyBorder="1"/>
    <xf numFmtId="0" fontId="20" fillId="0" borderId="214" xfId="1" applyFont="1" applyFill="1" applyBorder="1"/>
    <xf numFmtId="0" fontId="18" fillId="0" borderId="214" xfId="1" applyFont="1" applyFill="1" applyBorder="1" applyAlignment="1">
      <alignment horizontal="left" readingOrder="1"/>
    </xf>
    <xf numFmtId="0" fontId="18" fillId="0" borderId="215" xfId="1" applyFont="1" applyFill="1" applyBorder="1" applyAlignment="1">
      <alignment horizontal="left" readingOrder="1"/>
    </xf>
    <xf numFmtId="49" fontId="18" fillId="0" borderId="216" xfId="1" applyNumberFormat="1" applyFont="1" applyFill="1" applyBorder="1" applyAlignment="1">
      <alignment readingOrder="1"/>
    </xf>
    <xf numFmtId="0" fontId="18" fillId="0" borderId="217" xfId="1" applyFont="1" applyFill="1" applyBorder="1" applyAlignment="1">
      <alignment readingOrder="1"/>
    </xf>
    <xf numFmtId="0" fontId="18" fillId="0" borderId="218" xfId="1" applyFont="1" applyFill="1" applyBorder="1" applyAlignment="1">
      <alignment readingOrder="1"/>
    </xf>
    <xf numFmtId="0" fontId="18" fillId="0" borderId="219" xfId="1" applyNumberFormat="1" applyFont="1" applyFill="1" applyBorder="1" applyAlignment="1">
      <alignment horizontal="center"/>
    </xf>
    <xf numFmtId="0" fontId="18" fillId="0" borderId="217" xfId="1" applyFont="1" applyFill="1" applyBorder="1" applyAlignment="1">
      <alignment horizontal="center"/>
    </xf>
    <xf numFmtId="0" fontId="18" fillId="0" borderId="218" xfId="1" applyFont="1" applyFill="1" applyBorder="1" applyAlignment="1">
      <alignment horizontal="center"/>
    </xf>
    <xf numFmtId="0" fontId="18" fillId="0" borderId="220" xfId="1" applyNumberFormat="1" applyFont="1" applyFill="1" applyBorder="1" applyAlignment="1">
      <alignment horizontal="center"/>
    </xf>
    <xf numFmtId="0" fontId="18" fillId="0" borderId="221" xfId="1" applyFont="1" applyFill="1" applyBorder="1" applyAlignment="1">
      <alignment horizontal="center"/>
    </xf>
    <xf numFmtId="0" fontId="18" fillId="0" borderId="222" xfId="1" applyNumberFormat="1" applyFont="1" applyFill="1" applyBorder="1" applyAlignment="1">
      <alignment horizontal="center"/>
    </xf>
    <xf numFmtId="0" fontId="20" fillId="0" borderId="223" xfId="1" applyFont="1" applyFill="1" applyBorder="1"/>
    <xf numFmtId="0" fontId="20" fillId="0" borderId="224" xfId="1" applyFont="1" applyFill="1" applyBorder="1"/>
    <xf numFmtId="0" fontId="18" fillId="0" borderId="225" xfId="1" applyFont="1" applyFill="1" applyBorder="1" applyAlignment="1">
      <alignment horizontal="left" readingOrder="1"/>
    </xf>
    <xf numFmtId="0" fontId="18" fillId="0" borderId="226" xfId="1" applyFont="1" applyFill="1" applyBorder="1" applyAlignment="1">
      <alignment horizontal="left" readingOrder="1"/>
    </xf>
    <xf numFmtId="49" fontId="18" fillId="0" borderId="227" xfId="1" applyNumberFormat="1" applyFont="1" applyFill="1" applyBorder="1" applyAlignment="1">
      <alignment readingOrder="1"/>
    </xf>
    <xf numFmtId="0" fontId="18" fillId="0" borderId="228" xfId="1" applyFont="1" applyFill="1" applyBorder="1" applyAlignment="1">
      <alignment readingOrder="1"/>
    </xf>
    <xf numFmtId="0" fontId="18" fillId="0" borderId="229" xfId="1" applyFont="1" applyFill="1" applyBorder="1" applyAlignment="1">
      <alignment readingOrder="1"/>
    </xf>
    <xf numFmtId="0" fontId="18" fillId="0" borderId="230" xfId="1" applyNumberFormat="1" applyFont="1" applyFill="1" applyBorder="1" applyAlignment="1">
      <alignment horizontal="center"/>
    </xf>
    <xf numFmtId="0" fontId="18" fillId="0" borderId="231" xfId="1" applyFont="1" applyFill="1" applyBorder="1" applyAlignment="1">
      <alignment horizontal="center"/>
    </xf>
    <xf numFmtId="0" fontId="18" fillId="0" borderId="232" xfId="1" applyFont="1" applyFill="1" applyBorder="1" applyAlignment="1">
      <alignment horizontal="center"/>
    </xf>
    <xf numFmtId="0" fontId="18" fillId="0" borderId="233" xfId="1" applyFont="1" applyFill="1" applyBorder="1" applyAlignment="1">
      <alignment horizontal="center"/>
    </xf>
    <xf numFmtId="0" fontId="18" fillId="0" borderId="234" xfId="1" applyNumberFormat="1" applyFont="1" applyFill="1" applyBorder="1" applyAlignment="1">
      <alignment horizontal="center"/>
    </xf>
    <xf numFmtId="0" fontId="18" fillId="0" borderId="228" xfId="1" applyFont="1" applyFill="1" applyBorder="1" applyAlignment="1">
      <alignment horizontal="center"/>
    </xf>
    <xf numFmtId="0" fontId="18" fillId="0" borderId="229" xfId="1" applyFont="1" applyFill="1" applyBorder="1" applyAlignment="1">
      <alignment horizontal="center"/>
    </xf>
    <xf numFmtId="0" fontId="18" fillId="0" borderId="235" xfId="1" applyNumberFormat="1" applyFont="1" applyFill="1" applyBorder="1" applyAlignment="1">
      <alignment horizontal="center"/>
    </xf>
    <xf numFmtId="0" fontId="18" fillId="0" borderId="236" xfId="1" applyFont="1" applyFill="1" applyBorder="1" applyAlignment="1">
      <alignment horizontal="center"/>
    </xf>
    <xf numFmtId="0" fontId="18" fillId="0" borderId="237" xfId="1" applyNumberFormat="1" applyFont="1" applyFill="1" applyBorder="1" applyAlignment="1">
      <alignment horizontal="center"/>
    </xf>
    <xf numFmtId="0" fontId="20" fillId="0" borderId="73" xfId="1" applyFont="1" applyFill="1" applyBorder="1"/>
    <xf numFmtId="49" fontId="26" fillId="0" borderId="213" xfId="1" applyNumberFormat="1" applyFont="1" applyFill="1" applyBorder="1" applyAlignment="1">
      <alignment horizontal="left" wrapText="1"/>
    </xf>
    <xf numFmtId="0" fontId="26" fillId="0" borderId="213" xfId="1" applyFont="1" applyFill="1" applyBorder="1" applyAlignment="1">
      <alignment horizontal="left" wrapText="1"/>
    </xf>
    <xf numFmtId="49" fontId="20" fillId="0" borderId="73" xfId="1" applyNumberFormat="1" applyFont="1" applyFill="1" applyBorder="1" applyAlignment="1">
      <alignment horizontal="left"/>
    </xf>
    <xf numFmtId="0" fontId="27" fillId="0" borderId="73" xfId="1" applyFont="1" applyFill="1" applyBorder="1"/>
    <xf numFmtId="0" fontId="20" fillId="0" borderId="73" xfId="1" applyFont="1" applyFill="1" applyBorder="1" applyAlignment="1">
      <alignment horizontal="center"/>
    </xf>
    <xf numFmtId="49" fontId="20" fillId="0" borderId="73" xfId="1" applyNumberFormat="1" applyFont="1" applyFill="1" applyBorder="1"/>
    <xf numFmtId="0" fontId="19" fillId="0" borderId="0" xfId="1" applyNumberFormat="1" applyFont="1" applyFill="1"/>
    <xf numFmtId="0" fontId="19" fillId="0" borderId="0" xfId="1" applyNumberFormat="1" applyFont="1"/>
    <xf numFmtId="0" fontId="19" fillId="0" borderId="73" xfId="1" applyNumberFormat="1" applyFont="1" applyBorder="1"/>
    <xf numFmtId="0" fontId="17" fillId="0" borderId="73" xfId="1" applyNumberFormat="1" applyBorder="1"/>
  </cellXfs>
  <cellStyles count="2">
    <cellStyle name="Normalny" xfId="0" builtinId="0"/>
    <cellStyle name="Normalny 4 4" xfId="1" xr:uid="{FFEB6B2A-1AA6-4EA5-B6D4-FD7045115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05D6F-8EFF-48E1-99D3-C3D250DBAC9E}">
  <dimension ref="A1:AL102"/>
  <sheetViews>
    <sheetView workbookViewId="0">
      <selection activeCell="E35" sqref="E35"/>
    </sheetView>
  </sheetViews>
  <sheetFormatPr defaultRowHeight="15" x14ac:dyDescent="0.25"/>
  <cols>
    <col min="1" max="1" width="3.5703125" customWidth="1"/>
    <col min="2" max="2" width="27.85546875" customWidth="1"/>
    <col min="3" max="3" width="6.5703125" customWidth="1"/>
    <col min="4" max="4" width="5" customWidth="1"/>
    <col min="5" max="5" width="5.85546875" customWidth="1"/>
    <col min="6" max="6" width="7" customWidth="1"/>
    <col min="7" max="7" width="6.140625" customWidth="1"/>
    <col min="8" max="8" width="6.85546875" customWidth="1"/>
    <col min="9" max="9" width="5.85546875" customWidth="1"/>
    <col min="10" max="18" width="3.85546875" customWidth="1"/>
    <col min="19" max="21" width="4.42578125" customWidth="1"/>
    <col min="22" max="33" width="3.85546875" customWidth="1"/>
    <col min="34" max="34" width="8.42578125" customWidth="1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thickBot="1" x14ac:dyDescent="0.3">
      <c r="A5" s="3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.75" thickBot="1" x14ac:dyDescent="0.3">
      <c r="A6" s="6"/>
      <c r="B6" s="7">
        <v>25</v>
      </c>
      <c r="C6" s="8" t="s">
        <v>4</v>
      </c>
      <c r="D6" s="9"/>
      <c r="E6" s="9"/>
      <c r="F6" s="10" t="s">
        <v>5</v>
      </c>
      <c r="G6" s="11" t="s">
        <v>6</v>
      </c>
      <c r="H6" s="11" t="s">
        <v>7</v>
      </c>
      <c r="I6" s="12" t="s">
        <v>8</v>
      </c>
      <c r="J6" s="13" t="s">
        <v>9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6" t="s">
        <v>10</v>
      </c>
    </row>
    <row r="7" spans="1:34" x14ac:dyDescent="0.25">
      <c r="A7" s="17"/>
      <c r="B7" s="18"/>
      <c r="C7" s="19" t="s">
        <v>11</v>
      </c>
      <c r="D7" s="20" t="s">
        <v>12</v>
      </c>
      <c r="E7" s="21" t="s">
        <v>13</v>
      </c>
      <c r="F7" s="22"/>
      <c r="G7" s="23"/>
      <c r="H7" s="23"/>
      <c r="I7" s="24"/>
      <c r="J7" s="25">
        <v>1</v>
      </c>
      <c r="K7" s="26"/>
      <c r="L7" s="26"/>
      <c r="M7" s="27"/>
      <c r="N7" s="25">
        <v>2</v>
      </c>
      <c r="O7" s="26"/>
      <c r="P7" s="26"/>
      <c r="Q7" s="27"/>
      <c r="R7" s="25">
        <v>3</v>
      </c>
      <c r="S7" s="26"/>
      <c r="T7" s="26"/>
      <c r="U7" s="27"/>
      <c r="V7" s="25">
        <v>4</v>
      </c>
      <c r="W7" s="26"/>
      <c r="X7" s="26"/>
      <c r="Y7" s="27"/>
      <c r="Z7" s="25">
        <v>5</v>
      </c>
      <c r="AA7" s="26"/>
      <c r="AB7" s="26"/>
      <c r="AC7" s="27"/>
      <c r="AD7" s="25">
        <v>6</v>
      </c>
      <c r="AE7" s="26"/>
      <c r="AF7" s="26"/>
      <c r="AG7" s="27"/>
      <c r="AH7" s="28"/>
    </row>
    <row r="8" spans="1:34" ht="15.75" thickBot="1" x14ac:dyDescent="0.3">
      <c r="A8" s="17"/>
      <c r="B8" s="29">
        <v>25</v>
      </c>
      <c r="C8" s="30"/>
      <c r="D8" s="31"/>
      <c r="E8" s="32"/>
      <c r="F8" s="33"/>
      <c r="G8" s="34"/>
      <c r="H8" s="34"/>
      <c r="I8" s="35"/>
      <c r="J8" s="36" t="s">
        <v>14</v>
      </c>
      <c r="K8" s="37" t="s">
        <v>15</v>
      </c>
      <c r="L8" s="38" t="s">
        <v>16</v>
      </c>
      <c r="M8" s="39" t="s">
        <v>17</v>
      </c>
      <c r="N8" s="36" t="s">
        <v>14</v>
      </c>
      <c r="O8" s="37" t="s">
        <v>15</v>
      </c>
      <c r="P8" s="38" t="s">
        <v>16</v>
      </c>
      <c r="Q8" s="39" t="s">
        <v>17</v>
      </c>
      <c r="R8" s="36" t="s">
        <v>14</v>
      </c>
      <c r="S8" s="37" t="s">
        <v>15</v>
      </c>
      <c r="T8" s="38" t="s">
        <v>16</v>
      </c>
      <c r="U8" s="39" t="s">
        <v>17</v>
      </c>
      <c r="V8" s="36" t="s">
        <v>14</v>
      </c>
      <c r="W8" s="37" t="s">
        <v>15</v>
      </c>
      <c r="X8" s="38" t="s">
        <v>16</v>
      </c>
      <c r="Y8" s="39" t="s">
        <v>17</v>
      </c>
      <c r="Z8" s="36" t="s">
        <v>14</v>
      </c>
      <c r="AA8" s="37" t="s">
        <v>15</v>
      </c>
      <c r="AB8" s="38" t="s">
        <v>16</v>
      </c>
      <c r="AC8" s="39" t="s">
        <v>17</v>
      </c>
      <c r="AD8" s="36" t="s">
        <v>14</v>
      </c>
      <c r="AE8" s="37" t="s">
        <v>15</v>
      </c>
      <c r="AF8" s="38" t="s">
        <v>16</v>
      </c>
      <c r="AG8" s="40" t="s">
        <v>17</v>
      </c>
      <c r="AH8" s="41"/>
    </row>
    <row r="9" spans="1:34" ht="15.75" thickBot="1" x14ac:dyDescent="0.3">
      <c r="A9" s="42" t="s">
        <v>18</v>
      </c>
      <c r="B9" s="43" t="s">
        <v>19</v>
      </c>
      <c r="C9" s="44"/>
      <c r="D9" s="44"/>
      <c r="E9" s="44"/>
      <c r="F9" s="45"/>
      <c r="G9" s="45"/>
      <c r="H9" s="45"/>
      <c r="I9" s="46"/>
      <c r="J9" s="4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44"/>
      <c r="AF9" s="44"/>
      <c r="AG9" s="44"/>
      <c r="AH9" s="48"/>
    </row>
    <row r="10" spans="1:34" x14ac:dyDescent="0.25">
      <c r="A10" s="49">
        <v>1</v>
      </c>
      <c r="B10" s="50" t="s">
        <v>20</v>
      </c>
      <c r="C10" s="51">
        <v>0</v>
      </c>
      <c r="D10" s="52">
        <v>120</v>
      </c>
      <c r="E10" s="53">
        <f>SUM(C10:D10)</f>
        <v>120</v>
      </c>
      <c r="F10" s="54">
        <v>120</v>
      </c>
      <c r="G10" s="55">
        <f>H10-F10</f>
        <v>180</v>
      </c>
      <c r="H10" s="55">
        <f>$B$8*I10</f>
        <v>300</v>
      </c>
      <c r="I10" s="56">
        <f>SUM(M10,Q10,U10,Y10,AC10,AG10)</f>
        <v>12</v>
      </c>
      <c r="J10" s="57">
        <v>0</v>
      </c>
      <c r="K10" s="52">
        <v>30</v>
      </c>
      <c r="L10" s="53">
        <v>20</v>
      </c>
      <c r="M10" s="58">
        <v>2</v>
      </c>
      <c r="N10" s="51">
        <v>0</v>
      </c>
      <c r="O10" s="52">
        <v>30</v>
      </c>
      <c r="P10" s="53">
        <v>20</v>
      </c>
      <c r="Q10" s="58">
        <v>2</v>
      </c>
      <c r="R10" s="59">
        <v>0</v>
      </c>
      <c r="S10" s="60">
        <v>15</v>
      </c>
      <c r="T10" s="61">
        <v>35</v>
      </c>
      <c r="U10" s="58">
        <v>2</v>
      </c>
      <c r="V10" s="59">
        <v>0</v>
      </c>
      <c r="W10" s="52">
        <v>15</v>
      </c>
      <c r="X10" s="53">
        <v>35</v>
      </c>
      <c r="Y10" s="58">
        <v>2</v>
      </c>
      <c r="Z10" s="51">
        <v>0</v>
      </c>
      <c r="AA10" s="60">
        <v>15</v>
      </c>
      <c r="AB10" s="61">
        <v>35</v>
      </c>
      <c r="AC10" s="58">
        <v>2</v>
      </c>
      <c r="AD10" s="51">
        <v>0</v>
      </c>
      <c r="AE10" s="52">
        <v>15</v>
      </c>
      <c r="AF10" s="53">
        <v>35</v>
      </c>
      <c r="AG10" s="58">
        <v>2</v>
      </c>
      <c r="AH10" s="62" t="s">
        <v>21</v>
      </c>
    </row>
    <row r="11" spans="1:34" ht="24" customHeight="1" x14ac:dyDescent="0.25">
      <c r="A11" s="63">
        <v>2</v>
      </c>
      <c r="B11" s="64" t="s">
        <v>22</v>
      </c>
      <c r="C11" s="65">
        <v>0</v>
      </c>
      <c r="D11" s="66">
        <v>30</v>
      </c>
      <c r="E11" s="53">
        <f>SUM(C11:D11)</f>
        <v>30</v>
      </c>
      <c r="F11" s="67">
        <v>30</v>
      </c>
      <c r="G11" s="66">
        <f>H11-F11</f>
        <v>20</v>
      </c>
      <c r="H11" s="66">
        <f>$B$8*I11</f>
        <v>50</v>
      </c>
      <c r="I11" s="68">
        <f>SUM(M11,Q11,U11,Y11,AC11,AG11)</f>
        <v>2</v>
      </c>
      <c r="J11" s="69"/>
      <c r="K11" s="66"/>
      <c r="L11" s="70"/>
      <c r="M11" s="68"/>
      <c r="N11" s="65"/>
      <c r="O11" s="66"/>
      <c r="P11" s="70"/>
      <c r="Q11" s="68"/>
      <c r="R11" s="71">
        <v>0</v>
      </c>
      <c r="S11" s="72">
        <v>30</v>
      </c>
      <c r="T11" s="73">
        <v>20</v>
      </c>
      <c r="U11" s="68">
        <v>2</v>
      </c>
      <c r="V11" s="71"/>
      <c r="W11" s="66"/>
      <c r="X11" s="70"/>
      <c r="Y11" s="68"/>
      <c r="Z11" s="74"/>
      <c r="AA11" s="75"/>
      <c r="AB11" s="76"/>
      <c r="AC11" s="68"/>
      <c r="AD11" s="65"/>
      <c r="AE11" s="66"/>
      <c r="AF11" s="70"/>
      <c r="AG11" s="68"/>
      <c r="AH11" s="77" t="s">
        <v>23</v>
      </c>
    </row>
    <row r="12" spans="1:34" ht="24" thickBot="1" x14ac:dyDescent="0.3">
      <c r="A12" s="49">
        <v>3</v>
      </c>
      <c r="B12" s="78" t="s">
        <v>24</v>
      </c>
      <c r="C12" s="36">
        <v>15</v>
      </c>
      <c r="D12" s="37">
        <v>0</v>
      </c>
      <c r="E12" s="79">
        <f>SUM(C12:D12)</f>
        <v>15</v>
      </c>
      <c r="F12" s="80">
        <v>15</v>
      </c>
      <c r="G12" s="81">
        <f>H12-F12</f>
        <v>35</v>
      </c>
      <c r="H12" s="81">
        <f>$B$8*I12</f>
        <v>50</v>
      </c>
      <c r="I12" s="82">
        <f>SUM(M12,Q12,U12,Y12,AC12,AG12)</f>
        <v>2</v>
      </c>
      <c r="J12" s="83">
        <v>15</v>
      </c>
      <c r="K12" s="37">
        <v>0</v>
      </c>
      <c r="L12" s="38">
        <v>35</v>
      </c>
      <c r="M12" s="39">
        <v>2</v>
      </c>
      <c r="N12" s="36"/>
      <c r="O12" s="37"/>
      <c r="P12" s="38"/>
      <c r="Q12" s="39"/>
      <c r="R12" s="84"/>
      <c r="S12" s="85"/>
      <c r="T12" s="86"/>
      <c r="U12" s="39"/>
      <c r="V12" s="84"/>
      <c r="W12" s="37"/>
      <c r="X12" s="38"/>
      <c r="Y12" s="39"/>
      <c r="Z12" s="36"/>
      <c r="AA12" s="37"/>
      <c r="AB12" s="38"/>
      <c r="AC12" s="39"/>
      <c r="AD12" s="36"/>
      <c r="AE12" s="37"/>
      <c r="AF12" s="38"/>
      <c r="AG12" s="39"/>
      <c r="AH12" s="87" t="s">
        <v>25</v>
      </c>
    </row>
    <row r="13" spans="1:34" ht="15.75" thickBot="1" x14ac:dyDescent="0.3">
      <c r="A13" s="49"/>
      <c r="B13" s="88" t="s">
        <v>26</v>
      </c>
      <c r="C13" s="89">
        <f t="shared" ref="C13:AG13" si="0">SUM(C10:C12)</f>
        <v>15</v>
      </c>
      <c r="D13" s="89">
        <f t="shared" si="0"/>
        <v>150</v>
      </c>
      <c r="E13" s="89">
        <f t="shared" si="0"/>
        <v>165</v>
      </c>
      <c r="F13" s="90">
        <f t="shared" si="0"/>
        <v>165</v>
      </c>
      <c r="G13" s="90">
        <f t="shared" si="0"/>
        <v>235</v>
      </c>
      <c r="H13" s="90">
        <f t="shared" si="0"/>
        <v>400</v>
      </c>
      <c r="I13" s="91">
        <f t="shared" si="0"/>
        <v>16</v>
      </c>
      <c r="J13" s="89">
        <f t="shared" si="0"/>
        <v>15</v>
      </c>
      <c r="K13" s="89">
        <f t="shared" si="0"/>
        <v>30</v>
      </c>
      <c r="L13" s="89">
        <f t="shared" si="0"/>
        <v>55</v>
      </c>
      <c r="M13" s="92">
        <f t="shared" si="0"/>
        <v>4</v>
      </c>
      <c r="N13" s="89">
        <f t="shared" si="0"/>
        <v>0</v>
      </c>
      <c r="O13" s="89">
        <f t="shared" si="0"/>
        <v>30</v>
      </c>
      <c r="P13" s="89">
        <f t="shared" si="0"/>
        <v>20</v>
      </c>
      <c r="Q13" s="92">
        <f t="shared" si="0"/>
        <v>2</v>
      </c>
      <c r="R13" s="89">
        <f t="shared" si="0"/>
        <v>0</v>
      </c>
      <c r="S13" s="89">
        <f t="shared" si="0"/>
        <v>45</v>
      </c>
      <c r="T13" s="89">
        <f t="shared" si="0"/>
        <v>55</v>
      </c>
      <c r="U13" s="92">
        <f t="shared" si="0"/>
        <v>4</v>
      </c>
      <c r="V13" s="89">
        <f t="shared" si="0"/>
        <v>0</v>
      </c>
      <c r="W13" s="89">
        <f t="shared" si="0"/>
        <v>15</v>
      </c>
      <c r="X13" s="89">
        <f t="shared" si="0"/>
        <v>35</v>
      </c>
      <c r="Y13" s="93">
        <f t="shared" si="0"/>
        <v>2</v>
      </c>
      <c r="Z13" s="89">
        <f t="shared" si="0"/>
        <v>0</v>
      </c>
      <c r="AA13" s="89">
        <f t="shared" si="0"/>
        <v>15</v>
      </c>
      <c r="AB13" s="89">
        <f t="shared" si="0"/>
        <v>35</v>
      </c>
      <c r="AC13" s="92">
        <f t="shared" si="0"/>
        <v>2</v>
      </c>
      <c r="AD13" s="89">
        <f t="shared" si="0"/>
        <v>0</v>
      </c>
      <c r="AE13" s="89">
        <f t="shared" si="0"/>
        <v>15</v>
      </c>
      <c r="AF13" s="89">
        <f t="shared" si="0"/>
        <v>35</v>
      </c>
      <c r="AG13" s="92">
        <f t="shared" si="0"/>
        <v>2</v>
      </c>
      <c r="AH13" s="89"/>
    </row>
    <row r="14" spans="1:34" ht="15.75" thickBot="1" x14ac:dyDescent="0.3">
      <c r="A14" s="49" t="s">
        <v>27</v>
      </c>
      <c r="B14" s="43" t="s">
        <v>28</v>
      </c>
      <c r="C14" s="44"/>
      <c r="D14" s="44"/>
      <c r="E14" s="44"/>
      <c r="F14" s="94"/>
      <c r="G14" s="94"/>
      <c r="H14" s="94"/>
      <c r="I14" s="18"/>
      <c r="J14" s="47"/>
      <c r="K14" s="43"/>
      <c r="L14" s="43"/>
      <c r="M14" s="95"/>
      <c r="N14" s="43"/>
      <c r="O14" s="43"/>
      <c r="P14" s="43"/>
      <c r="Q14" s="95"/>
      <c r="R14" s="43"/>
      <c r="S14" s="43"/>
      <c r="T14" s="43"/>
      <c r="U14" s="95"/>
      <c r="V14" s="43"/>
      <c r="W14" s="43"/>
      <c r="X14" s="43"/>
      <c r="Y14" s="95"/>
      <c r="Z14" s="43"/>
      <c r="AA14" s="43"/>
      <c r="AB14" s="43"/>
      <c r="AC14" s="95"/>
      <c r="AD14" s="44"/>
      <c r="AE14" s="44"/>
      <c r="AF14" s="44"/>
      <c r="AG14" s="96"/>
      <c r="AH14" s="48"/>
    </row>
    <row r="15" spans="1:34" x14ac:dyDescent="0.25">
      <c r="A15" s="63">
        <v>4</v>
      </c>
      <c r="B15" s="50" t="s">
        <v>29</v>
      </c>
      <c r="C15" s="51">
        <v>15</v>
      </c>
      <c r="D15" s="52">
        <v>30</v>
      </c>
      <c r="E15" s="53">
        <f t="shared" ref="E15:E24" si="1">SUM(C15:D15)</f>
        <v>45</v>
      </c>
      <c r="F15" s="54">
        <v>45</v>
      </c>
      <c r="G15" s="55">
        <f>H15-F15</f>
        <v>55</v>
      </c>
      <c r="H15" s="55">
        <f t="shared" ref="H15:H21" si="2">$B$8*I15</f>
        <v>100</v>
      </c>
      <c r="I15" s="56">
        <f>SUM(M15,Q15,U15,Y15,AC15,AG15)</f>
        <v>4</v>
      </c>
      <c r="J15" s="97">
        <v>15</v>
      </c>
      <c r="K15" s="60">
        <v>15</v>
      </c>
      <c r="L15" s="53">
        <v>20</v>
      </c>
      <c r="M15" s="58">
        <v>2</v>
      </c>
      <c r="N15" s="59">
        <v>0</v>
      </c>
      <c r="O15" s="60">
        <v>15</v>
      </c>
      <c r="P15" s="61">
        <v>35</v>
      </c>
      <c r="Q15" s="58">
        <v>2</v>
      </c>
      <c r="R15" s="59"/>
      <c r="S15" s="60"/>
      <c r="T15" s="61"/>
      <c r="U15" s="58"/>
      <c r="V15" s="59"/>
      <c r="W15" s="60"/>
      <c r="X15" s="61"/>
      <c r="Y15" s="58"/>
      <c r="Z15" s="59"/>
      <c r="AA15" s="60"/>
      <c r="AB15" s="61"/>
      <c r="AC15" s="58"/>
      <c r="AD15" s="59"/>
      <c r="AE15" s="60"/>
      <c r="AF15" s="61"/>
      <c r="AG15" s="58"/>
      <c r="AH15" s="62" t="s">
        <v>30</v>
      </c>
    </row>
    <row r="16" spans="1:34" x14ac:dyDescent="0.25">
      <c r="A16" s="63">
        <v>5</v>
      </c>
      <c r="B16" s="98" t="s">
        <v>31</v>
      </c>
      <c r="C16" s="65">
        <v>15</v>
      </c>
      <c r="D16" s="66">
        <v>30</v>
      </c>
      <c r="E16" s="53">
        <f t="shared" si="1"/>
        <v>45</v>
      </c>
      <c r="F16" s="65">
        <v>45</v>
      </c>
      <c r="G16" s="66">
        <f>H16-F16</f>
        <v>30</v>
      </c>
      <c r="H16" s="66">
        <f t="shared" si="2"/>
        <v>75</v>
      </c>
      <c r="I16" s="68">
        <f>SUM(M16,Q16,U16,Y16,AC16,AG16)</f>
        <v>3</v>
      </c>
      <c r="J16" s="99"/>
      <c r="K16" s="72"/>
      <c r="L16" s="73"/>
      <c r="M16" s="68"/>
      <c r="N16" s="71"/>
      <c r="O16" s="72"/>
      <c r="P16" s="73"/>
      <c r="Q16" s="68"/>
      <c r="R16" s="71">
        <v>15</v>
      </c>
      <c r="S16" s="72">
        <v>30</v>
      </c>
      <c r="T16" s="73">
        <v>30</v>
      </c>
      <c r="U16" s="68">
        <v>3</v>
      </c>
      <c r="V16" s="71"/>
      <c r="W16" s="72"/>
      <c r="X16" s="73"/>
      <c r="Y16" s="68"/>
      <c r="Z16" s="71"/>
      <c r="AA16" s="72"/>
      <c r="AB16" s="73"/>
      <c r="AC16" s="68"/>
      <c r="AD16" s="71"/>
      <c r="AE16" s="72"/>
      <c r="AF16" s="73"/>
      <c r="AG16" s="68"/>
      <c r="AH16" s="100" t="s">
        <v>32</v>
      </c>
    </row>
    <row r="17" spans="1:34" x14ac:dyDescent="0.25">
      <c r="A17" s="63">
        <v>6</v>
      </c>
      <c r="B17" s="101" t="s">
        <v>33</v>
      </c>
      <c r="C17" s="65">
        <v>15</v>
      </c>
      <c r="D17" s="66">
        <v>30</v>
      </c>
      <c r="E17" s="53">
        <f t="shared" si="1"/>
        <v>45</v>
      </c>
      <c r="F17" s="65">
        <v>45</v>
      </c>
      <c r="G17" s="66">
        <f>H17-F17</f>
        <v>30</v>
      </c>
      <c r="H17" s="66">
        <f t="shared" si="2"/>
        <v>75</v>
      </c>
      <c r="I17" s="68">
        <f>SUM(M17,Q17,U17,Y17,AC17,AG17)</f>
        <v>3</v>
      </c>
      <c r="J17" s="99"/>
      <c r="K17" s="72"/>
      <c r="L17" s="73"/>
      <c r="M17" s="68"/>
      <c r="N17" s="71"/>
      <c r="O17" s="72"/>
      <c r="P17" s="73"/>
      <c r="Q17" s="68"/>
      <c r="R17" s="71"/>
      <c r="S17" s="72"/>
      <c r="T17" s="73"/>
      <c r="U17" s="68"/>
      <c r="V17" s="102">
        <v>15</v>
      </c>
      <c r="W17" s="103">
        <v>30</v>
      </c>
      <c r="X17" s="73">
        <v>30</v>
      </c>
      <c r="Y17" s="68">
        <v>3</v>
      </c>
      <c r="Z17" s="71"/>
      <c r="AA17" s="72"/>
      <c r="AB17" s="73"/>
      <c r="AC17" s="68"/>
      <c r="AD17" s="71"/>
      <c r="AE17" s="72"/>
      <c r="AF17" s="73"/>
      <c r="AG17" s="68"/>
      <c r="AH17" s="100" t="s">
        <v>34</v>
      </c>
    </row>
    <row r="18" spans="1:34" x14ac:dyDescent="0.25">
      <c r="A18" s="63">
        <v>7</v>
      </c>
      <c r="B18" s="98" t="s">
        <v>35</v>
      </c>
      <c r="C18" s="65">
        <v>15</v>
      </c>
      <c r="D18" s="66">
        <v>30</v>
      </c>
      <c r="E18" s="53">
        <f t="shared" si="1"/>
        <v>45</v>
      </c>
      <c r="F18" s="65">
        <v>45</v>
      </c>
      <c r="G18" s="66">
        <v>5</v>
      </c>
      <c r="H18" s="66">
        <f t="shared" si="2"/>
        <v>50</v>
      </c>
      <c r="I18" s="68">
        <f>SUM(M18,Q18,U18,Y18,AC18,AG18)</f>
        <v>2</v>
      </c>
      <c r="J18" s="99"/>
      <c r="K18" s="72"/>
      <c r="L18" s="73"/>
      <c r="M18" s="68"/>
      <c r="N18" s="71">
        <v>15</v>
      </c>
      <c r="O18" s="72">
        <v>30</v>
      </c>
      <c r="P18" s="73">
        <v>5</v>
      </c>
      <c r="Q18" s="68">
        <v>2</v>
      </c>
      <c r="R18" s="71"/>
      <c r="S18" s="72"/>
      <c r="T18" s="73"/>
      <c r="U18" s="68"/>
      <c r="V18" s="71"/>
      <c r="W18" s="72"/>
      <c r="X18" s="73"/>
      <c r="Y18" s="68"/>
      <c r="Z18" s="71"/>
      <c r="AA18" s="72"/>
      <c r="AB18" s="73"/>
      <c r="AC18" s="68"/>
      <c r="AD18" s="71"/>
      <c r="AE18" s="72"/>
      <c r="AF18" s="73"/>
      <c r="AG18" s="68"/>
      <c r="AH18" s="100" t="s">
        <v>30</v>
      </c>
    </row>
    <row r="19" spans="1:34" x14ac:dyDescent="0.25">
      <c r="A19" s="63">
        <v>8</v>
      </c>
      <c r="B19" s="101" t="s">
        <v>36</v>
      </c>
      <c r="C19" s="65">
        <v>15</v>
      </c>
      <c r="D19" s="66">
        <v>15</v>
      </c>
      <c r="E19" s="53">
        <f t="shared" si="1"/>
        <v>30</v>
      </c>
      <c r="F19" s="65">
        <v>30</v>
      </c>
      <c r="G19" s="66">
        <f>H19-F19</f>
        <v>20</v>
      </c>
      <c r="H19" s="66">
        <f t="shared" si="2"/>
        <v>50</v>
      </c>
      <c r="I19" s="68">
        <f>SUM(M19,Q19,U19,Y19,AC19,AG19)</f>
        <v>2</v>
      </c>
      <c r="J19" s="99">
        <v>15</v>
      </c>
      <c r="K19" s="72">
        <v>15</v>
      </c>
      <c r="L19" s="53">
        <v>20</v>
      </c>
      <c r="M19" s="68">
        <v>2</v>
      </c>
      <c r="N19" s="71"/>
      <c r="O19" s="72"/>
      <c r="P19" s="73"/>
      <c r="Q19" s="68"/>
      <c r="R19" s="71"/>
      <c r="S19" s="72"/>
      <c r="T19" s="73"/>
      <c r="U19" s="68"/>
      <c r="V19" s="71"/>
      <c r="W19" s="72"/>
      <c r="X19" s="73"/>
      <c r="Y19" s="68"/>
      <c r="Z19" s="71"/>
      <c r="AA19" s="72"/>
      <c r="AB19" s="73"/>
      <c r="AC19" s="68"/>
      <c r="AD19" s="71"/>
      <c r="AE19" s="72"/>
      <c r="AF19" s="73"/>
      <c r="AG19" s="68"/>
      <c r="AH19" s="77" t="s">
        <v>25</v>
      </c>
    </row>
    <row r="20" spans="1:34" x14ac:dyDescent="0.25">
      <c r="A20" s="63">
        <v>9</v>
      </c>
      <c r="B20" s="104" t="s">
        <v>37</v>
      </c>
      <c r="C20" s="65">
        <v>45</v>
      </c>
      <c r="D20" s="66">
        <v>45</v>
      </c>
      <c r="E20" s="53">
        <f t="shared" si="1"/>
        <v>90</v>
      </c>
      <c r="F20" s="65">
        <v>90</v>
      </c>
      <c r="G20" s="66">
        <f>H20-F20</f>
        <v>35</v>
      </c>
      <c r="H20" s="66">
        <f t="shared" si="2"/>
        <v>125</v>
      </c>
      <c r="I20" s="68">
        <v>5</v>
      </c>
      <c r="J20" s="99">
        <v>30</v>
      </c>
      <c r="K20" s="72">
        <v>30</v>
      </c>
      <c r="L20" s="73">
        <v>15</v>
      </c>
      <c r="M20" s="68">
        <v>3</v>
      </c>
      <c r="N20" s="71">
        <v>15</v>
      </c>
      <c r="O20" s="72">
        <v>15</v>
      </c>
      <c r="P20" s="73">
        <v>20</v>
      </c>
      <c r="Q20" s="68">
        <v>2</v>
      </c>
      <c r="R20" s="71"/>
      <c r="S20" s="72"/>
      <c r="T20" s="73"/>
      <c r="U20" s="68"/>
      <c r="V20" s="71"/>
      <c r="W20" s="72"/>
      <c r="X20" s="73"/>
      <c r="Y20" s="68"/>
      <c r="Z20" s="71"/>
      <c r="AA20" s="72"/>
      <c r="AB20" s="73"/>
      <c r="AC20" s="68"/>
      <c r="AD20" s="71"/>
      <c r="AE20" s="72"/>
      <c r="AF20" s="73"/>
      <c r="AG20" s="68"/>
      <c r="AH20" s="100" t="s">
        <v>30</v>
      </c>
    </row>
    <row r="21" spans="1:34" x14ac:dyDescent="0.25">
      <c r="A21" s="63">
        <v>10</v>
      </c>
      <c r="B21" s="104" t="s">
        <v>38</v>
      </c>
      <c r="C21" s="65">
        <v>45</v>
      </c>
      <c r="D21" s="66">
        <v>45</v>
      </c>
      <c r="E21" s="53">
        <f t="shared" si="1"/>
        <v>90</v>
      </c>
      <c r="F21" s="65">
        <v>90</v>
      </c>
      <c r="G21" s="66">
        <f>H21-F21</f>
        <v>35</v>
      </c>
      <c r="H21" s="66">
        <f t="shared" si="2"/>
        <v>125</v>
      </c>
      <c r="I21" s="68">
        <f>SUM(M21,Q21,U21,Y21,AC21,AG21)</f>
        <v>5</v>
      </c>
      <c r="J21" s="99">
        <v>30</v>
      </c>
      <c r="K21" s="72">
        <v>30</v>
      </c>
      <c r="L21" s="53">
        <v>15</v>
      </c>
      <c r="M21" s="68">
        <v>3</v>
      </c>
      <c r="N21" s="71">
        <v>15</v>
      </c>
      <c r="O21" s="72">
        <v>15</v>
      </c>
      <c r="P21" s="73">
        <v>20</v>
      </c>
      <c r="Q21" s="68">
        <v>2</v>
      </c>
      <c r="R21" s="71"/>
      <c r="S21" s="72"/>
      <c r="T21" s="73"/>
      <c r="U21" s="68"/>
      <c r="V21" s="71"/>
      <c r="W21" s="72"/>
      <c r="X21" s="73"/>
      <c r="Y21" s="68"/>
      <c r="Z21" s="71"/>
      <c r="AA21" s="72"/>
      <c r="AB21" s="73"/>
      <c r="AC21" s="68"/>
      <c r="AD21" s="71"/>
      <c r="AE21" s="72"/>
      <c r="AF21" s="73"/>
      <c r="AG21" s="68"/>
      <c r="AH21" s="100" t="s">
        <v>30</v>
      </c>
    </row>
    <row r="22" spans="1:34" x14ac:dyDescent="0.25">
      <c r="A22" s="63">
        <v>11</v>
      </c>
      <c r="B22" s="104" t="s">
        <v>39</v>
      </c>
      <c r="C22" s="65">
        <v>30</v>
      </c>
      <c r="D22" s="66">
        <v>30</v>
      </c>
      <c r="E22" s="53">
        <f t="shared" si="1"/>
        <v>60</v>
      </c>
      <c r="F22" s="65">
        <v>60</v>
      </c>
      <c r="G22" s="66">
        <v>15</v>
      </c>
      <c r="H22" s="66">
        <v>75</v>
      </c>
      <c r="I22" s="68">
        <v>3</v>
      </c>
      <c r="J22" s="99"/>
      <c r="K22" s="72"/>
      <c r="L22" s="53"/>
      <c r="M22" s="68"/>
      <c r="N22" s="71">
        <v>30</v>
      </c>
      <c r="O22" s="72">
        <v>30</v>
      </c>
      <c r="P22" s="73">
        <v>15</v>
      </c>
      <c r="Q22" s="68">
        <v>3</v>
      </c>
      <c r="R22" s="71"/>
      <c r="S22" s="72"/>
      <c r="T22" s="73"/>
      <c r="U22" s="68"/>
      <c r="V22" s="71"/>
      <c r="W22" s="72"/>
      <c r="X22" s="73"/>
      <c r="Y22" s="68"/>
      <c r="Z22" s="71"/>
      <c r="AA22" s="72"/>
      <c r="AB22" s="73"/>
      <c r="AC22" s="68"/>
      <c r="AD22" s="71"/>
      <c r="AE22" s="72"/>
      <c r="AF22" s="73"/>
      <c r="AG22" s="68"/>
      <c r="AH22" s="77" t="s">
        <v>40</v>
      </c>
    </row>
    <row r="23" spans="1:34" x14ac:dyDescent="0.25">
      <c r="A23" s="63">
        <v>12</v>
      </c>
      <c r="B23" s="104" t="s">
        <v>41</v>
      </c>
      <c r="C23" s="65">
        <v>15</v>
      </c>
      <c r="D23" s="66">
        <v>0</v>
      </c>
      <c r="E23" s="53">
        <f t="shared" si="1"/>
        <v>15</v>
      </c>
      <c r="F23" s="65">
        <v>15</v>
      </c>
      <c r="G23" s="66">
        <f>H23-F23</f>
        <v>35</v>
      </c>
      <c r="H23" s="66">
        <f>$B$8*I23</f>
        <v>50</v>
      </c>
      <c r="I23" s="68">
        <f>SUM(M23,Q23,U23,Y23,AC23,AG23)</f>
        <v>2</v>
      </c>
      <c r="J23" s="99"/>
      <c r="K23" s="72"/>
      <c r="L23" s="73"/>
      <c r="M23" s="68"/>
      <c r="N23" s="71"/>
      <c r="O23" s="72"/>
      <c r="P23" s="73"/>
      <c r="Q23" s="68"/>
      <c r="R23" s="71"/>
      <c r="S23" s="72"/>
      <c r="T23" s="73"/>
      <c r="U23" s="68"/>
      <c r="V23" s="71">
        <v>15</v>
      </c>
      <c r="W23" s="72">
        <v>0</v>
      </c>
      <c r="X23" s="73">
        <v>35</v>
      </c>
      <c r="Y23" s="68">
        <v>2</v>
      </c>
      <c r="Z23" s="71"/>
      <c r="AA23" s="72"/>
      <c r="AB23" s="73"/>
      <c r="AC23" s="68"/>
      <c r="AD23" s="71"/>
      <c r="AE23" s="72"/>
      <c r="AF23" s="73"/>
      <c r="AG23" s="68"/>
      <c r="AH23" s="77" t="s">
        <v>42</v>
      </c>
    </row>
    <row r="24" spans="1:34" ht="15.75" thickBot="1" x14ac:dyDescent="0.3">
      <c r="A24" s="63">
        <v>13</v>
      </c>
      <c r="B24" s="105" t="s">
        <v>43</v>
      </c>
      <c r="C24" s="65">
        <v>15</v>
      </c>
      <c r="D24" s="66">
        <v>15</v>
      </c>
      <c r="E24" s="53">
        <f t="shared" si="1"/>
        <v>30</v>
      </c>
      <c r="F24" s="65">
        <v>30</v>
      </c>
      <c r="G24" s="66">
        <f>H24-F24</f>
        <v>20</v>
      </c>
      <c r="H24" s="66">
        <f>$B$8*I24</f>
        <v>50</v>
      </c>
      <c r="I24" s="68">
        <f>SUM(M24,Q24,U24,Y24,AC24,AG24)</f>
        <v>2</v>
      </c>
      <c r="J24" s="99"/>
      <c r="K24" s="72"/>
      <c r="L24" s="73"/>
      <c r="M24" s="68"/>
      <c r="N24" s="71"/>
      <c r="O24" s="72"/>
      <c r="P24" s="73"/>
      <c r="Q24" s="68"/>
      <c r="R24" s="71"/>
      <c r="S24" s="72"/>
      <c r="T24" s="73"/>
      <c r="U24" s="68"/>
      <c r="V24" s="71"/>
      <c r="W24" s="72"/>
      <c r="X24" s="73"/>
      <c r="Y24" s="68"/>
      <c r="Z24" s="71">
        <v>15</v>
      </c>
      <c r="AA24" s="72">
        <v>15</v>
      </c>
      <c r="AB24" s="73">
        <v>20</v>
      </c>
      <c r="AC24" s="68">
        <v>2</v>
      </c>
      <c r="AD24" s="71"/>
      <c r="AE24" s="72"/>
      <c r="AF24" s="73"/>
      <c r="AG24" s="68"/>
      <c r="AH24" s="100" t="s">
        <v>44</v>
      </c>
    </row>
    <row r="25" spans="1:34" ht="15.75" thickBot="1" x14ac:dyDescent="0.3">
      <c r="A25" s="63"/>
      <c r="B25" s="106" t="s">
        <v>26</v>
      </c>
      <c r="C25" s="107">
        <f t="shared" ref="C25:AG25" si="3">SUM(C15:C24)</f>
        <v>225</v>
      </c>
      <c r="D25" s="107">
        <f t="shared" si="3"/>
        <v>270</v>
      </c>
      <c r="E25" s="107">
        <f t="shared" si="3"/>
        <v>495</v>
      </c>
      <c r="F25" s="89">
        <f t="shared" si="3"/>
        <v>495</v>
      </c>
      <c r="G25" s="108">
        <f t="shared" si="3"/>
        <v>280</v>
      </c>
      <c r="H25" s="108">
        <f t="shared" si="3"/>
        <v>775</v>
      </c>
      <c r="I25" s="109">
        <f t="shared" si="3"/>
        <v>31</v>
      </c>
      <c r="J25" s="110">
        <f t="shared" si="3"/>
        <v>90</v>
      </c>
      <c r="K25" s="107">
        <f t="shared" si="3"/>
        <v>90</v>
      </c>
      <c r="L25" s="107">
        <f t="shared" si="3"/>
        <v>70</v>
      </c>
      <c r="M25" s="111">
        <f t="shared" si="3"/>
        <v>10</v>
      </c>
      <c r="N25" s="107">
        <f t="shared" si="3"/>
        <v>75</v>
      </c>
      <c r="O25" s="107">
        <f t="shared" si="3"/>
        <v>105</v>
      </c>
      <c r="P25" s="107">
        <f t="shared" si="3"/>
        <v>95</v>
      </c>
      <c r="Q25" s="111">
        <f t="shared" si="3"/>
        <v>11</v>
      </c>
      <c r="R25" s="107">
        <f t="shared" si="3"/>
        <v>15</v>
      </c>
      <c r="S25" s="107">
        <f t="shared" si="3"/>
        <v>30</v>
      </c>
      <c r="T25" s="107">
        <f t="shared" si="3"/>
        <v>30</v>
      </c>
      <c r="U25" s="111">
        <f t="shared" si="3"/>
        <v>3</v>
      </c>
      <c r="V25" s="107">
        <f t="shared" si="3"/>
        <v>30</v>
      </c>
      <c r="W25" s="107">
        <f t="shared" si="3"/>
        <v>30</v>
      </c>
      <c r="X25" s="107">
        <f t="shared" si="3"/>
        <v>65</v>
      </c>
      <c r="Y25" s="111">
        <f t="shared" si="3"/>
        <v>5</v>
      </c>
      <c r="Z25" s="107">
        <f t="shared" si="3"/>
        <v>15</v>
      </c>
      <c r="AA25" s="107">
        <f t="shared" si="3"/>
        <v>15</v>
      </c>
      <c r="AB25" s="107">
        <f t="shared" si="3"/>
        <v>20</v>
      </c>
      <c r="AC25" s="111">
        <f t="shared" si="3"/>
        <v>2</v>
      </c>
      <c r="AD25" s="107">
        <f t="shared" si="3"/>
        <v>0</v>
      </c>
      <c r="AE25" s="107">
        <f t="shared" si="3"/>
        <v>0</v>
      </c>
      <c r="AF25" s="107">
        <f t="shared" si="3"/>
        <v>0</v>
      </c>
      <c r="AG25" s="111">
        <f t="shared" si="3"/>
        <v>0</v>
      </c>
      <c r="AH25" s="46"/>
    </row>
    <row r="26" spans="1:34" ht="15.75" thickBot="1" x14ac:dyDescent="0.3">
      <c r="A26" s="63" t="s">
        <v>45</v>
      </c>
      <c r="B26" s="106" t="s">
        <v>46</v>
      </c>
      <c r="C26" s="112"/>
      <c r="D26" s="112"/>
      <c r="E26" s="112"/>
      <c r="F26" s="94"/>
      <c r="G26" s="94"/>
      <c r="H26" s="94"/>
      <c r="I26" s="113"/>
      <c r="J26" s="47"/>
      <c r="K26" s="43"/>
      <c r="L26" s="43"/>
      <c r="M26" s="95"/>
      <c r="N26" s="43"/>
      <c r="O26" s="43"/>
      <c r="P26" s="43"/>
      <c r="Q26" s="95"/>
      <c r="R26" s="43"/>
      <c r="S26" s="43"/>
      <c r="T26" s="43"/>
      <c r="U26" s="95"/>
      <c r="V26" s="43"/>
      <c r="W26" s="43"/>
      <c r="X26" s="43"/>
      <c r="Y26" s="95"/>
      <c r="Z26" s="43"/>
      <c r="AA26" s="43"/>
      <c r="AB26" s="43"/>
      <c r="AC26" s="95"/>
      <c r="AD26" s="44"/>
      <c r="AE26" s="44"/>
      <c r="AF26" s="44"/>
      <c r="AG26" s="96"/>
      <c r="AH26" s="48"/>
    </row>
    <row r="27" spans="1:34" x14ac:dyDescent="0.25">
      <c r="A27" s="63">
        <v>14</v>
      </c>
      <c r="B27" s="114" t="s">
        <v>47</v>
      </c>
      <c r="C27" s="54">
        <v>15</v>
      </c>
      <c r="D27" s="55">
        <v>30</v>
      </c>
      <c r="E27" s="115">
        <f>SUM(C27:D27)</f>
        <v>45</v>
      </c>
      <c r="F27" s="54">
        <v>45</v>
      </c>
      <c r="G27" s="55">
        <f t="shared" ref="G27:G36" si="4">H27-F27</f>
        <v>30</v>
      </c>
      <c r="H27" s="55">
        <f t="shared" ref="H27:H36" si="5">$B$8*I27</f>
        <v>75</v>
      </c>
      <c r="I27" s="56">
        <f t="shared" ref="I27:I36" si="6">SUM(M27,Q27,U27,Y27,AC27,AG27)</f>
        <v>3</v>
      </c>
      <c r="J27" s="97"/>
      <c r="K27" s="60"/>
      <c r="L27" s="61"/>
      <c r="M27" s="58"/>
      <c r="N27" s="59"/>
      <c r="O27" s="60"/>
      <c r="P27" s="61"/>
      <c r="Q27" s="58"/>
      <c r="R27" s="59">
        <v>15</v>
      </c>
      <c r="S27" s="60">
        <v>30</v>
      </c>
      <c r="T27" s="61">
        <v>30</v>
      </c>
      <c r="U27" s="58">
        <v>3</v>
      </c>
      <c r="V27" s="116"/>
      <c r="W27" s="117"/>
      <c r="X27" s="118"/>
      <c r="Y27" s="56"/>
      <c r="Z27" s="59"/>
      <c r="AA27" s="60"/>
      <c r="AB27" s="61"/>
      <c r="AC27" s="58"/>
      <c r="AD27" s="59"/>
      <c r="AE27" s="60"/>
      <c r="AF27" s="61"/>
      <c r="AG27" s="119"/>
      <c r="AH27" s="120" t="s">
        <v>32</v>
      </c>
    </row>
    <row r="28" spans="1:34" x14ac:dyDescent="0.25">
      <c r="A28" s="63">
        <v>15</v>
      </c>
      <c r="B28" s="105" t="s">
        <v>48</v>
      </c>
      <c r="C28" s="65">
        <v>30</v>
      </c>
      <c r="D28" s="66">
        <v>15</v>
      </c>
      <c r="E28" s="70">
        <f>SUM(C28:D28)</f>
        <v>45</v>
      </c>
      <c r="F28" s="65">
        <v>45</v>
      </c>
      <c r="G28" s="66">
        <f t="shared" si="4"/>
        <v>5</v>
      </c>
      <c r="H28" s="66">
        <f t="shared" si="5"/>
        <v>50</v>
      </c>
      <c r="I28" s="68">
        <f t="shared" si="6"/>
        <v>2</v>
      </c>
      <c r="J28" s="99"/>
      <c r="K28" s="72"/>
      <c r="L28" s="73"/>
      <c r="M28" s="68"/>
      <c r="N28" s="71"/>
      <c r="O28" s="72"/>
      <c r="P28" s="73"/>
      <c r="Q28" s="68"/>
      <c r="R28" s="71"/>
      <c r="S28" s="72"/>
      <c r="T28" s="73"/>
      <c r="U28" s="68"/>
      <c r="V28" s="71"/>
      <c r="W28" s="72"/>
      <c r="X28" s="73"/>
      <c r="Y28" s="68"/>
      <c r="Z28" s="71">
        <v>30</v>
      </c>
      <c r="AA28" s="72">
        <v>15</v>
      </c>
      <c r="AB28" s="73">
        <v>5</v>
      </c>
      <c r="AC28" s="68">
        <v>2</v>
      </c>
      <c r="AD28" s="71"/>
      <c r="AE28" s="72"/>
      <c r="AF28" s="73"/>
      <c r="AG28" s="76"/>
      <c r="AH28" s="77" t="s">
        <v>49</v>
      </c>
    </row>
    <row r="29" spans="1:34" x14ac:dyDescent="0.25">
      <c r="A29" s="63">
        <v>16</v>
      </c>
      <c r="B29" s="121" t="s">
        <v>50</v>
      </c>
      <c r="C29" s="65">
        <v>30</v>
      </c>
      <c r="D29" s="66">
        <v>30</v>
      </c>
      <c r="E29" s="70">
        <f>SUM(C29:D29)</f>
        <v>60</v>
      </c>
      <c r="F29" s="65">
        <v>60</v>
      </c>
      <c r="G29" s="66">
        <f t="shared" si="4"/>
        <v>65</v>
      </c>
      <c r="H29" s="66">
        <f t="shared" si="5"/>
        <v>125</v>
      </c>
      <c r="I29" s="68">
        <f t="shared" si="6"/>
        <v>5</v>
      </c>
      <c r="J29" s="99"/>
      <c r="K29" s="72"/>
      <c r="L29" s="73"/>
      <c r="M29" s="68"/>
      <c r="N29" s="71"/>
      <c r="O29" s="72"/>
      <c r="P29" s="73"/>
      <c r="Q29" s="68"/>
      <c r="R29" s="71"/>
      <c r="S29" s="72"/>
      <c r="T29" s="73"/>
      <c r="U29" s="68"/>
      <c r="V29" s="71"/>
      <c r="W29" s="72"/>
      <c r="X29" s="73"/>
      <c r="Y29" s="68"/>
      <c r="Z29" s="71"/>
      <c r="AA29" s="72"/>
      <c r="AB29" s="73"/>
      <c r="AC29" s="68"/>
      <c r="AD29" s="102">
        <v>30</v>
      </c>
      <c r="AE29" s="103">
        <v>30</v>
      </c>
      <c r="AF29" s="73">
        <v>65</v>
      </c>
      <c r="AG29" s="76">
        <v>5</v>
      </c>
      <c r="AH29" s="77" t="s">
        <v>51</v>
      </c>
    </row>
    <row r="30" spans="1:34" x14ac:dyDescent="0.25">
      <c r="A30" s="63">
        <v>17</v>
      </c>
      <c r="B30" s="122" t="s">
        <v>52</v>
      </c>
      <c r="C30" s="65">
        <v>15</v>
      </c>
      <c r="D30" s="66">
        <v>30</v>
      </c>
      <c r="E30" s="70">
        <f>SUM(C30:D30)</f>
        <v>45</v>
      </c>
      <c r="F30" s="65">
        <v>45</v>
      </c>
      <c r="G30" s="66">
        <f t="shared" si="4"/>
        <v>30</v>
      </c>
      <c r="H30" s="66">
        <f t="shared" si="5"/>
        <v>75</v>
      </c>
      <c r="I30" s="68">
        <f t="shared" si="6"/>
        <v>3</v>
      </c>
      <c r="J30" s="99"/>
      <c r="K30" s="72"/>
      <c r="L30" s="73"/>
      <c r="M30" s="68"/>
      <c r="N30" s="71"/>
      <c r="O30" s="72"/>
      <c r="P30" s="73"/>
      <c r="Q30" s="68"/>
      <c r="R30" s="71"/>
      <c r="S30" s="72"/>
      <c r="T30" s="73"/>
      <c r="U30" s="68"/>
      <c r="V30" s="71">
        <v>15</v>
      </c>
      <c r="W30" s="72">
        <v>30</v>
      </c>
      <c r="X30" s="73">
        <v>30</v>
      </c>
      <c r="Y30" s="68">
        <v>3</v>
      </c>
      <c r="Z30" s="71"/>
      <c r="AA30" s="72"/>
      <c r="AB30" s="73"/>
      <c r="AC30" s="68"/>
      <c r="AD30" s="71"/>
      <c r="AE30" s="72"/>
      <c r="AF30" s="73"/>
      <c r="AG30" s="76"/>
      <c r="AH30" s="77" t="s">
        <v>42</v>
      </c>
    </row>
    <row r="31" spans="1:34" x14ac:dyDescent="0.25">
      <c r="A31" s="63">
        <v>18</v>
      </c>
      <c r="B31" s="122" t="s">
        <v>53</v>
      </c>
      <c r="C31" s="65">
        <v>15</v>
      </c>
      <c r="D31" s="66">
        <v>30</v>
      </c>
      <c r="E31" s="70">
        <f>SUM(C31:D31)</f>
        <v>45</v>
      </c>
      <c r="F31" s="65">
        <v>45</v>
      </c>
      <c r="G31" s="66">
        <f t="shared" si="4"/>
        <v>30</v>
      </c>
      <c r="H31" s="66">
        <f t="shared" si="5"/>
        <v>75</v>
      </c>
      <c r="I31" s="68">
        <f t="shared" si="6"/>
        <v>3</v>
      </c>
      <c r="J31" s="99"/>
      <c r="K31" s="72"/>
      <c r="L31" s="73"/>
      <c r="M31" s="68"/>
      <c r="N31" s="71"/>
      <c r="O31" s="72"/>
      <c r="P31" s="73"/>
      <c r="Q31" s="68"/>
      <c r="R31" s="71"/>
      <c r="S31" s="72"/>
      <c r="T31" s="73"/>
      <c r="U31" s="68"/>
      <c r="V31" s="71"/>
      <c r="W31" s="72"/>
      <c r="X31" s="73"/>
      <c r="Y31" s="68"/>
      <c r="Z31" s="71">
        <v>15</v>
      </c>
      <c r="AA31" s="72">
        <v>30</v>
      </c>
      <c r="AB31" s="73">
        <v>30</v>
      </c>
      <c r="AC31" s="68">
        <v>3</v>
      </c>
      <c r="AD31" s="71"/>
      <c r="AE31" s="72"/>
      <c r="AF31" s="73"/>
      <c r="AG31" s="76"/>
      <c r="AH31" s="100" t="s">
        <v>44</v>
      </c>
    </row>
    <row r="32" spans="1:34" x14ac:dyDescent="0.25">
      <c r="A32" s="63">
        <v>19</v>
      </c>
      <c r="B32" s="98" t="s">
        <v>54</v>
      </c>
      <c r="C32" s="65">
        <v>30</v>
      </c>
      <c r="D32" s="66">
        <v>0</v>
      </c>
      <c r="E32" s="70">
        <v>30</v>
      </c>
      <c r="F32" s="65">
        <v>30</v>
      </c>
      <c r="G32" s="66">
        <f t="shared" si="4"/>
        <v>45</v>
      </c>
      <c r="H32" s="66">
        <f t="shared" si="5"/>
        <v>75</v>
      </c>
      <c r="I32" s="68">
        <f t="shared" si="6"/>
        <v>3</v>
      </c>
      <c r="J32" s="99">
        <v>30</v>
      </c>
      <c r="K32" s="72">
        <v>0</v>
      </c>
      <c r="L32" s="53">
        <v>45</v>
      </c>
      <c r="M32" s="68">
        <v>3</v>
      </c>
      <c r="N32" s="71"/>
      <c r="O32" s="72"/>
      <c r="P32" s="73"/>
      <c r="Q32" s="68"/>
      <c r="R32" s="71"/>
      <c r="S32" s="72"/>
      <c r="T32" s="73"/>
      <c r="U32" s="68"/>
      <c r="V32" s="71"/>
      <c r="W32" s="72"/>
      <c r="X32" s="73"/>
      <c r="Y32" s="68"/>
      <c r="Z32" s="71"/>
      <c r="AA32" s="72"/>
      <c r="AB32" s="73"/>
      <c r="AC32" s="68"/>
      <c r="AD32" s="71"/>
      <c r="AE32" s="72"/>
      <c r="AF32" s="73"/>
      <c r="AG32" s="76"/>
      <c r="AH32" s="100" t="s">
        <v>55</v>
      </c>
    </row>
    <row r="33" spans="1:34" x14ac:dyDescent="0.25">
      <c r="A33" s="63">
        <v>20</v>
      </c>
      <c r="B33" s="123" t="s">
        <v>56</v>
      </c>
      <c r="C33" s="65">
        <v>0</v>
      </c>
      <c r="D33" s="66">
        <v>15</v>
      </c>
      <c r="E33" s="70">
        <f>SUM(C33:D33)</f>
        <v>15</v>
      </c>
      <c r="F33" s="65">
        <v>15</v>
      </c>
      <c r="G33" s="66">
        <f t="shared" si="4"/>
        <v>35</v>
      </c>
      <c r="H33" s="66">
        <f t="shared" si="5"/>
        <v>50</v>
      </c>
      <c r="I33" s="68">
        <f t="shared" si="6"/>
        <v>2</v>
      </c>
      <c r="J33" s="99"/>
      <c r="K33" s="72"/>
      <c r="L33" s="73"/>
      <c r="M33" s="68"/>
      <c r="N33" s="71"/>
      <c r="O33" s="72"/>
      <c r="P33" s="73"/>
      <c r="Q33" s="68"/>
      <c r="R33" s="71"/>
      <c r="S33" s="72"/>
      <c r="T33" s="73"/>
      <c r="U33" s="68"/>
      <c r="V33" s="71"/>
      <c r="W33" s="72"/>
      <c r="X33" s="73"/>
      <c r="Y33" s="68"/>
      <c r="Z33" s="71"/>
      <c r="AA33" s="72"/>
      <c r="AB33" s="73"/>
      <c r="AC33" s="68"/>
      <c r="AD33" s="71">
        <v>0</v>
      </c>
      <c r="AE33" s="72">
        <v>15</v>
      </c>
      <c r="AF33" s="73">
        <f>G33</f>
        <v>35</v>
      </c>
      <c r="AG33" s="76">
        <v>2</v>
      </c>
      <c r="AH33" s="77" t="s">
        <v>51</v>
      </c>
    </row>
    <row r="34" spans="1:34" x14ac:dyDescent="0.25">
      <c r="A34" s="63">
        <v>21</v>
      </c>
      <c r="B34" s="124" t="s">
        <v>57</v>
      </c>
      <c r="C34" s="65">
        <v>0</v>
      </c>
      <c r="D34" s="66">
        <v>15</v>
      </c>
      <c r="E34" s="70">
        <f>SUM(C34:D34)</f>
        <v>15</v>
      </c>
      <c r="F34" s="65">
        <v>15</v>
      </c>
      <c r="G34" s="66">
        <f t="shared" si="4"/>
        <v>35</v>
      </c>
      <c r="H34" s="66">
        <f t="shared" si="5"/>
        <v>50</v>
      </c>
      <c r="I34" s="68">
        <f t="shared" si="6"/>
        <v>2</v>
      </c>
      <c r="J34" s="99"/>
      <c r="K34" s="72"/>
      <c r="L34" s="73"/>
      <c r="M34" s="68"/>
      <c r="N34" s="71"/>
      <c r="O34" s="72"/>
      <c r="P34" s="73"/>
      <c r="Q34" s="68"/>
      <c r="R34" s="71"/>
      <c r="S34" s="72"/>
      <c r="T34" s="73"/>
      <c r="U34" s="68"/>
      <c r="V34" s="71">
        <v>0</v>
      </c>
      <c r="W34" s="72">
        <v>15</v>
      </c>
      <c r="X34" s="73">
        <f>G34</f>
        <v>35</v>
      </c>
      <c r="Y34" s="68">
        <v>2</v>
      </c>
      <c r="Z34" s="71"/>
      <c r="AA34" s="72"/>
      <c r="AB34" s="73"/>
      <c r="AC34" s="68"/>
      <c r="AD34" s="71"/>
      <c r="AE34" s="72"/>
      <c r="AF34" s="73"/>
      <c r="AG34" s="76"/>
      <c r="AH34" s="77" t="s">
        <v>42</v>
      </c>
    </row>
    <row r="35" spans="1:34" x14ac:dyDescent="0.25">
      <c r="A35" s="63">
        <v>22</v>
      </c>
      <c r="B35" s="123" t="s">
        <v>58</v>
      </c>
      <c r="C35" s="65">
        <v>15</v>
      </c>
      <c r="D35" s="66">
        <v>15</v>
      </c>
      <c r="E35" s="70">
        <f>SUM(C35:D35)</f>
        <v>30</v>
      </c>
      <c r="F35" s="65">
        <v>30</v>
      </c>
      <c r="G35" s="66">
        <f t="shared" si="4"/>
        <v>20</v>
      </c>
      <c r="H35" s="66">
        <f t="shared" si="5"/>
        <v>50</v>
      </c>
      <c r="I35" s="68">
        <f t="shared" si="6"/>
        <v>2</v>
      </c>
      <c r="J35" s="99"/>
      <c r="K35" s="72"/>
      <c r="L35" s="73"/>
      <c r="M35" s="68"/>
      <c r="N35" s="71"/>
      <c r="O35" s="72"/>
      <c r="P35" s="73"/>
      <c r="Q35" s="76"/>
      <c r="R35" s="71"/>
      <c r="S35" s="72"/>
      <c r="T35" s="73"/>
      <c r="U35" s="68"/>
      <c r="V35" s="71"/>
      <c r="W35" s="72"/>
      <c r="X35" s="73"/>
      <c r="Y35" s="68"/>
      <c r="Z35" s="71">
        <v>15</v>
      </c>
      <c r="AA35" s="72">
        <v>15</v>
      </c>
      <c r="AB35" s="73">
        <f>G35</f>
        <v>20</v>
      </c>
      <c r="AC35" s="76">
        <v>2</v>
      </c>
      <c r="AD35" s="71"/>
      <c r="AE35" s="72"/>
      <c r="AF35" s="73"/>
      <c r="AG35" s="76"/>
      <c r="AH35" s="77" t="s">
        <v>49</v>
      </c>
    </row>
    <row r="36" spans="1:34" ht="15.75" thickBot="1" x14ac:dyDescent="0.3">
      <c r="A36" s="63">
        <v>23</v>
      </c>
      <c r="B36" s="123" t="s">
        <v>59</v>
      </c>
      <c r="C36" s="36">
        <v>30</v>
      </c>
      <c r="D36" s="37">
        <v>0</v>
      </c>
      <c r="E36" s="38">
        <f>SUM(C36:D36)</f>
        <v>30</v>
      </c>
      <c r="F36" s="36">
        <v>30</v>
      </c>
      <c r="G36" s="37">
        <f t="shared" si="4"/>
        <v>20</v>
      </c>
      <c r="H36" s="37">
        <f t="shared" si="5"/>
        <v>50</v>
      </c>
      <c r="I36" s="39">
        <f t="shared" si="6"/>
        <v>2</v>
      </c>
      <c r="J36" s="125"/>
      <c r="K36" s="126"/>
      <c r="L36" s="127"/>
      <c r="M36" s="40"/>
      <c r="N36" s="128"/>
      <c r="O36" s="126"/>
      <c r="P36" s="127"/>
      <c r="Q36" s="40"/>
      <c r="R36" s="128"/>
      <c r="S36" s="126"/>
      <c r="T36" s="127"/>
      <c r="U36" s="40"/>
      <c r="V36" s="128"/>
      <c r="W36" s="126"/>
      <c r="X36" s="127"/>
      <c r="Y36" s="40"/>
      <c r="Z36" s="128"/>
      <c r="AA36" s="126"/>
      <c r="AB36" s="127"/>
      <c r="AC36" s="40"/>
      <c r="AD36" s="128">
        <v>30</v>
      </c>
      <c r="AE36" s="126">
        <v>0</v>
      </c>
      <c r="AF36" s="86">
        <f>G36</f>
        <v>20</v>
      </c>
      <c r="AG36" s="129">
        <v>2</v>
      </c>
      <c r="AH36" s="130" t="s">
        <v>51</v>
      </c>
    </row>
    <row r="37" spans="1:34" ht="15.75" thickBot="1" x14ac:dyDescent="0.3">
      <c r="A37" s="63"/>
      <c r="B37" s="131" t="s">
        <v>60</v>
      </c>
      <c r="C37" s="132">
        <f t="shared" ref="C37:AG37" si="7">SUM(C27:C36)</f>
        <v>180</v>
      </c>
      <c r="D37" s="132">
        <f t="shared" si="7"/>
        <v>180</v>
      </c>
      <c r="E37" s="132">
        <f t="shared" si="7"/>
        <v>360</v>
      </c>
      <c r="F37" s="132">
        <f t="shared" si="7"/>
        <v>360</v>
      </c>
      <c r="G37" s="132">
        <f t="shared" si="7"/>
        <v>315</v>
      </c>
      <c r="H37" s="132">
        <f t="shared" si="7"/>
        <v>675</v>
      </c>
      <c r="I37" s="133">
        <f t="shared" si="7"/>
        <v>27</v>
      </c>
      <c r="J37" s="132">
        <f t="shared" si="7"/>
        <v>30</v>
      </c>
      <c r="K37" s="132">
        <f t="shared" si="7"/>
        <v>0</v>
      </c>
      <c r="L37" s="132">
        <f t="shared" si="7"/>
        <v>45</v>
      </c>
      <c r="M37" s="133">
        <f t="shared" si="7"/>
        <v>3</v>
      </c>
      <c r="N37" s="132">
        <f t="shared" si="7"/>
        <v>0</v>
      </c>
      <c r="O37" s="132">
        <f t="shared" si="7"/>
        <v>0</v>
      </c>
      <c r="P37" s="132">
        <f t="shared" si="7"/>
        <v>0</v>
      </c>
      <c r="Q37" s="133">
        <f t="shared" si="7"/>
        <v>0</v>
      </c>
      <c r="R37" s="132">
        <f t="shared" si="7"/>
        <v>15</v>
      </c>
      <c r="S37" s="132">
        <f t="shared" si="7"/>
        <v>30</v>
      </c>
      <c r="T37" s="132">
        <f t="shared" si="7"/>
        <v>30</v>
      </c>
      <c r="U37" s="133">
        <f t="shared" si="7"/>
        <v>3</v>
      </c>
      <c r="V37" s="132">
        <f t="shared" si="7"/>
        <v>15</v>
      </c>
      <c r="W37" s="132">
        <f t="shared" si="7"/>
        <v>45</v>
      </c>
      <c r="X37" s="132">
        <f t="shared" si="7"/>
        <v>65</v>
      </c>
      <c r="Y37" s="133">
        <f t="shared" si="7"/>
        <v>5</v>
      </c>
      <c r="Z37" s="132">
        <f t="shared" si="7"/>
        <v>60</v>
      </c>
      <c r="AA37" s="132">
        <f t="shared" si="7"/>
        <v>60</v>
      </c>
      <c r="AB37" s="132">
        <f t="shared" si="7"/>
        <v>55</v>
      </c>
      <c r="AC37" s="133">
        <f t="shared" si="7"/>
        <v>7</v>
      </c>
      <c r="AD37" s="132">
        <f t="shared" si="7"/>
        <v>60</v>
      </c>
      <c r="AE37" s="132">
        <f t="shared" si="7"/>
        <v>45</v>
      </c>
      <c r="AF37" s="132">
        <f t="shared" si="7"/>
        <v>120</v>
      </c>
      <c r="AG37" s="133">
        <f t="shared" si="7"/>
        <v>9</v>
      </c>
      <c r="AH37" s="134"/>
    </row>
    <row r="38" spans="1:34" ht="15.75" thickBot="1" x14ac:dyDescent="0.3">
      <c r="A38" s="63"/>
      <c r="B38" s="135" t="s">
        <v>61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7"/>
    </row>
    <row r="39" spans="1:34" x14ac:dyDescent="0.25">
      <c r="A39" s="63">
        <v>24</v>
      </c>
      <c r="B39" s="138" t="s">
        <v>62</v>
      </c>
      <c r="C39" s="54">
        <v>15</v>
      </c>
      <c r="D39" s="55">
        <v>45</v>
      </c>
      <c r="E39" s="139">
        <f t="shared" ref="E39:E50" si="8">SUM(C39:D39)</f>
        <v>60</v>
      </c>
      <c r="F39" s="69">
        <v>60</v>
      </c>
      <c r="G39" s="66">
        <f t="shared" ref="G39:G50" si="9">H39-F39</f>
        <v>90</v>
      </c>
      <c r="H39" s="66">
        <f t="shared" ref="H39:H50" si="10">$B$8*I39</f>
        <v>150</v>
      </c>
      <c r="I39" s="76">
        <f t="shared" ref="I39:I48" si="11">SUM(M39,Q39,U39,Y39,AC39,AG39)</f>
        <v>6</v>
      </c>
      <c r="J39" s="116"/>
      <c r="K39" s="117"/>
      <c r="L39" s="118"/>
      <c r="M39" s="56"/>
      <c r="N39" s="99"/>
      <c r="O39" s="103"/>
      <c r="P39" s="73"/>
      <c r="Q39" s="76"/>
      <c r="R39" s="116">
        <v>15</v>
      </c>
      <c r="S39" s="117">
        <v>15</v>
      </c>
      <c r="T39" s="118">
        <v>20</v>
      </c>
      <c r="U39" s="56">
        <v>2</v>
      </c>
      <c r="V39" s="99">
        <v>0</v>
      </c>
      <c r="W39" s="72">
        <v>15</v>
      </c>
      <c r="X39" s="73">
        <v>35</v>
      </c>
      <c r="Y39" s="76">
        <v>2</v>
      </c>
      <c r="Z39" s="140">
        <v>0</v>
      </c>
      <c r="AA39" s="141">
        <v>15</v>
      </c>
      <c r="AB39" s="142">
        <v>35</v>
      </c>
      <c r="AC39" s="143">
        <v>2</v>
      </c>
      <c r="AD39" s="99"/>
      <c r="AE39" s="72"/>
      <c r="AF39" s="73"/>
      <c r="AG39" s="76"/>
      <c r="AH39" s="120" t="s">
        <v>44</v>
      </c>
    </row>
    <row r="40" spans="1:34" x14ac:dyDescent="0.25">
      <c r="A40" s="63">
        <v>25</v>
      </c>
      <c r="B40" s="122" t="s">
        <v>63</v>
      </c>
      <c r="C40" s="144">
        <v>0</v>
      </c>
      <c r="D40" s="145">
        <v>30</v>
      </c>
      <c r="E40" s="146">
        <f t="shared" si="8"/>
        <v>30</v>
      </c>
      <c r="F40" s="147">
        <v>30</v>
      </c>
      <c r="G40" s="66">
        <f t="shared" si="9"/>
        <v>45</v>
      </c>
      <c r="H40" s="66">
        <f t="shared" si="10"/>
        <v>75</v>
      </c>
      <c r="I40" s="76">
        <f t="shared" si="11"/>
        <v>3</v>
      </c>
      <c r="J40" s="148">
        <v>0</v>
      </c>
      <c r="K40" s="149">
        <v>30</v>
      </c>
      <c r="L40" s="53">
        <v>45</v>
      </c>
      <c r="M40" s="150">
        <v>3</v>
      </c>
      <c r="N40" s="151"/>
      <c r="O40" s="149"/>
      <c r="P40" s="152"/>
      <c r="Q40" s="153"/>
      <c r="R40" s="148"/>
      <c r="S40" s="149"/>
      <c r="T40" s="152"/>
      <c r="U40" s="150"/>
      <c r="V40" s="151"/>
      <c r="W40" s="149"/>
      <c r="X40" s="152"/>
      <c r="Y40" s="153"/>
      <c r="Z40" s="148"/>
      <c r="AA40" s="149"/>
      <c r="AB40" s="152"/>
      <c r="AC40" s="150"/>
      <c r="AD40" s="151"/>
      <c r="AE40" s="149"/>
      <c r="AF40" s="152"/>
      <c r="AG40" s="153"/>
      <c r="AH40" s="154" t="s">
        <v>25</v>
      </c>
    </row>
    <row r="41" spans="1:34" x14ac:dyDescent="0.25">
      <c r="A41" s="63">
        <v>26</v>
      </c>
      <c r="B41" s="105" t="s">
        <v>64</v>
      </c>
      <c r="C41" s="65">
        <v>0</v>
      </c>
      <c r="D41" s="66">
        <v>60</v>
      </c>
      <c r="E41" s="146">
        <f t="shared" si="8"/>
        <v>60</v>
      </c>
      <c r="F41" s="69">
        <v>60</v>
      </c>
      <c r="G41" s="66">
        <f t="shared" si="9"/>
        <v>40</v>
      </c>
      <c r="H41" s="66">
        <f t="shared" si="10"/>
        <v>100</v>
      </c>
      <c r="I41" s="76">
        <f t="shared" si="11"/>
        <v>4</v>
      </c>
      <c r="J41" s="71">
        <v>0</v>
      </c>
      <c r="K41" s="72">
        <v>30</v>
      </c>
      <c r="L41" s="53">
        <v>20</v>
      </c>
      <c r="M41" s="68">
        <v>2</v>
      </c>
      <c r="N41" s="99">
        <v>0</v>
      </c>
      <c r="O41" s="72">
        <v>30</v>
      </c>
      <c r="P41" s="73">
        <v>20</v>
      </c>
      <c r="Q41" s="76">
        <v>2</v>
      </c>
      <c r="R41" s="71"/>
      <c r="S41" s="72"/>
      <c r="T41" s="73"/>
      <c r="U41" s="68"/>
      <c r="V41" s="99"/>
      <c r="W41" s="72"/>
      <c r="X41" s="73"/>
      <c r="Y41" s="76"/>
      <c r="Z41" s="71"/>
      <c r="AA41" s="72"/>
      <c r="AB41" s="73"/>
      <c r="AC41" s="68"/>
      <c r="AD41" s="99"/>
      <c r="AE41" s="72"/>
      <c r="AF41" s="73"/>
      <c r="AG41" s="76"/>
      <c r="AH41" s="77" t="s">
        <v>40</v>
      </c>
    </row>
    <row r="42" spans="1:34" x14ac:dyDescent="0.25">
      <c r="A42" s="63">
        <v>27</v>
      </c>
      <c r="B42" s="105" t="s">
        <v>65</v>
      </c>
      <c r="C42" s="65">
        <v>0</v>
      </c>
      <c r="D42" s="66">
        <v>60</v>
      </c>
      <c r="E42" s="146">
        <f t="shared" si="8"/>
        <v>60</v>
      </c>
      <c r="F42" s="69">
        <v>60</v>
      </c>
      <c r="G42" s="66">
        <f t="shared" si="9"/>
        <v>40</v>
      </c>
      <c r="H42" s="66">
        <f t="shared" si="10"/>
        <v>100</v>
      </c>
      <c r="I42" s="76">
        <f t="shared" si="11"/>
        <v>4</v>
      </c>
      <c r="J42" s="71"/>
      <c r="K42" s="72"/>
      <c r="L42" s="73"/>
      <c r="M42" s="68"/>
      <c r="N42" s="99"/>
      <c r="O42" s="72"/>
      <c r="P42" s="73"/>
      <c r="Q42" s="76"/>
      <c r="R42" s="71"/>
      <c r="S42" s="72"/>
      <c r="T42" s="73"/>
      <c r="U42" s="68"/>
      <c r="V42" s="99">
        <v>0</v>
      </c>
      <c r="W42" s="72">
        <v>30</v>
      </c>
      <c r="X42" s="73">
        <v>20</v>
      </c>
      <c r="Y42" s="76">
        <v>2</v>
      </c>
      <c r="Z42" s="71">
        <v>0</v>
      </c>
      <c r="AA42" s="72">
        <v>30</v>
      </c>
      <c r="AB42" s="73">
        <v>20</v>
      </c>
      <c r="AC42" s="68">
        <v>2</v>
      </c>
      <c r="AD42" s="99"/>
      <c r="AE42" s="72"/>
      <c r="AF42" s="73"/>
      <c r="AG42" s="76"/>
      <c r="AH42" s="77" t="s">
        <v>49</v>
      </c>
    </row>
    <row r="43" spans="1:34" x14ac:dyDescent="0.25">
      <c r="A43" s="63">
        <v>28</v>
      </c>
      <c r="B43" s="105" t="s">
        <v>66</v>
      </c>
      <c r="C43" s="65">
        <v>0</v>
      </c>
      <c r="D43" s="66">
        <v>60</v>
      </c>
      <c r="E43" s="146">
        <f t="shared" si="8"/>
        <v>60</v>
      </c>
      <c r="F43" s="69">
        <v>60</v>
      </c>
      <c r="G43" s="66">
        <f t="shared" si="9"/>
        <v>40</v>
      </c>
      <c r="H43" s="66">
        <f t="shared" si="10"/>
        <v>100</v>
      </c>
      <c r="I43" s="76">
        <f t="shared" si="11"/>
        <v>4</v>
      </c>
      <c r="J43" s="71"/>
      <c r="K43" s="72"/>
      <c r="L43" s="72"/>
      <c r="M43" s="68"/>
      <c r="N43" s="99">
        <v>0</v>
      </c>
      <c r="O43" s="72">
        <v>30</v>
      </c>
      <c r="P43" s="72">
        <v>20</v>
      </c>
      <c r="Q43" s="76">
        <v>2</v>
      </c>
      <c r="R43" s="71">
        <v>0</v>
      </c>
      <c r="S43" s="72">
        <v>30</v>
      </c>
      <c r="T43" s="72">
        <v>20</v>
      </c>
      <c r="U43" s="68">
        <v>2</v>
      </c>
      <c r="V43" s="99"/>
      <c r="W43" s="72"/>
      <c r="X43" s="72"/>
      <c r="Y43" s="76"/>
      <c r="Z43" s="71"/>
      <c r="AA43" s="72"/>
      <c r="AB43" s="72"/>
      <c r="AC43" s="68"/>
      <c r="AD43" s="99"/>
      <c r="AE43" s="72"/>
      <c r="AF43" s="72"/>
      <c r="AG43" s="76"/>
      <c r="AH43" s="77" t="s">
        <v>23</v>
      </c>
    </row>
    <row r="44" spans="1:34" x14ac:dyDescent="0.25">
      <c r="A44" s="63">
        <v>29</v>
      </c>
      <c r="B44" s="105" t="s">
        <v>67</v>
      </c>
      <c r="C44" s="65">
        <v>0</v>
      </c>
      <c r="D44" s="66">
        <v>60</v>
      </c>
      <c r="E44" s="146">
        <f t="shared" si="8"/>
        <v>60</v>
      </c>
      <c r="F44" s="69">
        <v>60</v>
      </c>
      <c r="G44" s="66">
        <f t="shared" si="9"/>
        <v>40</v>
      </c>
      <c r="H44" s="66">
        <f t="shared" si="10"/>
        <v>100</v>
      </c>
      <c r="I44" s="76">
        <f t="shared" si="11"/>
        <v>4</v>
      </c>
      <c r="J44" s="71"/>
      <c r="K44" s="72"/>
      <c r="L44" s="72"/>
      <c r="M44" s="68"/>
      <c r="N44" s="99"/>
      <c r="O44" s="72"/>
      <c r="P44" s="72"/>
      <c r="Q44" s="76"/>
      <c r="R44" s="71">
        <v>0</v>
      </c>
      <c r="S44" s="72">
        <v>30</v>
      </c>
      <c r="T44" s="72">
        <v>20</v>
      </c>
      <c r="U44" s="68">
        <v>2</v>
      </c>
      <c r="V44" s="99">
        <v>0</v>
      </c>
      <c r="W44" s="72">
        <v>30</v>
      </c>
      <c r="X44" s="72">
        <v>20</v>
      </c>
      <c r="Y44" s="76">
        <v>2</v>
      </c>
      <c r="Z44" s="71"/>
      <c r="AA44" s="72"/>
      <c r="AB44" s="72"/>
      <c r="AC44" s="68"/>
      <c r="AD44" s="99"/>
      <c r="AE44" s="72"/>
      <c r="AF44" s="72"/>
      <c r="AG44" s="76"/>
      <c r="AH44" s="77" t="s">
        <v>42</v>
      </c>
    </row>
    <row r="45" spans="1:34" x14ac:dyDescent="0.25">
      <c r="A45" s="63">
        <v>30</v>
      </c>
      <c r="B45" s="155" t="s">
        <v>68</v>
      </c>
      <c r="C45" s="65">
        <v>0</v>
      </c>
      <c r="D45" s="66">
        <v>75</v>
      </c>
      <c r="E45" s="146">
        <f t="shared" si="8"/>
        <v>75</v>
      </c>
      <c r="F45" s="69">
        <v>75</v>
      </c>
      <c r="G45" s="66">
        <f t="shared" si="9"/>
        <v>75</v>
      </c>
      <c r="H45" s="66">
        <f t="shared" si="10"/>
        <v>150</v>
      </c>
      <c r="I45" s="76">
        <f t="shared" si="11"/>
        <v>6</v>
      </c>
      <c r="J45" s="71">
        <v>0</v>
      </c>
      <c r="K45" s="72">
        <v>30</v>
      </c>
      <c r="L45" s="72">
        <v>20</v>
      </c>
      <c r="M45" s="68">
        <v>2</v>
      </c>
      <c r="N45" s="99">
        <v>0</v>
      </c>
      <c r="O45" s="72">
        <v>30</v>
      </c>
      <c r="P45" s="72">
        <v>20</v>
      </c>
      <c r="Q45" s="76">
        <v>2</v>
      </c>
      <c r="R45" s="71">
        <v>0</v>
      </c>
      <c r="S45" s="72">
        <v>15</v>
      </c>
      <c r="T45" s="72">
        <v>35</v>
      </c>
      <c r="U45" s="68">
        <v>2</v>
      </c>
      <c r="V45" s="99"/>
      <c r="W45" s="72"/>
      <c r="X45" s="72"/>
      <c r="Y45" s="76"/>
      <c r="Z45" s="71"/>
      <c r="AA45" s="72"/>
      <c r="AB45" s="72"/>
      <c r="AC45" s="68"/>
      <c r="AD45" s="99"/>
      <c r="AE45" s="72"/>
      <c r="AF45" s="72"/>
      <c r="AG45" s="76"/>
      <c r="AH45" s="100" t="s">
        <v>32</v>
      </c>
    </row>
    <row r="46" spans="1:34" x14ac:dyDescent="0.25">
      <c r="A46" s="63">
        <v>31</v>
      </c>
      <c r="B46" s="156" t="s">
        <v>69</v>
      </c>
      <c r="C46" s="65">
        <v>0</v>
      </c>
      <c r="D46" s="66">
        <v>60</v>
      </c>
      <c r="E46" s="146">
        <f t="shared" si="8"/>
        <v>60</v>
      </c>
      <c r="F46" s="69">
        <v>60</v>
      </c>
      <c r="G46" s="66">
        <f t="shared" si="9"/>
        <v>165</v>
      </c>
      <c r="H46" s="66">
        <f t="shared" si="10"/>
        <v>225</v>
      </c>
      <c r="I46" s="76">
        <f t="shared" si="11"/>
        <v>9</v>
      </c>
      <c r="J46" s="71">
        <v>0</v>
      </c>
      <c r="K46" s="72">
        <v>15</v>
      </c>
      <c r="L46" s="72">
        <v>35</v>
      </c>
      <c r="M46" s="68">
        <v>2</v>
      </c>
      <c r="N46" s="99">
        <v>0</v>
      </c>
      <c r="O46" s="72">
        <v>15</v>
      </c>
      <c r="P46" s="72">
        <v>35</v>
      </c>
      <c r="Q46" s="76">
        <v>2</v>
      </c>
      <c r="R46" s="71">
        <v>0</v>
      </c>
      <c r="S46" s="72">
        <v>15</v>
      </c>
      <c r="T46" s="72">
        <v>35</v>
      </c>
      <c r="U46" s="68">
        <v>2</v>
      </c>
      <c r="V46" s="99">
        <v>0</v>
      </c>
      <c r="W46" s="72">
        <v>15</v>
      </c>
      <c r="X46" s="72">
        <v>60</v>
      </c>
      <c r="Y46" s="76">
        <v>3</v>
      </c>
      <c r="Z46" s="71"/>
      <c r="AA46" s="72"/>
      <c r="AB46" s="72"/>
      <c r="AC46" s="68"/>
      <c r="AD46" s="99"/>
      <c r="AE46" s="72"/>
      <c r="AF46" s="72"/>
      <c r="AG46" s="76"/>
      <c r="AH46" s="100" t="s">
        <v>34</v>
      </c>
    </row>
    <row r="47" spans="1:34" x14ac:dyDescent="0.25">
      <c r="A47" s="63">
        <v>32</v>
      </c>
      <c r="B47" s="105" t="s">
        <v>70</v>
      </c>
      <c r="C47" s="65">
        <v>0</v>
      </c>
      <c r="D47" s="66">
        <v>90</v>
      </c>
      <c r="E47" s="146">
        <f t="shared" si="8"/>
        <v>90</v>
      </c>
      <c r="F47" s="69">
        <v>90</v>
      </c>
      <c r="G47" s="66">
        <f t="shared" si="9"/>
        <v>85</v>
      </c>
      <c r="H47" s="66">
        <f t="shared" si="10"/>
        <v>175</v>
      </c>
      <c r="I47" s="76">
        <f t="shared" si="11"/>
        <v>7</v>
      </c>
      <c r="J47" s="71"/>
      <c r="K47" s="72"/>
      <c r="L47" s="72"/>
      <c r="M47" s="68"/>
      <c r="N47" s="99">
        <v>0</v>
      </c>
      <c r="O47" s="72">
        <v>30</v>
      </c>
      <c r="P47" s="72">
        <v>20</v>
      </c>
      <c r="Q47" s="76">
        <v>2</v>
      </c>
      <c r="R47" s="71">
        <v>0</v>
      </c>
      <c r="S47" s="72">
        <v>30</v>
      </c>
      <c r="T47" s="72">
        <v>20</v>
      </c>
      <c r="U47" s="68">
        <v>2</v>
      </c>
      <c r="V47" s="99">
        <v>0</v>
      </c>
      <c r="W47" s="72">
        <v>30</v>
      </c>
      <c r="X47" s="72">
        <v>45</v>
      </c>
      <c r="Y47" s="76">
        <v>3</v>
      </c>
      <c r="Z47" s="71"/>
      <c r="AA47" s="72"/>
      <c r="AB47" s="72"/>
      <c r="AC47" s="68"/>
      <c r="AD47" s="99"/>
      <c r="AE47" s="72"/>
      <c r="AF47" s="72"/>
      <c r="AG47" s="76"/>
      <c r="AH47" s="100" t="s">
        <v>34</v>
      </c>
    </row>
    <row r="48" spans="1:34" x14ac:dyDescent="0.25">
      <c r="A48" s="63">
        <v>33</v>
      </c>
      <c r="B48" s="157" t="s">
        <v>71</v>
      </c>
      <c r="C48" s="65">
        <v>0</v>
      </c>
      <c r="D48" s="66">
        <v>45</v>
      </c>
      <c r="E48" s="146">
        <f t="shared" si="8"/>
        <v>45</v>
      </c>
      <c r="F48" s="69">
        <v>45</v>
      </c>
      <c r="G48" s="66">
        <f t="shared" si="9"/>
        <v>105</v>
      </c>
      <c r="H48" s="66">
        <f t="shared" si="10"/>
        <v>150</v>
      </c>
      <c r="I48" s="76">
        <f t="shared" si="11"/>
        <v>6</v>
      </c>
      <c r="J48" s="71">
        <v>0</v>
      </c>
      <c r="K48" s="72">
        <v>15</v>
      </c>
      <c r="L48" s="72">
        <v>35</v>
      </c>
      <c r="M48" s="68">
        <v>2</v>
      </c>
      <c r="N48" s="99">
        <v>0</v>
      </c>
      <c r="O48" s="72">
        <v>15</v>
      </c>
      <c r="P48" s="72">
        <v>35</v>
      </c>
      <c r="Q48" s="76">
        <v>2</v>
      </c>
      <c r="R48" s="102">
        <v>0</v>
      </c>
      <c r="S48" s="103">
        <v>15</v>
      </c>
      <c r="T48" s="103">
        <v>35</v>
      </c>
      <c r="U48" s="158">
        <v>2</v>
      </c>
      <c r="V48" s="99"/>
      <c r="W48" s="72"/>
      <c r="X48" s="72"/>
      <c r="Y48" s="76"/>
      <c r="Z48" s="71"/>
      <c r="AA48" s="72"/>
      <c r="AB48" s="72"/>
      <c r="AC48" s="68"/>
      <c r="AD48" s="99"/>
      <c r="AE48" s="72"/>
      <c r="AF48" s="72"/>
      <c r="AG48" s="76"/>
      <c r="AH48" s="77" t="s">
        <v>23</v>
      </c>
    </row>
    <row r="49" spans="1:38" x14ac:dyDescent="0.25">
      <c r="A49" s="63">
        <v>34</v>
      </c>
      <c r="B49" s="138" t="s">
        <v>72</v>
      </c>
      <c r="C49" s="65">
        <v>0</v>
      </c>
      <c r="D49" s="66">
        <v>45</v>
      </c>
      <c r="E49" s="146">
        <f t="shared" si="8"/>
        <v>45</v>
      </c>
      <c r="F49" s="69">
        <v>45</v>
      </c>
      <c r="G49" s="66">
        <f t="shared" si="9"/>
        <v>55</v>
      </c>
      <c r="H49" s="66">
        <f t="shared" si="10"/>
        <v>100</v>
      </c>
      <c r="I49" s="76">
        <v>4</v>
      </c>
      <c r="J49" s="71">
        <v>0</v>
      </c>
      <c r="K49" s="72">
        <v>15</v>
      </c>
      <c r="L49" s="72">
        <v>35</v>
      </c>
      <c r="M49" s="68">
        <v>2</v>
      </c>
      <c r="N49" s="99">
        <v>0</v>
      </c>
      <c r="O49" s="72">
        <v>30</v>
      </c>
      <c r="P49" s="72">
        <v>20</v>
      </c>
      <c r="Q49" s="76">
        <v>2</v>
      </c>
      <c r="R49" s="159"/>
      <c r="S49" s="160"/>
      <c r="T49" s="160"/>
      <c r="U49" s="161"/>
      <c r="V49" s="99"/>
      <c r="W49" s="72"/>
      <c r="X49" s="72"/>
      <c r="Y49" s="76"/>
      <c r="Z49" s="71"/>
      <c r="AA49" s="72"/>
      <c r="AB49" s="72"/>
      <c r="AC49" s="68"/>
      <c r="AD49" s="99"/>
      <c r="AE49" s="72"/>
      <c r="AF49" s="72"/>
      <c r="AG49" s="76"/>
      <c r="AH49" s="77" t="s">
        <v>40</v>
      </c>
    </row>
    <row r="50" spans="1:38" ht="15.75" thickBot="1" x14ac:dyDescent="0.3">
      <c r="A50" s="63">
        <v>35</v>
      </c>
      <c r="B50" s="162" t="s">
        <v>73</v>
      </c>
      <c r="C50" s="80">
        <v>0</v>
      </c>
      <c r="D50" s="81">
        <v>120</v>
      </c>
      <c r="E50" s="163">
        <f t="shared" si="8"/>
        <v>120</v>
      </c>
      <c r="F50" s="83">
        <v>120</v>
      </c>
      <c r="G50" s="37">
        <f t="shared" si="9"/>
        <v>30</v>
      </c>
      <c r="H50" s="37">
        <f t="shared" si="10"/>
        <v>150</v>
      </c>
      <c r="I50" s="164">
        <f>SUM(M50,Q50,U50,Y50,AC50,AG50)</f>
        <v>6</v>
      </c>
      <c r="J50" s="165"/>
      <c r="K50" s="166"/>
      <c r="L50" s="167"/>
      <c r="M50" s="168"/>
      <c r="N50" s="169">
        <v>0</v>
      </c>
      <c r="O50" s="170">
        <v>60</v>
      </c>
      <c r="P50" s="171">
        <v>15</v>
      </c>
      <c r="Q50" s="172">
        <v>3</v>
      </c>
      <c r="R50" s="165">
        <v>0</v>
      </c>
      <c r="S50" s="166">
        <v>60</v>
      </c>
      <c r="T50" s="167">
        <v>15</v>
      </c>
      <c r="U50" s="168">
        <v>3</v>
      </c>
      <c r="V50" s="169"/>
      <c r="W50" s="170"/>
      <c r="X50" s="171"/>
      <c r="Y50" s="172"/>
      <c r="Z50" s="173"/>
      <c r="AA50" s="174"/>
      <c r="AB50" s="175"/>
      <c r="AC50" s="82"/>
      <c r="AD50" s="176"/>
      <c r="AE50" s="85"/>
      <c r="AF50" s="86"/>
      <c r="AG50" s="164"/>
      <c r="AH50" s="177" t="s">
        <v>74</v>
      </c>
    </row>
    <row r="51" spans="1:38" ht="15.75" thickBot="1" x14ac:dyDescent="0.3">
      <c r="A51" s="63"/>
      <c r="B51" s="134" t="s">
        <v>26</v>
      </c>
      <c r="C51" s="89">
        <f t="shared" ref="C51:AG51" si="12">SUM(C39:C50)</f>
        <v>15</v>
      </c>
      <c r="D51" s="89">
        <f t="shared" si="12"/>
        <v>750</v>
      </c>
      <c r="E51" s="89">
        <f t="shared" si="12"/>
        <v>765</v>
      </c>
      <c r="F51" s="89">
        <f t="shared" si="12"/>
        <v>765</v>
      </c>
      <c r="G51" s="89">
        <f t="shared" si="12"/>
        <v>810</v>
      </c>
      <c r="H51" s="89">
        <f t="shared" si="12"/>
        <v>1575</v>
      </c>
      <c r="I51" s="178">
        <f t="shared" si="12"/>
        <v>63</v>
      </c>
      <c r="J51" s="89">
        <f t="shared" si="12"/>
        <v>0</v>
      </c>
      <c r="K51" s="89">
        <f t="shared" si="12"/>
        <v>135</v>
      </c>
      <c r="L51" s="89">
        <f t="shared" si="12"/>
        <v>190</v>
      </c>
      <c r="M51" s="178">
        <f t="shared" si="12"/>
        <v>13</v>
      </c>
      <c r="N51" s="89">
        <f t="shared" si="12"/>
        <v>0</v>
      </c>
      <c r="O51" s="89">
        <f t="shared" si="12"/>
        <v>240</v>
      </c>
      <c r="P51" s="89">
        <f t="shared" si="12"/>
        <v>185</v>
      </c>
      <c r="Q51" s="178">
        <f t="shared" si="12"/>
        <v>17</v>
      </c>
      <c r="R51" s="89">
        <f t="shared" si="12"/>
        <v>15</v>
      </c>
      <c r="S51" s="89">
        <f t="shared" si="12"/>
        <v>210</v>
      </c>
      <c r="T51" s="89">
        <f t="shared" si="12"/>
        <v>200</v>
      </c>
      <c r="U51" s="178">
        <f t="shared" si="12"/>
        <v>17</v>
      </c>
      <c r="V51" s="89">
        <f t="shared" si="12"/>
        <v>0</v>
      </c>
      <c r="W51" s="89">
        <f t="shared" si="12"/>
        <v>120</v>
      </c>
      <c r="X51" s="89">
        <f t="shared" si="12"/>
        <v>180</v>
      </c>
      <c r="Y51" s="178">
        <f t="shared" si="12"/>
        <v>12</v>
      </c>
      <c r="Z51" s="89">
        <f t="shared" si="12"/>
        <v>0</v>
      </c>
      <c r="AA51" s="89">
        <f t="shared" si="12"/>
        <v>45</v>
      </c>
      <c r="AB51" s="89">
        <f t="shared" si="12"/>
        <v>55</v>
      </c>
      <c r="AC51" s="178">
        <f t="shared" si="12"/>
        <v>4</v>
      </c>
      <c r="AD51" s="89">
        <f t="shared" si="12"/>
        <v>0</v>
      </c>
      <c r="AE51" s="89">
        <f t="shared" si="12"/>
        <v>0</v>
      </c>
      <c r="AF51" s="89">
        <f t="shared" si="12"/>
        <v>0</v>
      </c>
      <c r="AG51" s="178">
        <f t="shared" si="12"/>
        <v>0</v>
      </c>
      <c r="AH51" s="132"/>
    </row>
    <row r="52" spans="1:38" ht="15.75" thickBot="1" x14ac:dyDescent="0.3">
      <c r="A52" s="63" t="s">
        <v>75</v>
      </c>
      <c r="B52" s="179" t="s">
        <v>76</v>
      </c>
      <c r="C52" s="180"/>
      <c r="D52" s="180"/>
      <c r="E52" s="180"/>
      <c r="F52" s="180"/>
      <c r="G52" s="180"/>
      <c r="H52" s="180"/>
      <c r="I52" s="181"/>
      <c r="J52" s="182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4"/>
    </row>
    <row r="53" spans="1:38" x14ac:dyDescent="0.25">
      <c r="A53" s="63">
        <v>36</v>
      </c>
      <c r="B53" s="185" t="s">
        <v>77</v>
      </c>
      <c r="C53" s="186">
        <v>0</v>
      </c>
      <c r="D53" s="187">
        <v>60</v>
      </c>
      <c r="E53" s="115">
        <f>SUM(C53:D53)</f>
        <v>60</v>
      </c>
      <c r="F53" s="186">
        <v>60</v>
      </c>
      <c r="G53" s="55">
        <f>H53-F53</f>
        <v>15</v>
      </c>
      <c r="H53" s="55">
        <f>$B$8*I53</f>
        <v>75</v>
      </c>
      <c r="I53" s="56">
        <f>SUM(M53,Q53,U53,Y53,AC53,AG53)</f>
        <v>3</v>
      </c>
      <c r="J53" s="188"/>
      <c r="K53" s="189"/>
      <c r="L53" s="190"/>
      <c r="M53" s="191"/>
      <c r="N53" s="192"/>
      <c r="O53" s="193"/>
      <c r="P53" s="194"/>
      <c r="Q53" s="190"/>
      <c r="R53" s="186">
        <v>0</v>
      </c>
      <c r="S53" s="187">
        <v>60</v>
      </c>
      <c r="T53" s="195">
        <v>15</v>
      </c>
      <c r="U53" s="196">
        <v>3</v>
      </c>
      <c r="V53" s="186"/>
      <c r="W53" s="187"/>
      <c r="X53" s="195"/>
      <c r="Y53" s="197"/>
      <c r="Z53" s="186"/>
      <c r="AA53" s="187"/>
      <c r="AB53" s="195"/>
      <c r="AC53" s="196"/>
      <c r="AD53" s="186"/>
      <c r="AE53" s="187"/>
      <c r="AF53" s="195"/>
      <c r="AG53" s="197"/>
      <c r="AH53" s="198" t="s">
        <v>23</v>
      </c>
    </row>
    <row r="54" spans="1:38" x14ac:dyDescent="0.25">
      <c r="A54" s="63">
        <v>37</v>
      </c>
      <c r="B54" s="105" t="s">
        <v>78</v>
      </c>
      <c r="C54" s="67">
        <v>0</v>
      </c>
      <c r="D54" s="199">
        <v>40</v>
      </c>
      <c r="E54" s="70">
        <f>SUM(C54:D54)</f>
        <v>40</v>
      </c>
      <c r="F54" s="67">
        <v>40</v>
      </c>
      <c r="G54" s="66">
        <f>H54-F54</f>
        <v>60</v>
      </c>
      <c r="H54" s="66">
        <f>$B$8*I54</f>
        <v>100</v>
      </c>
      <c r="I54" s="68">
        <f>SUM(M54,Q54,U54,Y54,AC54,AG54)</f>
        <v>4</v>
      </c>
      <c r="J54" s="200"/>
      <c r="K54" s="199"/>
      <c r="L54" s="201"/>
      <c r="M54" s="202"/>
      <c r="N54" s="67">
        <v>0</v>
      </c>
      <c r="O54" s="199">
        <v>10</v>
      </c>
      <c r="P54" s="201">
        <v>15</v>
      </c>
      <c r="Q54" s="203">
        <v>1</v>
      </c>
      <c r="R54" s="67">
        <v>0</v>
      </c>
      <c r="S54" s="204">
        <v>15</v>
      </c>
      <c r="T54" s="205">
        <v>10</v>
      </c>
      <c r="U54" s="206">
        <v>1</v>
      </c>
      <c r="V54" s="67">
        <v>0</v>
      </c>
      <c r="W54" s="204">
        <v>15</v>
      </c>
      <c r="X54" s="205">
        <v>35</v>
      </c>
      <c r="Y54" s="206">
        <v>2</v>
      </c>
      <c r="Z54" s="67"/>
      <c r="AA54" s="199"/>
      <c r="AB54" s="201"/>
      <c r="AC54" s="206"/>
      <c r="AD54" s="67"/>
      <c r="AE54" s="199"/>
      <c r="AF54" s="201"/>
      <c r="AG54" s="202"/>
      <c r="AH54" s="207" t="s">
        <v>42</v>
      </c>
    </row>
    <row r="55" spans="1:38" x14ac:dyDescent="0.25">
      <c r="A55" s="63">
        <v>38</v>
      </c>
      <c r="B55" s="105" t="s">
        <v>79</v>
      </c>
      <c r="C55" s="67">
        <v>0</v>
      </c>
      <c r="D55" s="199">
        <v>200</v>
      </c>
      <c r="E55" s="70">
        <v>200</v>
      </c>
      <c r="F55" s="67">
        <v>200</v>
      </c>
      <c r="G55" s="66">
        <v>0</v>
      </c>
      <c r="H55" s="66">
        <v>200</v>
      </c>
      <c r="I55" s="68">
        <v>8</v>
      </c>
      <c r="J55" s="200"/>
      <c r="K55" s="199"/>
      <c r="L55" s="201"/>
      <c r="M55" s="202"/>
      <c r="N55" s="67"/>
      <c r="O55" s="199"/>
      <c r="P55" s="201"/>
      <c r="Q55" s="203"/>
      <c r="R55" s="67">
        <v>0</v>
      </c>
      <c r="S55" s="204">
        <v>50</v>
      </c>
      <c r="T55" s="205">
        <v>0</v>
      </c>
      <c r="U55" s="206">
        <v>2</v>
      </c>
      <c r="V55" s="67">
        <v>0</v>
      </c>
      <c r="W55" s="204">
        <v>50</v>
      </c>
      <c r="X55" s="205">
        <v>0</v>
      </c>
      <c r="Y55" s="206">
        <v>2</v>
      </c>
      <c r="Z55" s="67">
        <v>0</v>
      </c>
      <c r="AA55" s="199">
        <v>50</v>
      </c>
      <c r="AB55" s="201">
        <v>0</v>
      </c>
      <c r="AC55" s="206">
        <v>2</v>
      </c>
      <c r="AD55" s="67">
        <v>0</v>
      </c>
      <c r="AE55" s="199">
        <v>50</v>
      </c>
      <c r="AF55" s="201">
        <v>0</v>
      </c>
      <c r="AG55" s="208">
        <v>2</v>
      </c>
      <c r="AH55" s="207" t="s">
        <v>80</v>
      </c>
    </row>
    <row r="56" spans="1:38" x14ac:dyDescent="0.25">
      <c r="A56" s="63">
        <v>39</v>
      </c>
      <c r="B56" s="105" t="s">
        <v>81</v>
      </c>
      <c r="C56" s="67">
        <v>0</v>
      </c>
      <c r="D56" s="199">
        <v>120</v>
      </c>
      <c r="E56" s="70">
        <f>SUM(C56:D56)</f>
        <v>120</v>
      </c>
      <c r="F56" s="67">
        <v>120</v>
      </c>
      <c r="G56" s="66">
        <f>H56-F56</f>
        <v>5</v>
      </c>
      <c r="H56" s="66">
        <f>$B$8*I56</f>
        <v>125</v>
      </c>
      <c r="I56" s="68">
        <f>SUM(M56,Q56,U56,Y56,AC56,AG56)</f>
        <v>5</v>
      </c>
      <c r="J56" s="200"/>
      <c r="K56" s="199"/>
      <c r="L56" s="201"/>
      <c r="M56" s="202"/>
      <c r="N56" s="67"/>
      <c r="O56" s="199"/>
      <c r="P56" s="201"/>
      <c r="Q56" s="201"/>
      <c r="R56" s="67"/>
      <c r="S56" s="199"/>
      <c r="T56" s="201"/>
      <c r="U56" s="202"/>
      <c r="V56" s="67"/>
      <c r="W56" s="209"/>
      <c r="X56" s="210"/>
      <c r="Y56" s="211"/>
      <c r="Z56" s="67">
        <v>0</v>
      </c>
      <c r="AA56" s="199">
        <v>120</v>
      </c>
      <c r="AB56" s="201">
        <v>5</v>
      </c>
      <c r="AC56" s="206">
        <v>5</v>
      </c>
      <c r="AD56" s="67"/>
      <c r="AE56" s="199"/>
      <c r="AF56" s="201"/>
      <c r="AG56" s="202"/>
      <c r="AH56" s="207" t="s">
        <v>49</v>
      </c>
    </row>
    <row r="57" spans="1:38" ht="15.75" thickBot="1" x14ac:dyDescent="0.3">
      <c r="A57" s="63">
        <v>40</v>
      </c>
      <c r="B57" s="212" t="s">
        <v>82</v>
      </c>
      <c r="C57" s="213">
        <v>0</v>
      </c>
      <c r="D57" s="214">
        <v>40</v>
      </c>
      <c r="E57" s="38">
        <f>SUM(C57:D57)</f>
        <v>40</v>
      </c>
      <c r="F57" s="215">
        <v>40</v>
      </c>
      <c r="G57" s="81">
        <f>H57-F57</f>
        <v>10</v>
      </c>
      <c r="H57" s="81">
        <f>$B$8*I57</f>
        <v>50</v>
      </c>
      <c r="I57" s="82">
        <f>SUM(M57,Q57,U57,Y57,AC57,AG57)</f>
        <v>2</v>
      </c>
      <c r="J57" s="216"/>
      <c r="K57" s="214"/>
      <c r="L57" s="217"/>
      <c r="M57" s="218"/>
      <c r="N57" s="213"/>
      <c r="O57" s="214"/>
      <c r="P57" s="217"/>
      <c r="Q57" s="217"/>
      <c r="R57" s="213"/>
      <c r="S57" s="214"/>
      <c r="T57" s="217"/>
      <c r="U57" s="218"/>
      <c r="V57" s="213"/>
      <c r="W57" s="219"/>
      <c r="X57" s="220"/>
      <c r="Y57" s="221"/>
      <c r="Z57" s="213"/>
      <c r="AA57" s="222"/>
      <c r="AB57" s="223"/>
      <c r="AC57" s="224"/>
      <c r="AD57" s="225">
        <v>0</v>
      </c>
      <c r="AE57" s="222">
        <v>40</v>
      </c>
      <c r="AF57" s="223">
        <v>10</v>
      </c>
      <c r="AG57" s="224">
        <v>2</v>
      </c>
      <c r="AH57" s="226" t="s">
        <v>51</v>
      </c>
    </row>
    <row r="58" spans="1:38" ht="15.75" thickBot="1" x14ac:dyDescent="0.3">
      <c r="A58" s="63"/>
      <c r="B58" s="227" t="s">
        <v>26</v>
      </c>
      <c r="C58" s="228">
        <f>SUM(C53:C57)</f>
        <v>0</v>
      </c>
      <c r="D58" s="228">
        <f>SUM(D53:D57)</f>
        <v>460</v>
      </c>
      <c r="E58" s="229">
        <f>SUM(E53:E57)</f>
        <v>460</v>
      </c>
      <c r="F58" s="230">
        <f>SUM(F53:F57)</f>
        <v>460</v>
      </c>
      <c r="G58" s="231">
        <f>SUM(G53:G57)</f>
        <v>90</v>
      </c>
      <c r="H58" s="232">
        <f>$B$8*I58</f>
        <v>550</v>
      </c>
      <c r="I58" s="233">
        <f>SUM(I53:I57)</f>
        <v>22</v>
      </c>
      <c r="J58" s="234"/>
      <c r="K58" s="228"/>
      <c r="L58" s="228"/>
      <c r="M58" s="235"/>
      <c r="N58" s="228">
        <f t="shared" ref="N58:AG58" si="13">SUM(N53:N57)</f>
        <v>0</v>
      </c>
      <c r="O58" s="228">
        <f t="shared" si="13"/>
        <v>10</v>
      </c>
      <c r="P58" s="228">
        <f t="shared" si="13"/>
        <v>15</v>
      </c>
      <c r="Q58" s="235">
        <f t="shared" si="13"/>
        <v>1</v>
      </c>
      <c r="R58" s="228">
        <f t="shared" si="13"/>
        <v>0</v>
      </c>
      <c r="S58" s="228">
        <f t="shared" si="13"/>
        <v>125</v>
      </c>
      <c r="T58" s="228">
        <f t="shared" si="13"/>
        <v>25</v>
      </c>
      <c r="U58" s="235">
        <f t="shared" si="13"/>
        <v>6</v>
      </c>
      <c r="V58" s="228">
        <f t="shared" si="13"/>
        <v>0</v>
      </c>
      <c r="W58" s="228">
        <f t="shared" si="13"/>
        <v>65</v>
      </c>
      <c r="X58" s="228">
        <f t="shared" si="13"/>
        <v>35</v>
      </c>
      <c r="Y58" s="235">
        <f t="shared" si="13"/>
        <v>4</v>
      </c>
      <c r="Z58" s="228">
        <f t="shared" si="13"/>
        <v>0</v>
      </c>
      <c r="AA58" s="228">
        <f t="shared" si="13"/>
        <v>170</v>
      </c>
      <c r="AB58" s="228">
        <f t="shared" si="13"/>
        <v>5</v>
      </c>
      <c r="AC58" s="235">
        <f t="shared" si="13"/>
        <v>7</v>
      </c>
      <c r="AD58" s="228">
        <f t="shared" si="13"/>
        <v>0</v>
      </c>
      <c r="AE58" s="228">
        <f t="shared" si="13"/>
        <v>90</v>
      </c>
      <c r="AF58" s="228">
        <f t="shared" si="13"/>
        <v>10</v>
      </c>
      <c r="AG58" s="235">
        <f t="shared" si="13"/>
        <v>4</v>
      </c>
      <c r="AH58" s="236"/>
    </row>
    <row r="59" spans="1:38" s="249" customFormat="1" ht="23.25" customHeight="1" thickBot="1" x14ac:dyDescent="0.3">
      <c r="A59" s="237" t="s">
        <v>83</v>
      </c>
      <c r="B59" s="238" t="s">
        <v>84</v>
      </c>
      <c r="C59" s="239"/>
      <c r="D59" s="240"/>
      <c r="E59" s="241"/>
      <c r="F59" s="242"/>
      <c r="G59" s="243"/>
      <c r="H59" s="244"/>
      <c r="I59" s="245"/>
      <c r="J59" s="242"/>
      <c r="K59" s="243"/>
      <c r="L59" s="244"/>
      <c r="M59" s="244"/>
      <c r="N59" s="242"/>
      <c r="O59" s="243"/>
      <c r="P59" s="244"/>
      <c r="Q59" s="246"/>
      <c r="R59" s="242"/>
      <c r="S59" s="243"/>
      <c r="T59" s="244"/>
      <c r="U59" s="244"/>
      <c r="V59" s="242"/>
      <c r="W59" s="243"/>
      <c r="X59" s="244"/>
      <c r="Y59" s="244"/>
      <c r="Z59" s="242"/>
      <c r="AA59" s="243"/>
      <c r="AB59" s="244"/>
      <c r="AC59" s="247"/>
      <c r="AD59" s="242"/>
      <c r="AE59" s="243"/>
      <c r="AF59" s="244"/>
      <c r="AG59" s="247"/>
      <c r="AH59" s="248"/>
      <c r="AL59"/>
    </row>
    <row r="60" spans="1:38" s="249" customFormat="1" ht="12.75" customHeight="1" x14ac:dyDescent="0.25">
      <c r="A60" s="237">
        <v>41</v>
      </c>
      <c r="B60" s="250" t="s">
        <v>85</v>
      </c>
      <c r="C60" s="251">
        <v>0</v>
      </c>
      <c r="D60" s="252">
        <v>30</v>
      </c>
      <c r="E60" s="251">
        <v>30</v>
      </c>
      <c r="F60" s="253">
        <v>30</v>
      </c>
      <c r="G60" s="252">
        <f t="shared" ref="G60:G72" si="14">H60-F60</f>
        <v>20</v>
      </c>
      <c r="H60" s="252">
        <f t="shared" ref="H60:H72" si="15">$B$8*I60</f>
        <v>50</v>
      </c>
      <c r="I60" s="254">
        <f t="shared" ref="I60:I72" si="16">SUM(M60,Q60,U60,Y60,AC60,AG60)</f>
        <v>2</v>
      </c>
      <c r="J60" s="255">
        <v>0</v>
      </c>
      <c r="K60" s="256">
        <v>30</v>
      </c>
      <c r="L60" s="257">
        <v>20</v>
      </c>
      <c r="M60" s="258">
        <v>2</v>
      </c>
      <c r="N60" s="242"/>
      <c r="O60" s="243"/>
      <c r="P60" s="244"/>
      <c r="Q60" s="244"/>
      <c r="R60" s="242"/>
      <c r="S60" s="243"/>
      <c r="T60" s="244"/>
      <c r="U60" s="244"/>
      <c r="V60" s="242"/>
      <c r="W60" s="243"/>
      <c r="X60" s="244"/>
      <c r="Y60" s="244"/>
      <c r="Z60" s="242"/>
      <c r="AA60" s="243"/>
      <c r="AB60" s="244"/>
      <c r="AC60" s="247"/>
      <c r="AD60" s="242"/>
      <c r="AE60" s="243"/>
      <c r="AF60" s="244"/>
      <c r="AG60" s="245"/>
      <c r="AH60" s="259" t="s">
        <v>25</v>
      </c>
      <c r="AL60"/>
    </row>
    <row r="61" spans="1:38" s="249" customFormat="1" ht="12.75" customHeight="1" x14ac:dyDescent="0.25">
      <c r="A61" s="237">
        <v>42</v>
      </c>
      <c r="B61" s="260" t="s">
        <v>86</v>
      </c>
      <c r="C61" s="261">
        <v>0</v>
      </c>
      <c r="D61" s="262">
        <v>30</v>
      </c>
      <c r="E61" s="263">
        <v>30</v>
      </c>
      <c r="F61" s="261">
        <v>30</v>
      </c>
      <c r="G61" s="264">
        <f t="shared" si="14"/>
        <v>20</v>
      </c>
      <c r="H61" s="264">
        <f t="shared" si="15"/>
        <v>50</v>
      </c>
      <c r="I61" s="265">
        <f t="shared" si="16"/>
        <v>2</v>
      </c>
      <c r="J61" s="261">
        <v>0</v>
      </c>
      <c r="K61" s="264">
        <v>30</v>
      </c>
      <c r="L61" s="264">
        <v>20</v>
      </c>
      <c r="M61" s="266">
        <v>2</v>
      </c>
      <c r="N61" s="261"/>
      <c r="O61" s="264"/>
      <c r="P61" s="264"/>
      <c r="Q61" s="266"/>
      <c r="R61" s="267"/>
      <c r="S61" s="268"/>
      <c r="T61" s="268"/>
      <c r="U61" s="269"/>
      <c r="V61" s="267"/>
      <c r="W61" s="268"/>
      <c r="X61" s="268"/>
      <c r="Y61" s="269"/>
      <c r="Z61" s="267"/>
      <c r="AA61" s="268"/>
      <c r="AB61" s="268"/>
      <c r="AC61" s="270"/>
      <c r="AD61" s="267"/>
      <c r="AE61" s="268"/>
      <c r="AF61" s="268"/>
      <c r="AG61" s="270"/>
      <c r="AH61" s="271" t="s">
        <v>25</v>
      </c>
      <c r="AL61"/>
    </row>
    <row r="62" spans="1:38" s="249" customFormat="1" ht="22.5" customHeight="1" x14ac:dyDescent="0.25">
      <c r="A62" s="237">
        <v>43</v>
      </c>
      <c r="B62" s="260" t="s">
        <v>87</v>
      </c>
      <c r="C62" s="261">
        <v>15</v>
      </c>
      <c r="D62" s="262">
        <v>0</v>
      </c>
      <c r="E62" s="263">
        <v>15</v>
      </c>
      <c r="F62" s="261">
        <v>15</v>
      </c>
      <c r="G62" s="264">
        <f t="shared" si="14"/>
        <v>10</v>
      </c>
      <c r="H62" s="264">
        <f t="shared" si="15"/>
        <v>25</v>
      </c>
      <c r="I62" s="265">
        <f t="shared" si="16"/>
        <v>1</v>
      </c>
      <c r="J62" s="261">
        <v>15</v>
      </c>
      <c r="K62" s="264">
        <v>0</v>
      </c>
      <c r="L62" s="272">
        <v>10</v>
      </c>
      <c r="M62" s="266">
        <v>1</v>
      </c>
      <c r="N62" s="267"/>
      <c r="O62" s="268"/>
      <c r="P62" s="273"/>
      <c r="Q62" s="269"/>
      <c r="R62" s="267"/>
      <c r="S62" s="268"/>
      <c r="T62" s="273"/>
      <c r="U62" s="269"/>
      <c r="V62" s="267"/>
      <c r="W62" s="268"/>
      <c r="X62" s="273"/>
      <c r="Y62" s="269"/>
      <c r="Z62" s="267"/>
      <c r="AA62" s="268"/>
      <c r="AB62" s="273"/>
      <c r="AC62" s="270"/>
      <c r="AD62" s="267"/>
      <c r="AE62" s="268"/>
      <c r="AF62" s="273"/>
      <c r="AG62" s="270"/>
      <c r="AH62" s="271" t="s">
        <v>25</v>
      </c>
      <c r="AL62"/>
    </row>
    <row r="63" spans="1:38" s="249" customFormat="1" ht="12.75" customHeight="1" x14ac:dyDescent="0.25">
      <c r="A63" s="237">
        <v>44</v>
      </c>
      <c r="B63" s="260" t="s">
        <v>88</v>
      </c>
      <c r="C63" s="261">
        <v>0</v>
      </c>
      <c r="D63" s="262">
        <v>15</v>
      </c>
      <c r="E63" s="263">
        <v>15</v>
      </c>
      <c r="F63" s="261">
        <v>15</v>
      </c>
      <c r="G63" s="264">
        <f t="shared" si="14"/>
        <v>10</v>
      </c>
      <c r="H63" s="264">
        <f t="shared" si="15"/>
        <v>25</v>
      </c>
      <c r="I63" s="265">
        <f t="shared" si="16"/>
        <v>1</v>
      </c>
      <c r="J63" s="261"/>
      <c r="K63" s="264"/>
      <c r="L63" s="272"/>
      <c r="M63" s="266"/>
      <c r="N63" s="267"/>
      <c r="O63" s="268"/>
      <c r="P63" s="273"/>
      <c r="Q63" s="269"/>
      <c r="R63" s="261">
        <v>0</v>
      </c>
      <c r="S63" s="264">
        <v>15</v>
      </c>
      <c r="T63" s="272">
        <v>10</v>
      </c>
      <c r="U63" s="266">
        <v>1</v>
      </c>
      <c r="V63" s="267"/>
      <c r="W63" s="268"/>
      <c r="X63" s="273"/>
      <c r="Y63" s="269"/>
      <c r="Z63" s="267"/>
      <c r="AA63" s="268"/>
      <c r="AB63" s="273"/>
      <c r="AC63" s="270"/>
      <c r="AD63" s="267"/>
      <c r="AE63" s="268"/>
      <c r="AF63" s="273"/>
      <c r="AG63" s="270"/>
      <c r="AH63" s="271" t="s">
        <v>23</v>
      </c>
      <c r="AL63"/>
    </row>
    <row r="64" spans="1:38" s="249" customFormat="1" ht="12.75" customHeight="1" x14ac:dyDescent="0.25">
      <c r="A64" s="237">
        <v>45</v>
      </c>
      <c r="B64" s="260" t="s">
        <v>89</v>
      </c>
      <c r="C64" s="261">
        <v>0</v>
      </c>
      <c r="D64" s="262">
        <v>30</v>
      </c>
      <c r="E64" s="263">
        <v>30</v>
      </c>
      <c r="F64" s="261">
        <v>30</v>
      </c>
      <c r="G64" s="264">
        <f t="shared" si="14"/>
        <v>20</v>
      </c>
      <c r="H64" s="264">
        <f t="shared" si="15"/>
        <v>50</v>
      </c>
      <c r="I64" s="265">
        <f t="shared" si="16"/>
        <v>2</v>
      </c>
      <c r="J64" s="267"/>
      <c r="K64" s="268"/>
      <c r="L64" s="273"/>
      <c r="M64" s="269"/>
      <c r="N64" s="267"/>
      <c r="O64" s="268"/>
      <c r="P64" s="273"/>
      <c r="Q64" s="269"/>
      <c r="R64" s="267"/>
      <c r="S64" s="268"/>
      <c r="T64" s="273"/>
      <c r="U64" s="269"/>
      <c r="V64" s="261">
        <v>0</v>
      </c>
      <c r="W64" s="264">
        <v>30</v>
      </c>
      <c r="X64" s="272">
        <v>20</v>
      </c>
      <c r="Y64" s="266">
        <v>2</v>
      </c>
      <c r="Z64" s="267"/>
      <c r="AA64" s="268"/>
      <c r="AB64" s="273"/>
      <c r="AC64" s="270"/>
      <c r="AD64" s="267"/>
      <c r="AE64" s="268"/>
      <c r="AF64" s="273"/>
      <c r="AG64" s="270"/>
      <c r="AH64" s="271" t="s">
        <v>42</v>
      </c>
      <c r="AL64"/>
    </row>
    <row r="65" spans="1:38" s="249" customFormat="1" ht="12.75" customHeight="1" x14ac:dyDescent="0.25">
      <c r="A65" s="237">
        <v>46</v>
      </c>
      <c r="B65" s="260" t="s">
        <v>90</v>
      </c>
      <c r="C65" s="261">
        <v>0</v>
      </c>
      <c r="D65" s="262">
        <v>15</v>
      </c>
      <c r="E65" s="263">
        <v>15</v>
      </c>
      <c r="F65" s="261">
        <v>15</v>
      </c>
      <c r="G65" s="264">
        <f t="shared" si="14"/>
        <v>10</v>
      </c>
      <c r="H65" s="264">
        <f t="shared" si="15"/>
        <v>25</v>
      </c>
      <c r="I65" s="265">
        <f t="shared" si="16"/>
        <v>1</v>
      </c>
      <c r="J65" s="267"/>
      <c r="K65" s="268"/>
      <c r="L65" s="273"/>
      <c r="M65" s="269"/>
      <c r="N65" s="267"/>
      <c r="O65" s="268"/>
      <c r="P65" s="273"/>
      <c r="Q65" s="269"/>
      <c r="R65" s="267"/>
      <c r="S65" s="268"/>
      <c r="T65" s="273"/>
      <c r="U65" s="269"/>
      <c r="V65" s="261"/>
      <c r="W65" s="264"/>
      <c r="X65" s="272"/>
      <c r="Y65" s="266"/>
      <c r="Z65" s="261">
        <v>0</v>
      </c>
      <c r="AA65" s="264">
        <v>15</v>
      </c>
      <c r="AB65" s="272">
        <v>10</v>
      </c>
      <c r="AC65" s="265">
        <v>1</v>
      </c>
      <c r="AD65" s="267"/>
      <c r="AE65" s="268"/>
      <c r="AF65" s="273"/>
      <c r="AG65" s="270"/>
      <c r="AH65" s="271" t="s">
        <v>49</v>
      </c>
      <c r="AL65"/>
    </row>
    <row r="66" spans="1:38" s="249" customFormat="1" ht="12.75" customHeight="1" x14ac:dyDescent="0.25">
      <c r="A66" s="237">
        <v>47</v>
      </c>
      <c r="B66" s="260" t="s">
        <v>91</v>
      </c>
      <c r="C66" s="261">
        <v>0</v>
      </c>
      <c r="D66" s="262">
        <v>30</v>
      </c>
      <c r="E66" s="263">
        <v>30</v>
      </c>
      <c r="F66" s="261">
        <v>30</v>
      </c>
      <c r="G66" s="264">
        <f t="shared" si="14"/>
        <v>20</v>
      </c>
      <c r="H66" s="264">
        <f t="shared" si="15"/>
        <v>50</v>
      </c>
      <c r="I66" s="265">
        <f t="shared" si="16"/>
        <v>2</v>
      </c>
      <c r="J66" s="267"/>
      <c r="K66" s="268"/>
      <c r="L66" s="273"/>
      <c r="M66" s="269"/>
      <c r="N66" s="267"/>
      <c r="O66" s="268"/>
      <c r="P66" s="273"/>
      <c r="Q66" s="269"/>
      <c r="R66" s="267"/>
      <c r="S66" s="268"/>
      <c r="T66" s="273"/>
      <c r="U66" s="269"/>
      <c r="V66" s="261"/>
      <c r="W66" s="264"/>
      <c r="X66" s="272"/>
      <c r="Y66" s="266"/>
      <c r="Z66" s="267"/>
      <c r="AA66" s="268"/>
      <c r="AB66" s="273"/>
      <c r="AC66" s="270"/>
      <c r="AD66" s="261">
        <v>0</v>
      </c>
      <c r="AE66" s="264">
        <v>30</v>
      </c>
      <c r="AF66" s="272">
        <v>20</v>
      </c>
      <c r="AG66" s="265">
        <v>2</v>
      </c>
      <c r="AH66" s="271" t="s">
        <v>51</v>
      </c>
      <c r="AL66"/>
    </row>
    <row r="67" spans="1:38" x14ac:dyDescent="0.25">
      <c r="A67" s="237">
        <v>48</v>
      </c>
      <c r="B67" s="155" t="s">
        <v>92</v>
      </c>
      <c r="C67" s="67">
        <v>0</v>
      </c>
      <c r="D67" s="199">
        <v>30</v>
      </c>
      <c r="E67" s="146">
        <f t="shared" ref="E67:E72" si="17">SUM(C67:D67)</f>
        <v>30</v>
      </c>
      <c r="F67" s="67">
        <v>30</v>
      </c>
      <c r="G67" s="264">
        <f t="shared" si="14"/>
        <v>20</v>
      </c>
      <c r="H67" s="264">
        <f t="shared" si="15"/>
        <v>50</v>
      </c>
      <c r="I67" s="265">
        <f t="shared" si="16"/>
        <v>2</v>
      </c>
      <c r="J67" s="65"/>
      <c r="K67" s="66"/>
      <c r="L67" s="70"/>
      <c r="M67" s="68"/>
      <c r="N67" s="67">
        <v>0</v>
      </c>
      <c r="O67" s="199">
        <v>30</v>
      </c>
      <c r="P67" s="201">
        <v>20</v>
      </c>
      <c r="Q67" s="206">
        <v>2</v>
      </c>
      <c r="R67" s="67"/>
      <c r="S67" s="199"/>
      <c r="T67" s="201"/>
      <c r="U67" s="206"/>
      <c r="V67" s="67"/>
      <c r="W67" s="199"/>
      <c r="X67" s="201"/>
      <c r="Y67" s="206"/>
      <c r="Z67" s="67"/>
      <c r="AA67" s="199"/>
      <c r="AB67" s="201"/>
      <c r="AC67" s="206"/>
      <c r="AD67" s="67"/>
      <c r="AE67" s="199"/>
      <c r="AF67" s="201"/>
      <c r="AG67" s="206"/>
      <c r="AH67" s="274" t="s">
        <v>40</v>
      </c>
    </row>
    <row r="68" spans="1:38" x14ac:dyDescent="0.25">
      <c r="A68" s="237">
        <v>49</v>
      </c>
      <c r="B68" s="275" t="s">
        <v>93</v>
      </c>
      <c r="C68" s="188">
        <v>0</v>
      </c>
      <c r="D68" s="276">
        <v>15</v>
      </c>
      <c r="E68" s="146">
        <f t="shared" si="17"/>
        <v>15</v>
      </c>
      <c r="F68" s="277">
        <v>15</v>
      </c>
      <c r="G68" s="66">
        <f t="shared" si="14"/>
        <v>10</v>
      </c>
      <c r="H68" s="66">
        <f t="shared" si="15"/>
        <v>25</v>
      </c>
      <c r="I68" s="68">
        <f t="shared" si="16"/>
        <v>1</v>
      </c>
      <c r="J68" s="57"/>
      <c r="K68" s="52"/>
      <c r="L68" s="53"/>
      <c r="M68" s="119"/>
      <c r="N68" s="277">
        <v>0</v>
      </c>
      <c r="O68" s="276">
        <v>15</v>
      </c>
      <c r="P68" s="278">
        <v>10</v>
      </c>
      <c r="Q68" s="190">
        <v>1</v>
      </c>
      <c r="R68" s="277"/>
      <c r="S68" s="276"/>
      <c r="T68" s="278"/>
      <c r="U68" s="190"/>
      <c r="V68" s="277"/>
      <c r="W68" s="276"/>
      <c r="X68" s="278"/>
      <c r="Y68" s="190"/>
      <c r="Z68" s="277"/>
      <c r="AA68" s="276"/>
      <c r="AB68" s="278"/>
      <c r="AC68" s="190"/>
      <c r="AD68" s="277"/>
      <c r="AE68" s="276"/>
      <c r="AF68" s="278"/>
      <c r="AG68" s="190"/>
      <c r="AH68" s="279" t="s">
        <v>40</v>
      </c>
    </row>
    <row r="69" spans="1:38" x14ac:dyDescent="0.25">
      <c r="A69" s="237">
        <v>50</v>
      </c>
      <c r="B69" s="275" t="s">
        <v>94</v>
      </c>
      <c r="C69" s="188">
        <v>0</v>
      </c>
      <c r="D69" s="276">
        <v>30</v>
      </c>
      <c r="E69" s="79">
        <f t="shared" si="17"/>
        <v>30</v>
      </c>
      <c r="F69" s="277">
        <v>30</v>
      </c>
      <c r="G69" s="280">
        <f t="shared" si="14"/>
        <v>20</v>
      </c>
      <c r="H69" s="280">
        <f t="shared" si="15"/>
        <v>50</v>
      </c>
      <c r="I69" s="40">
        <f t="shared" si="16"/>
        <v>2</v>
      </c>
      <c r="J69" s="57"/>
      <c r="K69" s="52"/>
      <c r="L69" s="53"/>
      <c r="M69" s="119"/>
      <c r="N69" s="277"/>
      <c r="O69" s="276"/>
      <c r="P69" s="278"/>
      <c r="Q69" s="190"/>
      <c r="R69" s="277">
        <v>0</v>
      </c>
      <c r="S69" s="276">
        <v>30</v>
      </c>
      <c r="T69" s="278">
        <v>20</v>
      </c>
      <c r="U69" s="190">
        <v>2</v>
      </c>
      <c r="V69" s="277"/>
      <c r="W69" s="276"/>
      <c r="X69" s="278"/>
      <c r="Y69" s="190"/>
      <c r="Z69" s="277"/>
      <c r="AA69" s="276"/>
      <c r="AB69" s="278"/>
      <c r="AC69" s="190"/>
      <c r="AD69" s="277"/>
      <c r="AE69" s="276"/>
      <c r="AF69" s="278"/>
      <c r="AG69" s="190"/>
      <c r="AH69" s="279" t="s">
        <v>23</v>
      </c>
    </row>
    <row r="70" spans="1:38" x14ac:dyDescent="0.25">
      <c r="A70" s="237">
        <v>51</v>
      </c>
      <c r="B70" s="275" t="s">
        <v>95</v>
      </c>
      <c r="C70" s="188">
        <v>0</v>
      </c>
      <c r="D70" s="276">
        <v>15</v>
      </c>
      <c r="E70" s="146">
        <f t="shared" si="17"/>
        <v>15</v>
      </c>
      <c r="F70" s="277">
        <v>15</v>
      </c>
      <c r="G70" s="66">
        <f t="shared" si="14"/>
        <v>10</v>
      </c>
      <c r="H70" s="66">
        <f t="shared" si="15"/>
        <v>25</v>
      </c>
      <c r="I70" s="68">
        <f t="shared" si="16"/>
        <v>1</v>
      </c>
      <c r="J70" s="57"/>
      <c r="K70" s="52"/>
      <c r="L70" s="53"/>
      <c r="M70" s="119"/>
      <c r="N70" s="277"/>
      <c r="O70" s="276"/>
      <c r="P70" s="278"/>
      <c r="Q70" s="190"/>
      <c r="R70" s="277"/>
      <c r="S70" s="276"/>
      <c r="T70" s="278"/>
      <c r="U70" s="190"/>
      <c r="V70" s="277">
        <v>0</v>
      </c>
      <c r="W70" s="276">
        <v>15</v>
      </c>
      <c r="X70" s="278">
        <v>10</v>
      </c>
      <c r="Y70" s="190">
        <v>1</v>
      </c>
      <c r="Z70" s="277"/>
      <c r="AA70" s="276"/>
      <c r="AB70" s="278"/>
      <c r="AC70" s="190"/>
      <c r="AD70" s="277"/>
      <c r="AE70" s="276"/>
      <c r="AF70" s="278"/>
      <c r="AG70" s="190"/>
      <c r="AH70" s="279" t="s">
        <v>42</v>
      </c>
    </row>
    <row r="71" spans="1:38" x14ac:dyDescent="0.25">
      <c r="A71" s="237">
        <v>52</v>
      </c>
      <c r="B71" s="275" t="s">
        <v>96</v>
      </c>
      <c r="C71" s="188">
        <v>0</v>
      </c>
      <c r="D71" s="276">
        <v>30</v>
      </c>
      <c r="E71" s="79">
        <f t="shared" si="17"/>
        <v>30</v>
      </c>
      <c r="F71" s="277">
        <v>30</v>
      </c>
      <c r="G71" s="280">
        <f t="shared" si="14"/>
        <v>20</v>
      </c>
      <c r="H71" s="280">
        <f t="shared" si="15"/>
        <v>50</v>
      </c>
      <c r="I71" s="40">
        <f t="shared" si="16"/>
        <v>2</v>
      </c>
      <c r="J71" s="57"/>
      <c r="K71" s="52"/>
      <c r="L71" s="53"/>
      <c r="M71" s="119"/>
      <c r="N71" s="277"/>
      <c r="O71" s="276"/>
      <c r="P71" s="278"/>
      <c r="Q71" s="190"/>
      <c r="R71" s="277"/>
      <c r="S71" s="276"/>
      <c r="T71" s="278"/>
      <c r="U71" s="190"/>
      <c r="V71" s="277"/>
      <c r="W71" s="276"/>
      <c r="X71" s="278"/>
      <c r="Y71" s="190"/>
      <c r="Z71" s="277">
        <v>0</v>
      </c>
      <c r="AA71" s="276">
        <v>30</v>
      </c>
      <c r="AB71" s="278">
        <v>20</v>
      </c>
      <c r="AC71" s="190">
        <v>2</v>
      </c>
      <c r="AD71" s="277"/>
      <c r="AE71" s="276"/>
      <c r="AF71" s="278"/>
      <c r="AG71" s="190"/>
      <c r="AH71" s="279" t="s">
        <v>49</v>
      </c>
    </row>
    <row r="72" spans="1:38" ht="15.75" thickBot="1" x14ac:dyDescent="0.3">
      <c r="A72" s="237">
        <v>53</v>
      </c>
      <c r="B72" s="275" t="s">
        <v>97</v>
      </c>
      <c r="C72" s="188">
        <v>0</v>
      </c>
      <c r="D72" s="276">
        <v>30</v>
      </c>
      <c r="E72" s="146">
        <f t="shared" si="17"/>
        <v>30</v>
      </c>
      <c r="F72" s="281">
        <v>30</v>
      </c>
      <c r="G72" s="37">
        <f t="shared" si="14"/>
        <v>20</v>
      </c>
      <c r="H72" s="37">
        <f t="shared" si="15"/>
        <v>50</v>
      </c>
      <c r="I72" s="39">
        <f t="shared" si="16"/>
        <v>2</v>
      </c>
      <c r="J72" s="57"/>
      <c r="K72" s="52"/>
      <c r="L72" s="53"/>
      <c r="M72" s="119"/>
      <c r="N72" s="277"/>
      <c r="O72" s="276"/>
      <c r="P72" s="278"/>
      <c r="Q72" s="190"/>
      <c r="R72" s="277"/>
      <c r="S72" s="276"/>
      <c r="T72" s="278"/>
      <c r="U72" s="190"/>
      <c r="V72" s="277"/>
      <c r="W72" s="276"/>
      <c r="X72" s="278"/>
      <c r="Y72" s="190"/>
      <c r="Z72" s="277"/>
      <c r="AA72" s="276"/>
      <c r="AB72" s="278"/>
      <c r="AC72" s="190"/>
      <c r="AD72" s="277">
        <v>0</v>
      </c>
      <c r="AE72" s="276">
        <v>30</v>
      </c>
      <c r="AF72" s="278">
        <v>20</v>
      </c>
      <c r="AG72" s="190">
        <v>2</v>
      </c>
      <c r="AH72" s="279" t="s">
        <v>51</v>
      </c>
    </row>
    <row r="73" spans="1:38" ht="15.75" thickBot="1" x14ac:dyDescent="0.3">
      <c r="A73" s="49"/>
      <c r="B73" s="282" t="s">
        <v>60</v>
      </c>
      <c r="C73" s="186">
        <f t="shared" ref="C73:AG73" si="18">SUM(C60:C72)</f>
        <v>15</v>
      </c>
      <c r="D73" s="283">
        <f t="shared" si="18"/>
        <v>300</v>
      </c>
      <c r="E73" s="283">
        <f t="shared" si="18"/>
        <v>315</v>
      </c>
      <c r="F73" s="283">
        <f t="shared" si="18"/>
        <v>315</v>
      </c>
      <c r="G73" s="283">
        <f t="shared" si="18"/>
        <v>210</v>
      </c>
      <c r="H73" s="283">
        <f t="shared" si="18"/>
        <v>525</v>
      </c>
      <c r="I73" s="284">
        <f>SUM(I60:I72)</f>
        <v>21</v>
      </c>
      <c r="J73" s="186">
        <f t="shared" si="18"/>
        <v>15</v>
      </c>
      <c r="K73" s="186">
        <f t="shared" si="18"/>
        <v>60</v>
      </c>
      <c r="L73" s="186">
        <f t="shared" si="18"/>
        <v>50</v>
      </c>
      <c r="M73" s="285">
        <f t="shared" si="18"/>
        <v>5</v>
      </c>
      <c r="N73" s="186">
        <f t="shared" si="18"/>
        <v>0</v>
      </c>
      <c r="O73" s="186">
        <f t="shared" si="18"/>
        <v>45</v>
      </c>
      <c r="P73" s="186">
        <f t="shared" si="18"/>
        <v>30</v>
      </c>
      <c r="Q73" s="285">
        <f t="shared" si="18"/>
        <v>3</v>
      </c>
      <c r="R73" s="186">
        <f t="shared" si="18"/>
        <v>0</v>
      </c>
      <c r="S73" s="186">
        <f t="shared" si="18"/>
        <v>45</v>
      </c>
      <c r="T73" s="186">
        <f t="shared" si="18"/>
        <v>30</v>
      </c>
      <c r="U73" s="285">
        <f t="shared" si="18"/>
        <v>3</v>
      </c>
      <c r="V73" s="186">
        <f t="shared" si="18"/>
        <v>0</v>
      </c>
      <c r="W73" s="186">
        <f t="shared" si="18"/>
        <v>45</v>
      </c>
      <c r="X73" s="186">
        <f t="shared" si="18"/>
        <v>30</v>
      </c>
      <c r="Y73" s="285">
        <f t="shared" si="18"/>
        <v>3</v>
      </c>
      <c r="Z73" s="186">
        <f t="shared" si="18"/>
        <v>0</v>
      </c>
      <c r="AA73" s="186">
        <f t="shared" si="18"/>
        <v>45</v>
      </c>
      <c r="AB73" s="186">
        <f t="shared" si="18"/>
        <v>30</v>
      </c>
      <c r="AC73" s="285">
        <f t="shared" si="18"/>
        <v>3</v>
      </c>
      <c r="AD73" s="186">
        <f t="shared" si="18"/>
        <v>0</v>
      </c>
      <c r="AE73" s="186">
        <f t="shared" si="18"/>
        <v>60</v>
      </c>
      <c r="AF73" s="186">
        <f t="shared" si="18"/>
        <v>40</v>
      </c>
      <c r="AG73" s="285">
        <f t="shared" si="18"/>
        <v>4</v>
      </c>
      <c r="AH73" s="234"/>
    </row>
    <row r="74" spans="1:38" ht="15.75" thickBot="1" x14ac:dyDescent="0.3">
      <c r="A74" s="63" t="s">
        <v>98</v>
      </c>
      <c r="B74" s="286" t="s">
        <v>99</v>
      </c>
      <c r="C74" s="287"/>
      <c r="D74" s="288"/>
      <c r="E74" s="288"/>
      <c r="F74" s="288"/>
      <c r="G74" s="288"/>
      <c r="H74" s="94"/>
      <c r="I74" s="289"/>
      <c r="J74" s="229"/>
      <c r="K74" s="290"/>
      <c r="L74" s="290"/>
      <c r="M74" s="291"/>
      <c r="N74" s="290"/>
      <c r="O74" s="290"/>
      <c r="P74" s="290"/>
      <c r="Q74" s="291"/>
      <c r="R74" s="290"/>
      <c r="S74" s="290"/>
      <c r="T74" s="290"/>
      <c r="U74" s="291"/>
      <c r="V74" s="290"/>
      <c r="W74" s="290"/>
      <c r="X74" s="290"/>
      <c r="Y74" s="291"/>
      <c r="Z74" s="290"/>
      <c r="AA74" s="290"/>
      <c r="AB74" s="290"/>
      <c r="AC74" s="291"/>
      <c r="AD74" s="290"/>
      <c r="AE74" s="290"/>
      <c r="AF74" s="290"/>
      <c r="AG74" s="291"/>
      <c r="AH74" s="292"/>
    </row>
    <row r="75" spans="1:38" ht="15.75" thickBot="1" x14ac:dyDescent="0.3">
      <c r="A75" s="237" t="s">
        <v>100</v>
      </c>
      <c r="B75" s="43" t="s">
        <v>101</v>
      </c>
      <c r="C75" s="293"/>
      <c r="D75" s="293"/>
      <c r="E75" s="293"/>
      <c r="F75" s="293"/>
      <c r="G75" s="293"/>
      <c r="H75" s="293"/>
      <c r="I75" s="294"/>
      <c r="J75" s="47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293"/>
      <c r="AA75" s="293"/>
      <c r="AB75" s="293"/>
      <c r="AC75" s="295"/>
      <c r="AD75" s="293"/>
      <c r="AE75" s="293"/>
      <c r="AF75" s="293"/>
      <c r="AG75" s="295"/>
      <c r="AH75" s="296"/>
    </row>
    <row r="76" spans="1:38" x14ac:dyDescent="0.25">
      <c r="A76" s="63" t="s">
        <v>102</v>
      </c>
      <c r="B76" s="297" t="s">
        <v>103</v>
      </c>
      <c r="C76" s="54">
        <v>15</v>
      </c>
      <c r="D76" s="55">
        <v>0</v>
      </c>
      <c r="E76" s="115">
        <f>SUM(C76:D76)</f>
        <v>15</v>
      </c>
      <c r="F76" s="54">
        <v>15</v>
      </c>
      <c r="G76" s="55">
        <f>H76-F76</f>
        <v>35</v>
      </c>
      <c r="H76" s="55">
        <f>$B$8*I76</f>
        <v>50</v>
      </c>
      <c r="I76" s="56">
        <f>SUM(M76,Q76,U76,Y76,AC76,AG76)</f>
        <v>2</v>
      </c>
      <c r="J76" s="298"/>
      <c r="K76" s="55"/>
      <c r="L76" s="115"/>
      <c r="M76" s="139"/>
      <c r="N76" s="54"/>
      <c r="O76" s="55"/>
      <c r="P76" s="115"/>
      <c r="Q76" s="139"/>
      <c r="R76" s="54"/>
      <c r="S76" s="55"/>
      <c r="T76" s="115"/>
      <c r="U76" s="139"/>
      <c r="V76" s="54"/>
      <c r="W76" s="55"/>
      <c r="X76" s="115"/>
      <c r="Y76" s="115"/>
      <c r="Z76" s="54"/>
      <c r="AA76" s="55"/>
      <c r="AB76" s="55"/>
      <c r="AC76" s="56"/>
      <c r="AD76" s="54">
        <v>15</v>
      </c>
      <c r="AE76" s="55">
        <v>0</v>
      </c>
      <c r="AF76" s="55">
        <v>35</v>
      </c>
      <c r="AG76" s="56">
        <v>2</v>
      </c>
      <c r="AH76" s="299" t="s">
        <v>51</v>
      </c>
    </row>
    <row r="77" spans="1:38" x14ac:dyDescent="0.25">
      <c r="A77" s="63" t="s">
        <v>104</v>
      </c>
      <c r="B77" s="162" t="s">
        <v>105</v>
      </c>
      <c r="C77" s="36">
        <v>60</v>
      </c>
      <c r="D77" s="37">
        <v>90</v>
      </c>
      <c r="E77" s="38">
        <f>SUM(C77:D77)</f>
        <v>150</v>
      </c>
      <c r="F77" s="36">
        <v>150</v>
      </c>
      <c r="G77" s="37">
        <f>H77-F77</f>
        <v>100</v>
      </c>
      <c r="H77" s="37">
        <f>$B$8*I77</f>
        <v>250</v>
      </c>
      <c r="I77" s="39">
        <f>SUM(M77,Q77,U77,Y77,AC77,AG77)</f>
        <v>10</v>
      </c>
      <c r="J77" s="83"/>
      <c r="K77" s="37"/>
      <c r="L77" s="38"/>
      <c r="M77" s="300"/>
      <c r="N77" s="36"/>
      <c r="O77" s="37"/>
      <c r="P77" s="38"/>
      <c r="Q77" s="300"/>
      <c r="R77" s="36"/>
      <c r="S77" s="37"/>
      <c r="T77" s="38"/>
      <c r="U77" s="300"/>
      <c r="V77" s="36"/>
      <c r="W77" s="37"/>
      <c r="X77" s="38"/>
      <c r="Y77" s="38"/>
      <c r="Z77" s="36">
        <v>30</v>
      </c>
      <c r="AA77" s="37">
        <v>30</v>
      </c>
      <c r="AB77" s="37">
        <v>40</v>
      </c>
      <c r="AC77" s="39">
        <v>4</v>
      </c>
      <c r="AD77" s="36">
        <v>30</v>
      </c>
      <c r="AE77" s="37">
        <v>60</v>
      </c>
      <c r="AF77" s="37">
        <v>60</v>
      </c>
      <c r="AG77" s="39">
        <v>6</v>
      </c>
      <c r="AH77" s="301" t="s">
        <v>21</v>
      </c>
    </row>
    <row r="78" spans="1:38" ht="15.75" thickBot="1" x14ac:dyDescent="0.3">
      <c r="A78" s="63" t="s">
        <v>106</v>
      </c>
      <c r="B78" s="212" t="s">
        <v>107</v>
      </c>
      <c r="C78" s="213">
        <v>0</v>
      </c>
      <c r="D78" s="214">
        <v>80</v>
      </c>
      <c r="E78" s="38">
        <f>SUM(C78:D78)</f>
        <v>80</v>
      </c>
      <c r="F78" s="213">
        <v>80</v>
      </c>
      <c r="G78" s="37">
        <f>H78-F78</f>
        <v>45</v>
      </c>
      <c r="H78" s="37">
        <f>$B$8*I78</f>
        <v>125</v>
      </c>
      <c r="I78" s="39">
        <f>SUM(M78,Q78,U78,Y78,AC78,AG78)</f>
        <v>5</v>
      </c>
      <c r="J78" s="216"/>
      <c r="K78" s="214"/>
      <c r="L78" s="217"/>
      <c r="M78" s="218"/>
      <c r="N78" s="213"/>
      <c r="O78" s="214"/>
      <c r="P78" s="217"/>
      <c r="Q78" s="217"/>
      <c r="R78" s="213"/>
      <c r="S78" s="214"/>
      <c r="T78" s="217"/>
      <c r="U78" s="218"/>
      <c r="V78" s="213"/>
      <c r="W78" s="219"/>
      <c r="X78" s="220"/>
      <c r="Y78" s="221"/>
      <c r="Z78" s="213">
        <v>0</v>
      </c>
      <c r="AA78" s="214">
        <v>40</v>
      </c>
      <c r="AB78" s="217">
        <v>10</v>
      </c>
      <c r="AC78" s="224">
        <v>2</v>
      </c>
      <c r="AD78" s="213">
        <v>0</v>
      </c>
      <c r="AE78" s="214">
        <v>40</v>
      </c>
      <c r="AF78" s="217">
        <v>35</v>
      </c>
      <c r="AG78" s="302">
        <v>3</v>
      </c>
      <c r="AH78" s="303" t="s">
        <v>108</v>
      </c>
    </row>
    <row r="79" spans="1:38" ht="15.75" thickBot="1" x14ac:dyDescent="0.3">
      <c r="A79" s="63"/>
      <c r="B79" s="293" t="s">
        <v>26</v>
      </c>
      <c r="C79" s="89">
        <f t="shared" ref="C79:I79" si="19">SUM(C76:C78)</f>
        <v>75</v>
      </c>
      <c r="D79" s="89">
        <f t="shared" si="19"/>
        <v>170</v>
      </c>
      <c r="E79" s="89">
        <f t="shared" si="19"/>
        <v>245</v>
      </c>
      <c r="F79" s="89">
        <f t="shared" si="19"/>
        <v>245</v>
      </c>
      <c r="G79" s="89">
        <f t="shared" si="19"/>
        <v>180</v>
      </c>
      <c r="H79" s="89">
        <f t="shared" si="19"/>
        <v>425</v>
      </c>
      <c r="I79" s="178">
        <f t="shared" si="19"/>
        <v>17</v>
      </c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>
        <f t="shared" ref="Z79:AG79" si="20">SUM(Z76:Z78)</f>
        <v>30</v>
      </c>
      <c r="AA79" s="89">
        <f t="shared" si="20"/>
        <v>70</v>
      </c>
      <c r="AB79" s="89">
        <f t="shared" si="20"/>
        <v>50</v>
      </c>
      <c r="AC79" s="178">
        <f t="shared" si="20"/>
        <v>6</v>
      </c>
      <c r="AD79" s="89">
        <f t="shared" si="20"/>
        <v>45</v>
      </c>
      <c r="AE79" s="89">
        <f t="shared" si="20"/>
        <v>100</v>
      </c>
      <c r="AF79" s="89">
        <f t="shared" si="20"/>
        <v>130</v>
      </c>
      <c r="AG79" s="178">
        <f t="shared" si="20"/>
        <v>11</v>
      </c>
      <c r="AH79" s="48"/>
    </row>
    <row r="80" spans="1:38" ht="15.75" thickBot="1" x14ac:dyDescent="0.3">
      <c r="A80" s="237" t="s">
        <v>109</v>
      </c>
      <c r="B80" s="43" t="s">
        <v>110</v>
      </c>
      <c r="C80" s="304"/>
      <c r="D80" s="304"/>
      <c r="E80" s="304"/>
      <c r="F80" s="305"/>
      <c r="G80" s="305"/>
      <c r="H80" s="305"/>
      <c r="I80" s="306"/>
      <c r="J80" s="307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8"/>
      <c r="AD80" s="304"/>
      <c r="AE80" s="304"/>
      <c r="AF80" s="304"/>
      <c r="AG80" s="308"/>
      <c r="AH80" s="296"/>
    </row>
    <row r="81" spans="1:36" x14ac:dyDescent="0.25">
      <c r="A81" s="63" t="s">
        <v>111</v>
      </c>
      <c r="B81" s="309" t="s">
        <v>112</v>
      </c>
      <c r="C81" s="36">
        <v>15</v>
      </c>
      <c r="D81" s="37">
        <v>0</v>
      </c>
      <c r="E81" s="53">
        <f>SUM(C81:D81)</f>
        <v>15</v>
      </c>
      <c r="F81" s="54">
        <v>15</v>
      </c>
      <c r="G81" s="310">
        <f>H81-F81</f>
        <v>35</v>
      </c>
      <c r="H81" s="310">
        <f>$B$8*I81</f>
        <v>50</v>
      </c>
      <c r="I81" s="311">
        <f>SUM(M81,Q81,U81,Y81,AC81,AG81)</f>
        <v>2</v>
      </c>
      <c r="J81" s="298"/>
      <c r="K81" s="55"/>
      <c r="L81" s="115"/>
      <c r="M81" s="139"/>
      <c r="N81" s="54"/>
      <c r="O81" s="55"/>
      <c r="P81" s="115"/>
      <c r="Q81" s="139"/>
      <c r="R81" s="54"/>
      <c r="S81" s="55"/>
      <c r="T81" s="115"/>
      <c r="U81" s="139"/>
      <c r="V81" s="54"/>
      <c r="W81" s="55"/>
      <c r="X81" s="115"/>
      <c r="Y81" s="139"/>
      <c r="Z81" s="54"/>
      <c r="AA81" s="55"/>
      <c r="AB81" s="115"/>
      <c r="AC81" s="56"/>
      <c r="AD81" s="54">
        <v>15</v>
      </c>
      <c r="AE81" s="55">
        <v>0</v>
      </c>
      <c r="AF81" s="115">
        <v>35</v>
      </c>
      <c r="AG81" s="56">
        <v>2</v>
      </c>
      <c r="AH81" s="312" t="s">
        <v>51</v>
      </c>
    </row>
    <row r="82" spans="1:36" x14ac:dyDescent="0.25">
      <c r="A82" s="63" t="s">
        <v>113</v>
      </c>
      <c r="B82" s="313" t="s">
        <v>114</v>
      </c>
      <c r="C82" s="36">
        <v>30</v>
      </c>
      <c r="D82" s="37">
        <v>60</v>
      </c>
      <c r="E82" s="79">
        <f>SUM(C82:D82)</f>
        <v>90</v>
      </c>
      <c r="F82" s="36">
        <v>90</v>
      </c>
      <c r="G82" s="37">
        <f>H82-F82</f>
        <v>160</v>
      </c>
      <c r="H82" s="37">
        <f>$B$8*I82</f>
        <v>250</v>
      </c>
      <c r="I82" s="39">
        <f>SUM(M82,Q82,U82,Y82,AC82,AG82)</f>
        <v>10</v>
      </c>
      <c r="J82" s="83"/>
      <c r="K82" s="37"/>
      <c r="L82" s="38"/>
      <c r="M82" s="300"/>
      <c r="N82" s="36"/>
      <c r="O82" s="37"/>
      <c r="P82" s="38"/>
      <c r="Q82" s="300"/>
      <c r="R82" s="36"/>
      <c r="S82" s="37"/>
      <c r="T82" s="38"/>
      <c r="U82" s="300"/>
      <c r="V82" s="36"/>
      <c r="W82" s="37"/>
      <c r="X82" s="38"/>
      <c r="Y82" s="300"/>
      <c r="Z82" s="36">
        <v>15</v>
      </c>
      <c r="AA82" s="37">
        <v>30</v>
      </c>
      <c r="AB82" s="38">
        <v>55</v>
      </c>
      <c r="AC82" s="39">
        <v>4</v>
      </c>
      <c r="AD82" s="36">
        <v>15</v>
      </c>
      <c r="AE82" s="37">
        <v>30</v>
      </c>
      <c r="AF82" s="38">
        <v>105</v>
      </c>
      <c r="AG82" s="39">
        <v>6</v>
      </c>
      <c r="AH82" s="301" t="s">
        <v>21</v>
      </c>
    </row>
    <row r="83" spans="1:36" ht="15.75" thickBot="1" x14ac:dyDescent="0.3">
      <c r="A83" s="63" t="s">
        <v>115</v>
      </c>
      <c r="B83" s="212" t="s">
        <v>107</v>
      </c>
      <c r="C83" s="213">
        <v>0</v>
      </c>
      <c r="D83" s="214">
        <v>80</v>
      </c>
      <c r="E83" s="38">
        <f>SUM(C83:D83)</f>
        <v>80</v>
      </c>
      <c r="F83" s="213">
        <v>80</v>
      </c>
      <c r="G83" s="37">
        <f>H83-F83</f>
        <v>45</v>
      </c>
      <c r="H83" s="37">
        <f>$B$8*I83</f>
        <v>125</v>
      </c>
      <c r="I83" s="39">
        <f>SUM(M83,Q83,U83,Y83,AC83,AG83)</f>
        <v>5</v>
      </c>
      <c r="J83" s="216"/>
      <c r="K83" s="214"/>
      <c r="L83" s="217"/>
      <c r="M83" s="218"/>
      <c r="N83" s="213"/>
      <c r="O83" s="214"/>
      <c r="P83" s="217"/>
      <c r="Q83" s="217"/>
      <c r="R83" s="213"/>
      <c r="S83" s="214"/>
      <c r="T83" s="217"/>
      <c r="U83" s="218"/>
      <c r="V83" s="213"/>
      <c r="W83" s="219"/>
      <c r="X83" s="220"/>
      <c r="Y83" s="221"/>
      <c r="Z83" s="213">
        <v>0</v>
      </c>
      <c r="AA83" s="214">
        <v>40</v>
      </c>
      <c r="AB83" s="217">
        <v>10</v>
      </c>
      <c r="AC83" s="224">
        <v>2</v>
      </c>
      <c r="AD83" s="213">
        <v>0</v>
      </c>
      <c r="AE83" s="214">
        <v>40</v>
      </c>
      <c r="AF83" s="217">
        <v>35</v>
      </c>
      <c r="AG83" s="302">
        <v>3</v>
      </c>
      <c r="AH83" s="303" t="s">
        <v>108</v>
      </c>
    </row>
    <row r="84" spans="1:36" ht="15.75" thickBot="1" x14ac:dyDescent="0.3">
      <c r="A84" s="63"/>
      <c r="B84" s="43" t="s">
        <v>26</v>
      </c>
      <c r="C84" s="132">
        <f t="shared" ref="C84:I84" si="21">SUM(C81:C83)</f>
        <v>45</v>
      </c>
      <c r="D84" s="132">
        <f t="shared" si="21"/>
        <v>140</v>
      </c>
      <c r="E84" s="132">
        <f t="shared" si="21"/>
        <v>185</v>
      </c>
      <c r="F84" s="132">
        <f t="shared" si="21"/>
        <v>185</v>
      </c>
      <c r="G84" s="132">
        <f t="shared" si="21"/>
        <v>240</v>
      </c>
      <c r="H84" s="132">
        <f t="shared" si="21"/>
        <v>425</v>
      </c>
      <c r="I84" s="133">
        <f t="shared" si="21"/>
        <v>17</v>
      </c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>
        <f t="shared" ref="Z84:AG84" si="22">SUM(Z81:Z83)</f>
        <v>15</v>
      </c>
      <c r="AA84" s="132">
        <f t="shared" si="22"/>
        <v>70</v>
      </c>
      <c r="AB84" s="132">
        <f t="shared" si="22"/>
        <v>65</v>
      </c>
      <c r="AC84" s="133">
        <f t="shared" si="22"/>
        <v>6</v>
      </c>
      <c r="AD84" s="132">
        <f t="shared" si="22"/>
        <v>30</v>
      </c>
      <c r="AE84" s="132">
        <f t="shared" si="22"/>
        <v>70</v>
      </c>
      <c r="AF84" s="132">
        <f t="shared" si="22"/>
        <v>175</v>
      </c>
      <c r="AG84" s="133">
        <f t="shared" si="22"/>
        <v>11</v>
      </c>
      <c r="AH84" s="132"/>
    </row>
    <row r="85" spans="1:36" ht="15.75" thickBot="1" x14ac:dyDescent="0.3">
      <c r="A85" s="63" t="s">
        <v>116</v>
      </c>
      <c r="B85" s="314" t="s">
        <v>117</v>
      </c>
      <c r="C85" s="179"/>
      <c r="D85" s="179"/>
      <c r="E85" s="179"/>
      <c r="F85" s="179"/>
      <c r="G85" s="179"/>
      <c r="H85" s="179"/>
      <c r="I85" s="315"/>
      <c r="J85" s="316"/>
      <c r="K85" s="317"/>
      <c r="L85" s="317"/>
      <c r="M85" s="318"/>
      <c r="N85" s="317"/>
      <c r="O85" s="317"/>
      <c r="P85" s="317"/>
      <c r="Q85" s="318"/>
      <c r="R85" s="317"/>
      <c r="S85" s="317"/>
      <c r="T85" s="317"/>
      <c r="U85" s="318"/>
      <c r="V85" s="317"/>
      <c r="W85" s="317"/>
      <c r="X85" s="317"/>
      <c r="Y85" s="318"/>
      <c r="Z85" s="319"/>
      <c r="AA85" s="319"/>
      <c r="AB85" s="319"/>
      <c r="AC85" s="320"/>
      <c r="AD85" s="319"/>
      <c r="AE85" s="319"/>
      <c r="AF85" s="319"/>
      <c r="AG85" s="320"/>
      <c r="AH85" s="48"/>
    </row>
    <row r="86" spans="1:36" x14ac:dyDescent="0.25">
      <c r="A86" s="63" t="s">
        <v>118</v>
      </c>
      <c r="B86" s="321" t="s">
        <v>119</v>
      </c>
      <c r="C86" s="54">
        <v>15</v>
      </c>
      <c r="D86" s="55">
        <v>0</v>
      </c>
      <c r="E86" s="139">
        <v>15</v>
      </c>
      <c r="F86" s="298">
        <v>15</v>
      </c>
      <c r="G86" s="55">
        <v>35</v>
      </c>
      <c r="H86" s="55">
        <v>50</v>
      </c>
      <c r="I86" s="56">
        <v>2</v>
      </c>
      <c r="J86" s="54"/>
      <c r="K86" s="55"/>
      <c r="L86" s="55"/>
      <c r="M86" s="322"/>
      <c r="N86" s="54"/>
      <c r="O86" s="55"/>
      <c r="P86" s="55"/>
      <c r="Q86" s="56"/>
      <c r="R86" s="54"/>
      <c r="S86" s="55"/>
      <c r="T86" s="55"/>
      <c r="U86" s="56"/>
      <c r="V86" s="54"/>
      <c r="W86" s="55"/>
      <c r="X86" s="55"/>
      <c r="Y86" s="56"/>
      <c r="Z86" s="186"/>
      <c r="AA86" s="187"/>
      <c r="AB86" s="187"/>
      <c r="AC86" s="196"/>
      <c r="AD86" s="186">
        <v>15</v>
      </c>
      <c r="AE86" s="187">
        <v>0</v>
      </c>
      <c r="AF86" s="187">
        <v>35</v>
      </c>
      <c r="AG86" s="196">
        <v>2</v>
      </c>
      <c r="AH86" s="312" t="s">
        <v>51</v>
      </c>
    </row>
    <row r="87" spans="1:36" x14ac:dyDescent="0.25">
      <c r="A87" s="63" t="s">
        <v>120</v>
      </c>
      <c r="B87" s="323" t="s">
        <v>121</v>
      </c>
      <c r="C87" s="36">
        <v>30</v>
      </c>
      <c r="D87" s="37">
        <v>90</v>
      </c>
      <c r="E87" s="300">
        <v>120</v>
      </c>
      <c r="F87" s="83">
        <v>120</v>
      </c>
      <c r="G87" s="37">
        <v>130</v>
      </c>
      <c r="H87" s="37">
        <v>250</v>
      </c>
      <c r="I87" s="39">
        <v>10</v>
      </c>
      <c r="J87" s="36"/>
      <c r="K87" s="37"/>
      <c r="L87" s="37"/>
      <c r="M87" s="164"/>
      <c r="N87" s="36"/>
      <c r="O87" s="37"/>
      <c r="P87" s="37"/>
      <c r="Q87" s="39"/>
      <c r="R87" s="36"/>
      <c r="S87" s="37"/>
      <c r="T87" s="37"/>
      <c r="U87" s="39"/>
      <c r="V87" s="36"/>
      <c r="W87" s="37"/>
      <c r="X87" s="37"/>
      <c r="Y87" s="39"/>
      <c r="Z87" s="213">
        <v>15</v>
      </c>
      <c r="AA87" s="214">
        <v>45</v>
      </c>
      <c r="AB87" s="214">
        <v>40</v>
      </c>
      <c r="AC87" s="224">
        <v>4</v>
      </c>
      <c r="AD87" s="213">
        <v>15</v>
      </c>
      <c r="AE87" s="214">
        <v>45</v>
      </c>
      <c r="AF87" s="214">
        <v>90</v>
      </c>
      <c r="AG87" s="224">
        <v>6</v>
      </c>
      <c r="AH87" s="301" t="s">
        <v>21</v>
      </c>
    </row>
    <row r="88" spans="1:36" ht="15.75" thickBot="1" x14ac:dyDescent="0.3">
      <c r="A88" s="63" t="s">
        <v>122</v>
      </c>
      <c r="B88" s="212" t="s">
        <v>107</v>
      </c>
      <c r="C88" s="213">
        <v>0</v>
      </c>
      <c r="D88" s="214">
        <v>80</v>
      </c>
      <c r="E88" s="38">
        <f>SUM(C88:D88)</f>
        <v>80</v>
      </c>
      <c r="F88" s="213">
        <v>80</v>
      </c>
      <c r="G88" s="37">
        <f>H88-F88</f>
        <v>45</v>
      </c>
      <c r="H88" s="37">
        <f>$B$8*I88</f>
        <v>125</v>
      </c>
      <c r="I88" s="39">
        <f>SUM(M88,Q88,U88,Y88,AC88,AG88)</f>
        <v>5</v>
      </c>
      <c r="J88" s="216"/>
      <c r="K88" s="214"/>
      <c r="L88" s="217"/>
      <c r="M88" s="218"/>
      <c r="N88" s="213"/>
      <c r="O88" s="214"/>
      <c r="P88" s="217"/>
      <c r="Q88" s="217"/>
      <c r="R88" s="213"/>
      <c r="S88" s="214"/>
      <c r="T88" s="217"/>
      <c r="U88" s="218"/>
      <c r="V88" s="213"/>
      <c r="W88" s="219"/>
      <c r="X88" s="220"/>
      <c r="Y88" s="221"/>
      <c r="Z88" s="213">
        <v>0</v>
      </c>
      <c r="AA88" s="214">
        <v>40</v>
      </c>
      <c r="AB88" s="217">
        <v>10</v>
      </c>
      <c r="AC88" s="224">
        <v>2</v>
      </c>
      <c r="AD88" s="213">
        <v>0</v>
      </c>
      <c r="AE88" s="214">
        <v>40</v>
      </c>
      <c r="AF88" s="217">
        <v>35</v>
      </c>
      <c r="AG88" s="302">
        <v>3</v>
      </c>
      <c r="AH88" s="303" t="s">
        <v>108</v>
      </c>
    </row>
    <row r="89" spans="1:36" ht="15.75" thickBot="1" x14ac:dyDescent="0.3">
      <c r="A89" s="63"/>
      <c r="B89" s="134" t="s">
        <v>60</v>
      </c>
      <c r="C89" s="132">
        <f t="shared" ref="C89:I89" si="23">SUM(C86:C88)</f>
        <v>45</v>
      </c>
      <c r="D89" s="132">
        <f t="shared" si="23"/>
        <v>170</v>
      </c>
      <c r="E89" s="132">
        <f t="shared" si="23"/>
        <v>215</v>
      </c>
      <c r="F89" s="132">
        <f t="shared" si="23"/>
        <v>215</v>
      </c>
      <c r="G89" s="132">
        <f t="shared" si="23"/>
        <v>210</v>
      </c>
      <c r="H89" s="132">
        <f t="shared" si="23"/>
        <v>425</v>
      </c>
      <c r="I89" s="133">
        <f t="shared" si="23"/>
        <v>17</v>
      </c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>
        <f t="shared" ref="Z89:AG89" si="24">SUM(Z86:Z88)</f>
        <v>15</v>
      </c>
      <c r="AA89" s="132">
        <f t="shared" si="24"/>
        <v>85</v>
      </c>
      <c r="AB89" s="132">
        <f t="shared" si="24"/>
        <v>50</v>
      </c>
      <c r="AC89" s="133">
        <f t="shared" si="24"/>
        <v>6</v>
      </c>
      <c r="AD89" s="132">
        <f t="shared" si="24"/>
        <v>30</v>
      </c>
      <c r="AE89" s="132">
        <f t="shared" si="24"/>
        <v>85</v>
      </c>
      <c r="AF89" s="132">
        <f t="shared" si="24"/>
        <v>160</v>
      </c>
      <c r="AG89" s="133">
        <f t="shared" si="24"/>
        <v>11</v>
      </c>
      <c r="AH89" s="132"/>
    </row>
    <row r="90" spans="1:36" ht="13.5" customHeight="1" thickBot="1" x14ac:dyDescent="0.3">
      <c r="A90" s="324" t="s">
        <v>123</v>
      </c>
      <c r="B90" s="325"/>
      <c r="C90" s="89">
        <f t="shared" ref="C90:AG90" si="25">C13+C25+C37+C51+C58+C73+C79</f>
        <v>525</v>
      </c>
      <c r="D90" s="89">
        <f t="shared" si="25"/>
        <v>2280</v>
      </c>
      <c r="E90" s="89">
        <f t="shared" si="25"/>
        <v>2805</v>
      </c>
      <c r="F90" s="89">
        <f t="shared" si="25"/>
        <v>2805</v>
      </c>
      <c r="G90" s="89">
        <f t="shared" si="25"/>
        <v>2120</v>
      </c>
      <c r="H90" s="89">
        <f t="shared" si="25"/>
        <v>4925</v>
      </c>
      <c r="I90" s="178">
        <f t="shared" si="25"/>
        <v>197</v>
      </c>
      <c r="J90" s="89">
        <f t="shared" si="25"/>
        <v>150</v>
      </c>
      <c r="K90" s="89">
        <f t="shared" si="25"/>
        <v>315</v>
      </c>
      <c r="L90" s="89">
        <f t="shared" si="25"/>
        <v>410</v>
      </c>
      <c r="M90" s="178">
        <f t="shared" si="25"/>
        <v>35</v>
      </c>
      <c r="N90" s="89">
        <f t="shared" si="25"/>
        <v>75</v>
      </c>
      <c r="O90" s="89">
        <f t="shared" si="25"/>
        <v>430</v>
      </c>
      <c r="P90" s="89">
        <f t="shared" si="25"/>
        <v>345</v>
      </c>
      <c r="Q90" s="178">
        <f t="shared" si="25"/>
        <v>34</v>
      </c>
      <c r="R90" s="89">
        <f t="shared" si="25"/>
        <v>45</v>
      </c>
      <c r="S90" s="89">
        <f t="shared" si="25"/>
        <v>485</v>
      </c>
      <c r="T90" s="89">
        <f t="shared" si="25"/>
        <v>370</v>
      </c>
      <c r="U90" s="178">
        <f t="shared" si="25"/>
        <v>36</v>
      </c>
      <c r="V90" s="89">
        <f t="shared" si="25"/>
        <v>45</v>
      </c>
      <c r="W90" s="89">
        <f t="shared" si="25"/>
        <v>320</v>
      </c>
      <c r="X90" s="89">
        <f t="shared" si="25"/>
        <v>410</v>
      </c>
      <c r="Y90" s="178">
        <f t="shared" si="25"/>
        <v>31</v>
      </c>
      <c r="Z90" s="89">
        <f t="shared" si="25"/>
        <v>105</v>
      </c>
      <c r="AA90" s="89">
        <f t="shared" si="25"/>
        <v>420</v>
      </c>
      <c r="AB90" s="89">
        <f t="shared" si="25"/>
        <v>250</v>
      </c>
      <c r="AC90" s="178">
        <f t="shared" si="25"/>
        <v>31</v>
      </c>
      <c r="AD90" s="89">
        <f t="shared" si="25"/>
        <v>105</v>
      </c>
      <c r="AE90" s="89">
        <f t="shared" si="25"/>
        <v>310</v>
      </c>
      <c r="AF90" s="89">
        <f t="shared" si="25"/>
        <v>335</v>
      </c>
      <c r="AG90" s="178">
        <f t="shared" si="25"/>
        <v>30</v>
      </c>
      <c r="AH90" s="48"/>
      <c r="AJ90" s="326"/>
    </row>
    <row r="91" spans="1:36" ht="13.9" customHeight="1" thickBot="1" x14ac:dyDescent="0.3">
      <c r="A91" s="324" t="s">
        <v>124</v>
      </c>
      <c r="B91" s="325"/>
      <c r="C91" s="89">
        <f t="shared" ref="C91:AG91" si="26">C13+C25+C37+C51+C58+C73+C84</f>
        <v>495</v>
      </c>
      <c r="D91" s="89">
        <f t="shared" si="26"/>
        <v>2250</v>
      </c>
      <c r="E91" s="89">
        <f t="shared" si="26"/>
        <v>2745</v>
      </c>
      <c r="F91" s="89">
        <f t="shared" si="26"/>
        <v>2745</v>
      </c>
      <c r="G91" s="89">
        <f t="shared" si="26"/>
        <v>2180</v>
      </c>
      <c r="H91" s="89">
        <f t="shared" si="26"/>
        <v>4925</v>
      </c>
      <c r="I91" s="178">
        <f t="shared" si="26"/>
        <v>197</v>
      </c>
      <c r="J91" s="89">
        <f t="shared" si="26"/>
        <v>150</v>
      </c>
      <c r="K91" s="89">
        <f t="shared" si="26"/>
        <v>315</v>
      </c>
      <c r="L91" s="89">
        <f t="shared" si="26"/>
        <v>410</v>
      </c>
      <c r="M91" s="178">
        <f t="shared" si="26"/>
        <v>35</v>
      </c>
      <c r="N91" s="89">
        <f t="shared" si="26"/>
        <v>75</v>
      </c>
      <c r="O91" s="89">
        <f t="shared" si="26"/>
        <v>430</v>
      </c>
      <c r="P91" s="89">
        <f t="shared" si="26"/>
        <v>345</v>
      </c>
      <c r="Q91" s="178">
        <f t="shared" si="26"/>
        <v>34</v>
      </c>
      <c r="R91" s="89">
        <f t="shared" si="26"/>
        <v>45</v>
      </c>
      <c r="S91" s="89">
        <f t="shared" si="26"/>
        <v>485</v>
      </c>
      <c r="T91" s="89">
        <f t="shared" si="26"/>
        <v>370</v>
      </c>
      <c r="U91" s="178">
        <f t="shared" si="26"/>
        <v>36</v>
      </c>
      <c r="V91" s="89">
        <f t="shared" si="26"/>
        <v>45</v>
      </c>
      <c r="W91" s="89">
        <f t="shared" si="26"/>
        <v>320</v>
      </c>
      <c r="X91" s="89">
        <f t="shared" si="26"/>
        <v>410</v>
      </c>
      <c r="Y91" s="178">
        <f t="shared" si="26"/>
        <v>31</v>
      </c>
      <c r="Z91" s="89">
        <f t="shared" si="26"/>
        <v>90</v>
      </c>
      <c r="AA91" s="89">
        <f t="shared" si="26"/>
        <v>420</v>
      </c>
      <c r="AB91" s="89">
        <f t="shared" si="26"/>
        <v>265</v>
      </c>
      <c r="AC91" s="178">
        <f t="shared" si="26"/>
        <v>31</v>
      </c>
      <c r="AD91" s="89">
        <f t="shared" si="26"/>
        <v>90</v>
      </c>
      <c r="AE91" s="89">
        <f t="shared" si="26"/>
        <v>280</v>
      </c>
      <c r="AF91" s="89">
        <f t="shared" si="26"/>
        <v>380</v>
      </c>
      <c r="AG91" s="178">
        <f t="shared" si="26"/>
        <v>30</v>
      </c>
      <c r="AH91" s="48"/>
      <c r="AJ91" s="326"/>
    </row>
    <row r="92" spans="1:36" ht="22.5" customHeight="1" thickBot="1" x14ac:dyDescent="0.3">
      <c r="A92" s="324" t="s">
        <v>125</v>
      </c>
      <c r="B92" s="325"/>
      <c r="C92" s="327">
        <f t="shared" ref="C92:AG92" si="27">SUM(C13,C25,C37,C51,C58,C73,C89)</f>
        <v>495</v>
      </c>
      <c r="D92" s="327">
        <f t="shared" si="27"/>
        <v>2280</v>
      </c>
      <c r="E92" s="327">
        <f t="shared" si="27"/>
        <v>2775</v>
      </c>
      <c r="F92" s="327">
        <f t="shared" si="27"/>
        <v>2775</v>
      </c>
      <c r="G92" s="327">
        <f t="shared" si="27"/>
        <v>2150</v>
      </c>
      <c r="H92" s="327">
        <f t="shared" si="27"/>
        <v>4925</v>
      </c>
      <c r="I92" s="328">
        <f t="shared" si="27"/>
        <v>197</v>
      </c>
      <c r="J92" s="327">
        <f t="shared" si="27"/>
        <v>150</v>
      </c>
      <c r="K92" s="327">
        <f t="shared" si="27"/>
        <v>315</v>
      </c>
      <c r="L92" s="327">
        <f t="shared" si="27"/>
        <v>410</v>
      </c>
      <c r="M92" s="328">
        <f t="shared" si="27"/>
        <v>35</v>
      </c>
      <c r="N92" s="327">
        <f t="shared" si="27"/>
        <v>75</v>
      </c>
      <c r="O92" s="327">
        <f t="shared" si="27"/>
        <v>430</v>
      </c>
      <c r="P92" s="327">
        <f t="shared" si="27"/>
        <v>345</v>
      </c>
      <c r="Q92" s="328">
        <f t="shared" si="27"/>
        <v>34</v>
      </c>
      <c r="R92" s="327">
        <f t="shared" si="27"/>
        <v>45</v>
      </c>
      <c r="S92" s="327">
        <f t="shared" si="27"/>
        <v>485</v>
      </c>
      <c r="T92" s="327">
        <f t="shared" si="27"/>
        <v>370</v>
      </c>
      <c r="U92" s="328">
        <f t="shared" si="27"/>
        <v>36</v>
      </c>
      <c r="V92" s="327">
        <f t="shared" si="27"/>
        <v>45</v>
      </c>
      <c r="W92" s="327">
        <f t="shared" si="27"/>
        <v>320</v>
      </c>
      <c r="X92" s="327">
        <f t="shared" si="27"/>
        <v>410</v>
      </c>
      <c r="Y92" s="328">
        <f t="shared" si="27"/>
        <v>31</v>
      </c>
      <c r="Z92" s="327">
        <f t="shared" si="27"/>
        <v>90</v>
      </c>
      <c r="AA92" s="327">
        <f t="shared" si="27"/>
        <v>435</v>
      </c>
      <c r="AB92" s="327">
        <f t="shared" si="27"/>
        <v>250</v>
      </c>
      <c r="AC92" s="328">
        <f t="shared" si="27"/>
        <v>31</v>
      </c>
      <c r="AD92" s="327">
        <f t="shared" si="27"/>
        <v>90</v>
      </c>
      <c r="AE92" s="327">
        <f t="shared" si="27"/>
        <v>295</v>
      </c>
      <c r="AF92" s="327">
        <f t="shared" si="27"/>
        <v>365</v>
      </c>
      <c r="AG92" s="328">
        <f t="shared" si="27"/>
        <v>30</v>
      </c>
      <c r="AH92" s="132"/>
    </row>
    <row r="93" spans="1:36" x14ac:dyDescent="0.25">
      <c r="A93" s="329"/>
      <c r="B93" s="329"/>
      <c r="C93" s="94"/>
      <c r="D93" s="94"/>
      <c r="E93" s="94"/>
      <c r="F93" s="94"/>
      <c r="G93" s="94"/>
      <c r="H93" s="94"/>
      <c r="I93" s="330"/>
      <c r="J93" s="94"/>
      <c r="K93" s="94"/>
      <c r="L93" s="94"/>
      <c r="M93" s="330"/>
      <c r="N93" s="94"/>
      <c r="O93" s="94"/>
      <c r="P93" s="94"/>
      <c r="Q93" s="330"/>
      <c r="R93" s="94"/>
      <c r="S93" s="94"/>
      <c r="T93" s="94"/>
      <c r="U93" s="330"/>
      <c r="V93" s="94"/>
      <c r="W93" s="94"/>
      <c r="X93" s="94"/>
      <c r="Y93" s="330"/>
      <c r="Z93" s="94"/>
      <c r="AA93" s="94"/>
      <c r="AB93" s="94"/>
      <c r="AC93" s="330"/>
      <c r="AD93" s="94"/>
      <c r="AE93" s="94"/>
      <c r="AF93" s="94"/>
      <c r="AG93" s="330"/>
      <c r="AH93" s="94"/>
    </row>
    <row r="94" spans="1:36" ht="15.75" thickBot="1" x14ac:dyDescent="0.3">
      <c r="B94" s="331"/>
      <c r="F94" s="332"/>
      <c r="G94" s="332"/>
      <c r="H94" s="332"/>
      <c r="I94" s="333"/>
    </row>
    <row r="95" spans="1:36" ht="16.5" customHeight="1" x14ac:dyDescent="0.25">
      <c r="A95" s="334"/>
      <c r="B95" s="335"/>
      <c r="C95" s="336"/>
      <c r="D95" s="337"/>
      <c r="E95" s="337"/>
      <c r="F95" s="337"/>
      <c r="G95" s="338" t="s">
        <v>126</v>
      </c>
      <c r="H95" s="339" t="s">
        <v>127</v>
      </c>
      <c r="I95" s="340"/>
      <c r="J95" s="341">
        <v>6</v>
      </c>
      <c r="K95" s="342"/>
      <c r="L95" s="342"/>
      <c r="M95" s="342"/>
      <c r="N95" s="342">
        <v>6</v>
      </c>
      <c r="O95" s="342"/>
      <c r="P95" s="342"/>
      <c r="Q95" s="342"/>
      <c r="R95" s="342">
        <v>8</v>
      </c>
      <c r="S95" s="342"/>
      <c r="T95" s="342"/>
      <c r="U95" s="342"/>
      <c r="V95" s="342">
        <v>8</v>
      </c>
      <c r="W95" s="342"/>
      <c r="X95" s="342"/>
      <c r="Y95" s="342"/>
      <c r="Z95" s="342">
        <v>8</v>
      </c>
      <c r="AA95" s="342"/>
      <c r="AB95" s="342"/>
      <c r="AC95" s="342"/>
      <c r="AD95" s="342">
        <v>9</v>
      </c>
      <c r="AE95" s="342"/>
      <c r="AF95" s="342"/>
      <c r="AG95" s="342"/>
      <c r="AH95" s="343">
        <f>SUM(J95:AG95)</f>
        <v>45</v>
      </c>
    </row>
    <row r="96" spans="1:36" ht="18" customHeight="1" thickBot="1" x14ac:dyDescent="0.3">
      <c r="A96" s="334"/>
      <c r="B96" s="335"/>
      <c r="C96" s="336"/>
      <c r="D96" s="337"/>
      <c r="E96" s="337"/>
      <c r="F96" s="337"/>
      <c r="G96" s="338"/>
      <c r="H96" s="344" t="s">
        <v>128</v>
      </c>
      <c r="I96" s="345"/>
      <c r="J96" s="346">
        <v>1</v>
      </c>
      <c r="K96" s="347"/>
      <c r="L96" s="347"/>
      <c r="M96" s="347"/>
      <c r="N96" s="347">
        <v>4</v>
      </c>
      <c r="O96" s="347"/>
      <c r="P96" s="347"/>
      <c r="Q96" s="347"/>
      <c r="R96" s="347">
        <v>3</v>
      </c>
      <c r="S96" s="347"/>
      <c r="T96" s="347"/>
      <c r="U96" s="347"/>
      <c r="V96" s="347">
        <v>3</v>
      </c>
      <c r="W96" s="347"/>
      <c r="X96" s="347"/>
      <c r="Y96" s="347"/>
      <c r="Z96" s="347">
        <v>3</v>
      </c>
      <c r="AA96" s="347"/>
      <c r="AB96" s="347"/>
      <c r="AC96" s="347"/>
      <c r="AD96" s="347">
        <v>2</v>
      </c>
      <c r="AE96" s="347"/>
      <c r="AF96" s="347"/>
      <c r="AG96" s="347"/>
      <c r="AH96" s="348">
        <f>SUM(J96:AG96)</f>
        <v>16</v>
      </c>
    </row>
    <row r="97" spans="2:34" x14ac:dyDescent="0.25">
      <c r="F97" s="332"/>
      <c r="G97" s="332"/>
      <c r="H97" s="332"/>
      <c r="I97" s="333"/>
    </row>
    <row r="98" spans="2:34" x14ac:dyDescent="0.25">
      <c r="F98" s="332"/>
      <c r="G98" s="332"/>
      <c r="H98" s="332"/>
      <c r="I98" s="333"/>
    </row>
    <row r="99" spans="2:34" x14ac:dyDescent="0.25">
      <c r="B99" s="349" t="s">
        <v>129</v>
      </c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</row>
    <row r="100" spans="2:34" x14ac:dyDescent="0.25"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</row>
    <row r="101" spans="2:34" x14ac:dyDescent="0.25">
      <c r="B101" s="350"/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31"/>
      <c r="AB101" s="331"/>
      <c r="AC101" s="331"/>
      <c r="AD101" s="331"/>
      <c r="AE101" s="352"/>
      <c r="AF101" s="352"/>
    </row>
    <row r="102" spans="2:34" x14ac:dyDescent="0.25">
      <c r="Z102" s="331"/>
      <c r="AA102" s="331"/>
      <c r="AB102" s="331"/>
      <c r="AC102" s="331"/>
      <c r="AD102" s="331"/>
    </row>
  </sheetData>
  <mergeCells count="44">
    <mergeCell ref="B99:AH99"/>
    <mergeCell ref="B100:AH100"/>
    <mergeCell ref="V95:Y95"/>
    <mergeCell ref="Z95:AC95"/>
    <mergeCell ref="AD95:AG95"/>
    <mergeCell ref="H96:I96"/>
    <mergeCell ref="J96:M96"/>
    <mergeCell ref="N96:Q96"/>
    <mergeCell ref="R96:U96"/>
    <mergeCell ref="V96:Y96"/>
    <mergeCell ref="Z96:AC96"/>
    <mergeCell ref="AD96:AG96"/>
    <mergeCell ref="A92:B92"/>
    <mergeCell ref="G95:G96"/>
    <mergeCell ref="H95:I95"/>
    <mergeCell ref="J95:M95"/>
    <mergeCell ref="N95:Q95"/>
    <mergeCell ref="R95:U95"/>
    <mergeCell ref="B38:AH38"/>
    <mergeCell ref="B52:I52"/>
    <mergeCell ref="J52:AH52"/>
    <mergeCell ref="B85:I85"/>
    <mergeCell ref="A90:B90"/>
    <mergeCell ref="A91:B91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AD7:AG7"/>
    <mergeCell ref="A1:AH1"/>
    <mergeCell ref="A2:AH2"/>
    <mergeCell ref="A3:AH3"/>
    <mergeCell ref="A4:AH4"/>
    <mergeCell ref="C6:E6"/>
    <mergeCell ref="F6:F8"/>
    <mergeCell ref="G6:G8"/>
    <mergeCell ref="H6:H8"/>
    <mergeCell ref="I6:I8"/>
    <mergeCell ref="J6:A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47B3-EB88-483F-816B-16B8C3E24C09}">
  <dimension ref="A1:GB82"/>
  <sheetViews>
    <sheetView tabSelected="1" workbookViewId="0">
      <selection sqref="A1:XFD1048576"/>
    </sheetView>
  </sheetViews>
  <sheetFormatPr defaultColWidth="7.7109375" defaultRowHeight="12.75" x14ac:dyDescent="0.2"/>
  <cols>
    <col min="1" max="1" width="4.42578125" style="357" customWidth="1"/>
    <col min="2" max="2" width="42.85546875" style="357" customWidth="1"/>
    <col min="3" max="3" width="4.28515625" style="357" customWidth="1"/>
    <col min="4" max="4" width="5.5703125" style="357" customWidth="1"/>
    <col min="5" max="5" width="5.42578125" style="357" customWidth="1"/>
    <col min="6" max="6" width="9.7109375" style="357" customWidth="1"/>
    <col min="7" max="7" width="7.140625" style="357" customWidth="1"/>
    <col min="8" max="8" width="7.42578125" style="357" customWidth="1"/>
    <col min="9" max="9" width="4.7109375" style="357" customWidth="1"/>
    <col min="10" max="12" width="4.5703125" style="357" customWidth="1"/>
    <col min="13" max="14" width="3.7109375" style="357" customWidth="1"/>
    <col min="15" max="15" width="4.42578125" style="357" customWidth="1"/>
    <col min="16" max="16" width="4.85546875" style="357" customWidth="1"/>
    <col min="17" max="17" width="3.7109375" style="357" customWidth="1"/>
    <col min="18" max="19" width="4.42578125" style="357" customWidth="1"/>
    <col min="20" max="20" width="4.7109375" style="357" customWidth="1"/>
    <col min="21" max="21" width="3.7109375" style="357" customWidth="1"/>
    <col min="22" max="22" width="4.42578125" style="357" customWidth="1"/>
    <col min="23" max="23" width="4.28515625" style="357" customWidth="1"/>
    <col min="24" max="24" width="4.7109375" style="357" customWidth="1"/>
    <col min="25" max="25" width="3.7109375" style="357" customWidth="1"/>
    <col min="26" max="26" width="7.7109375" style="357"/>
    <col min="27" max="184" width="7.7109375" style="659"/>
    <col min="185" max="16384" width="7.7109375" style="357"/>
  </cols>
  <sheetData>
    <row r="1" spans="1:184" ht="18.75" customHeight="1" x14ac:dyDescent="0.2">
      <c r="A1" s="353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5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</row>
    <row r="2" spans="1:184" ht="15.75" customHeight="1" x14ac:dyDescent="0.2">
      <c r="A2" s="353" t="s">
        <v>130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5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  <c r="FR2" s="356"/>
      <c r="FS2" s="356"/>
      <c r="FT2" s="356"/>
      <c r="FU2" s="356"/>
      <c r="FV2" s="356"/>
      <c r="FW2" s="356"/>
      <c r="FX2" s="356"/>
      <c r="FY2" s="356"/>
      <c r="FZ2" s="356"/>
      <c r="GA2" s="356"/>
      <c r="GB2" s="356"/>
    </row>
    <row r="3" spans="1:184" ht="15.75" customHeight="1" x14ac:dyDescent="0.25">
      <c r="A3" s="358"/>
      <c r="B3" s="359"/>
      <c r="C3" s="359"/>
      <c r="D3" s="360" t="s">
        <v>131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59"/>
      <c r="Z3" s="359"/>
      <c r="AA3" s="355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6"/>
      <c r="FQ3" s="356"/>
      <c r="FR3" s="356"/>
      <c r="FS3" s="356"/>
      <c r="FT3" s="356"/>
      <c r="FU3" s="356"/>
      <c r="FV3" s="356"/>
      <c r="FW3" s="356"/>
      <c r="FX3" s="356"/>
      <c r="FY3" s="356"/>
      <c r="FZ3" s="356"/>
      <c r="GA3" s="356"/>
      <c r="GB3" s="356"/>
    </row>
    <row r="4" spans="1:184" ht="15.75" customHeight="1" x14ac:dyDescent="0.25">
      <c r="A4" s="362" t="s">
        <v>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55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</row>
    <row r="5" spans="1:184" ht="16.5" customHeight="1" thickBot="1" x14ac:dyDescent="0.3">
      <c r="A5" s="364" t="s">
        <v>3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55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6"/>
      <c r="GB5" s="356"/>
    </row>
    <row r="6" spans="1:184" ht="12.75" customHeight="1" thickBot="1" x14ac:dyDescent="0.25">
      <c r="A6" s="366"/>
      <c r="B6" s="367">
        <v>25</v>
      </c>
      <c r="C6" s="368" t="s">
        <v>4</v>
      </c>
      <c r="D6" s="369"/>
      <c r="E6" s="370"/>
      <c r="F6" s="371" t="s">
        <v>132</v>
      </c>
      <c r="G6" s="372" t="s">
        <v>6</v>
      </c>
      <c r="H6" s="373" t="s">
        <v>7</v>
      </c>
      <c r="I6" s="374" t="s">
        <v>8</v>
      </c>
      <c r="J6" s="375" t="s">
        <v>9</v>
      </c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7"/>
      <c r="Z6" s="378" t="s">
        <v>10</v>
      </c>
      <c r="AA6" s="355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</row>
    <row r="7" spans="1:184" ht="12" customHeight="1" thickBot="1" x14ac:dyDescent="0.25">
      <c r="A7" s="379"/>
      <c r="B7" s="380"/>
      <c r="C7" s="381"/>
      <c r="D7" s="382"/>
      <c r="E7" s="383"/>
      <c r="F7" s="384"/>
      <c r="G7" s="385"/>
      <c r="H7" s="386"/>
      <c r="I7" s="387"/>
      <c r="J7" s="388">
        <v>1</v>
      </c>
      <c r="K7" s="389"/>
      <c r="L7" s="389"/>
      <c r="M7" s="390"/>
      <c r="N7" s="391">
        <v>2</v>
      </c>
      <c r="O7" s="392"/>
      <c r="P7" s="392"/>
      <c r="Q7" s="393"/>
      <c r="R7" s="391">
        <v>3</v>
      </c>
      <c r="S7" s="392"/>
      <c r="T7" s="392"/>
      <c r="U7" s="393"/>
      <c r="V7" s="391">
        <v>4</v>
      </c>
      <c r="W7" s="392"/>
      <c r="X7" s="392"/>
      <c r="Y7" s="393"/>
      <c r="Z7" s="394"/>
      <c r="AA7" s="355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  <c r="FQ7" s="356"/>
      <c r="FR7" s="356"/>
      <c r="FS7" s="356"/>
      <c r="FT7" s="356"/>
      <c r="FU7" s="356"/>
      <c r="FV7" s="356"/>
      <c r="FW7" s="356"/>
      <c r="FX7" s="356"/>
      <c r="FY7" s="356"/>
      <c r="FZ7" s="356"/>
      <c r="GA7" s="356"/>
      <c r="GB7" s="356"/>
    </row>
    <row r="8" spans="1:184" ht="24" customHeight="1" thickBot="1" x14ac:dyDescent="0.25">
      <c r="A8" s="395"/>
      <c r="B8" s="396"/>
      <c r="C8" s="397" t="s">
        <v>11</v>
      </c>
      <c r="D8" s="398" t="s">
        <v>12</v>
      </c>
      <c r="E8" s="399" t="s">
        <v>133</v>
      </c>
      <c r="F8" s="400"/>
      <c r="G8" s="401"/>
      <c r="H8" s="402"/>
      <c r="I8" s="403"/>
      <c r="J8" s="404" t="s">
        <v>14</v>
      </c>
      <c r="K8" s="405" t="s">
        <v>15</v>
      </c>
      <c r="L8" s="405" t="s">
        <v>16</v>
      </c>
      <c r="M8" s="406" t="s">
        <v>17</v>
      </c>
      <c r="N8" s="407" t="s">
        <v>14</v>
      </c>
      <c r="O8" s="408" t="s">
        <v>15</v>
      </c>
      <c r="P8" s="408" t="s">
        <v>16</v>
      </c>
      <c r="Q8" s="409" t="s">
        <v>17</v>
      </c>
      <c r="R8" s="407" t="s">
        <v>14</v>
      </c>
      <c r="S8" s="408" t="s">
        <v>15</v>
      </c>
      <c r="T8" s="408" t="s">
        <v>16</v>
      </c>
      <c r="U8" s="409" t="s">
        <v>17</v>
      </c>
      <c r="V8" s="407" t="s">
        <v>14</v>
      </c>
      <c r="W8" s="408" t="s">
        <v>15</v>
      </c>
      <c r="X8" s="408" t="s">
        <v>16</v>
      </c>
      <c r="Y8" s="409" t="s">
        <v>17</v>
      </c>
      <c r="Z8" s="410"/>
      <c r="AA8" s="355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</row>
    <row r="9" spans="1:184" ht="13.5" customHeight="1" thickBot="1" x14ac:dyDescent="0.25">
      <c r="A9" s="411" t="s">
        <v>18</v>
      </c>
      <c r="B9" s="412" t="s">
        <v>28</v>
      </c>
      <c r="C9" s="413"/>
      <c r="D9" s="414"/>
      <c r="E9" s="414"/>
      <c r="F9" s="414"/>
      <c r="G9" s="414"/>
      <c r="H9" s="415"/>
      <c r="I9" s="416"/>
      <c r="J9" s="414"/>
      <c r="K9" s="414"/>
      <c r="L9" s="414"/>
      <c r="M9" s="417"/>
      <c r="N9" s="414"/>
      <c r="O9" s="414"/>
      <c r="P9" s="414"/>
      <c r="Q9" s="417"/>
      <c r="R9" s="414"/>
      <c r="S9" s="414"/>
      <c r="T9" s="414"/>
      <c r="U9" s="417"/>
      <c r="V9" s="414"/>
      <c r="W9" s="414"/>
      <c r="X9" s="414"/>
      <c r="Y9" s="417"/>
      <c r="Z9" s="418"/>
      <c r="AA9" s="355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</row>
    <row r="10" spans="1:184" ht="14.1" customHeight="1" x14ac:dyDescent="0.25">
      <c r="A10" s="419">
        <v>1</v>
      </c>
      <c r="B10" s="420" t="s">
        <v>134</v>
      </c>
      <c r="C10" s="421">
        <f t="shared" ref="C10:D14" si="0">SUM(J10,N10,R10,V10)</f>
        <v>0</v>
      </c>
      <c r="D10" s="422">
        <f t="shared" si="0"/>
        <v>30</v>
      </c>
      <c r="E10" s="423">
        <f t="shared" ref="E10:E20" si="1">SUM(C10:D10)</f>
        <v>30</v>
      </c>
      <c r="F10" s="421">
        <v>30</v>
      </c>
      <c r="G10" s="424">
        <f t="shared" ref="G10:G20" si="2">H10-F10</f>
        <v>70</v>
      </c>
      <c r="H10" s="422">
        <f t="shared" ref="H10:H20" si="3">$B$6*I10</f>
        <v>100</v>
      </c>
      <c r="I10" s="425">
        <f>SUM(M10,Q10,U10,Y10)</f>
        <v>4</v>
      </c>
      <c r="J10" s="421">
        <v>0</v>
      </c>
      <c r="K10" s="422">
        <v>15</v>
      </c>
      <c r="L10" s="422">
        <v>35</v>
      </c>
      <c r="M10" s="425">
        <v>2</v>
      </c>
      <c r="N10" s="421">
        <v>0</v>
      </c>
      <c r="O10" s="422">
        <v>15</v>
      </c>
      <c r="P10" s="422">
        <v>35</v>
      </c>
      <c r="Q10" s="425">
        <v>2</v>
      </c>
      <c r="R10" s="426"/>
      <c r="S10" s="427"/>
      <c r="T10" s="427"/>
      <c r="U10" s="428"/>
      <c r="V10" s="426"/>
      <c r="W10" s="427"/>
      <c r="X10" s="427"/>
      <c r="Y10" s="428"/>
      <c r="Z10" s="429" t="s">
        <v>30</v>
      </c>
      <c r="AA10" s="355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</row>
    <row r="11" spans="1:184" ht="13.7" customHeight="1" x14ac:dyDescent="0.25">
      <c r="A11" s="430">
        <v>2</v>
      </c>
      <c r="B11" s="431" t="s">
        <v>135</v>
      </c>
      <c r="C11" s="432">
        <f t="shared" si="0"/>
        <v>15</v>
      </c>
      <c r="D11" s="433">
        <f t="shared" si="0"/>
        <v>0</v>
      </c>
      <c r="E11" s="434">
        <f t="shared" si="1"/>
        <v>15</v>
      </c>
      <c r="F11" s="432">
        <v>15</v>
      </c>
      <c r="G11" s="433">
        <f t="shared" si="2"/>
        <v>35</v>
      </c>
      <c r="H11" s="433">
        <f t="shared" si="3"/>
        <v>50</v>
      </c>
      <c r="I11" s="435">
        <f>SUM(M11,Q11,U11,Y11)</f>
        <v>2</v>
      </c>
      <c r="J11" s="432">
        <v>15</v>
      </c>
      <c r="K11" s="433">
        <v>0</v>
      </c>
      <c r="L11" s="433">
        <f>G11</f>
        <v>35</v>
      </c>
      <c r="M11" s="435">
        <v>2</v>
      </c>
      <c r="N11" s="436"/>
      <c r="O11" s="437"/>
      <c r="P11" s="437"/>
      <c r="Q11" s="438"/>
      <c r="R11" s="436"/>
      <c r="S11" s="437"/>
      <c r="T11" s="437"/>
      <c r="U11" s="438"/>
      <c r="V11" s="436"/>
      <c r="W11" s="437"/>
      <c r="X11" s="437"/>
      <c r="Y11" s="438"/>
      <c r="Z11" s="439" t="s">
        <v>25</v>
      </c>
      <c r="AA11" s="355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</row>
    <row r="12" spans="1:184" ht="13.7" customHeight="1" x14ac:dyDescent="0.25">
      <c r="A12" s="430">
        <v>3</v>
      </c>
      <c r="B12" s="431" t="s">
        <v>136</v>
      </c>
      <c r="C12" s="432">
        <f t="shared" si="0"/>
        <v>15</v>
      </c>
      <c r="D12" s="433">
        <f t="shared" si="0"/>
        <v>15</v>
      </c>
      <c r="E12" s="434">
        <f t="shared" si="1"/>
        <v>30</v>
      </c>
      <c r="F12" s="432">
        <v>30</v>
      </c>
      <c r="G12" s="433">
        <f t="shared" si="2"/>
        <v>20</v>
      </c>
      <c r="H12" s="433">
        <f t="shared" si="3"/>
        <v>50</v>
      </c>
      <c r="I12" s="435">
        <f>SUM(M12,Q12,U12,Y12)</f>
        <v>2</v>
      </c>
      <c r="J12" s="432">
        <v>15</v>
      </c>
      <c r="K12" s="433">
        <v>15</v>
      </c>
      <c r="L12" s="433">
        <f>G12</f>
        <v>20</v>
      </c>
      <c r="M12" s="435">
        <v>2</v>
      </c>
      <c r="N12" s="436"/>
      <c r="O12" s="437"/>
      <c r="P12" s="437"/>
      <c r="Q12" s="438"/>
      <c r="R12" s="436"/>
      <c r="S12" s="437"/>
      <c r="T12" s="437"/>
      <c r="U12" s="438"/>
      <c r="V12" s="436"/>
      <c r="W12" s="437"/>
      <c r="X12" s="437"/>
      <c r="Y12" s="438"/>
      <c r="Z12" s="440" t="s">
        <v>55</v>
      </c>
      <c r="AA12" s="355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</row>
    <row r="13" spans="1:184" ht="13.7" customHeight="1" x14ac:dyDescent="0.25">
      <c r="A13" s="430">
        <v>4</v>
      </c>
      <c r="B13" s="441" t="s">
        <v>137</v>
      </c>
      <c r="C13" s="432">
        <f t="shared" si="0"/>
        <v>15</v>
      </c>
      <c r="D13" s="433">
        <f t="shared" si="0"/>
        <v>30</v>
      </c>
      <c r="E13" s="434">
        <f t="shared" si="1"/>
        <v>45</v>
      </c>
      <c r="F13" s="432">
        <v>45</v>
      </c>
      <c r="G13" s="433">
        <f t="shared" si="2"/>
        <v>55</v>
      </c>
      <c r="H13" s="433">
        <f t="shared" si="3"/>
        <v>100</v>
      </c>
      <c r="I13" s="435">
        <f>SUM(M13,Q13,U13,Y13)</f>
        <v>4</v>
      </c>
      <c r="J13" s="432">
        <v>15</v>
      </c>
      <c r="K13" s="433">
        <v>30</v>
      </c>
      <c r="L13" s="433">
        <v>55</v>
      </c>
      <c r="M13" s="435">
        <v>4</v>
      </c>
      <c r="N13" s="436"/>
      <c r="O13" s="437"/>
      <c r="P13" s="437"/>
      <c r="Q13" s="438"/>
      <c r="R13" s="436"/>
      <c r="S13" s="437"/>
      <c r="T13" s="437"/>
      <c r="U13" s="438"/>
      <c r="V13" s="436"/>
      <c r="W13" s="437"/>
      <c r="X13" s="437"/>
      <c r="Y13" s="438"/>
      <c r="Z13" s="439" t="s">
        <v>25</v>
      </c>
      <c r="AA13" s="355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</row>
    <row r="14" spans="1:184" ht="15.6" customHeight="1" x14ac:dyDescent="0.25">
      <c r="A14" s="430">
        <v>5</v>
      </c>
      <c r="B14" s="441" t="s">
        <v>138</v>
      </c>
      <c r="C14" s="432">
        <f t="shared" si="0"/>
        <v>0</v>
      </c>
      <c r="D14" s="433">
        <f t="shared" si="0"/>
        <v>30</v>
      </c>
      <c r="E14" s="434">
        <f t="shared" si="1"/>
        <v>30</v>
      </c>
      <c r="F14" s="432">
        <v>30</v>
      </c>
      <c r="G14" s="433">
        <f t="shared" si="2"/>
        <v>45</v>
      </c>
      <c r="H14" s="433">
        <f t="shared" si="3"/>
        <v>75</v>
      </c>
      <c r="I14" s="435">
        <f>SUM(M14,Q14,U14,Y14)</f>
        <v>3</v>
      </c>
      <c r="J14" s="436"/>
      <c r="K14" s="437"/>
      <c r="L14" s="437"/>
      <c r="M14" s="442"/>
      <c r="N14" s="432">
        <v>0</v>
      </c>
      <c r="O14" s="433">
        <v>30</v>
      </c>
      <c r="P14" s="433">
        <v>45</v>
      </c>
      <c r="Q14" s="435">
        <v>3</v>
      </c>
      <c r="R14" s="436"/>
      <c r="S14" s="437"/>
      <c r="T14" s="437"/>
      <c r="U14" s="438"/>
      <c r="V14" s="436"/>
      <c r="W14" s="437"/>
      <c r="X14" s="437"/>
      <c r="Y14" s="438"/>
      <c r="Z14" s="439" t="s">
        <v>40</v>
      </c>
      <c r="AA14" s="355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</row>
    <row r="15" spans="1:184" ht="15.6" customHeight="1" x14ac:dyDescent="0.25">
      <c r="A15" s="430">
        <v>6</v>
      </c>
      <c r="B15" s="441" t="s">
        <v>139</v>
      </c>
      <c r="C15" s="432">
        <v>0</v>
      </c>
      <c r="D15" s="433">
        <v>30</v>
      </c>
      <c r="E15" s="434">
        <v>30</v>
      </c>
      <c r="F15" s="432">
        <v>30</v>
      </c>
      <c r="G15" s="433">
        <f t="shared" si="2"/>
        <v>20</v>
      </c>
      <c r="H15" s="433">
        <v>50</v>
      </c>
      <c r="I15" s="435">
        <v>2</v>
      </c>
      <c r="J15" s="436"/>
      <c r="K15" s="437"/>
      <c r="L15" s="437"/>
      <c r="M15" s="442"/>
      <c r="N15" s="432"/>
      <c r="O15" s="433"/>
      <c r="P15" s="433"/>
      <c r="Q15" s="435"/>
      <c r="R15" s="436">
        <v>0</v>
      </c>
      <c r="S15" s="437">
        <v>30</v>
      </c>
      <c r="T15" s="437">
        <v>20</v>
      </c>
      <c r="U15" s="438">
        <v>2</v>
      </c>
      <c r="V15" s="436"/>
      <c r="W15" s="437"/>
      <c r="X15" s="437"/>
      <c r="Y15" s="438"/>
      <c r="Z15" s="439" t="s">
        <v>23</v>
      </c>
      <c r="AA15" s="355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</row>
    <row r="16" spans="1:184" ht="13.7" customHeight="1" x14ac:dyDescent="0.25">
      <c r="A16" s="430">
        <v>7</v>
      </c>
      <c r="B16" s="431" t="s">
        <v>140</v>
      </c>
      <c r="C16" s="432">
        <f t="shared" ref="C16:D20" si="4">SUM(J16,N16,R16,V16)</f>
        <v>15</v>
      </c>
      <c r="D16" s="433">
        <f t="shared" si="4"/>
        <v>15</v>
      </c>
      <c r="E16" s="434">
        <f t="shared" si="1"/>
        <v>30</v>
      </c>
      <c r="F16" s="432">
        <v>30</v>
      </c>
      <c r="G16" s="433">
        <f t="shared" si="2"/>
        <v>20</v>
      </c>
      <c r="H16" s="433">
        <f t="shared" si="3"/>
        <v>50</v>
      </c>
      <c r="I16" s="435">
        <f>SUM(M16,Q16,U16,Y16)</f>
        <v>2</v>
      </c>
      <c r="J16" s="436"/>
      <c r="K16" s="437"/>
      <c r="L16" s="437"/>
      <c r="M16" s="442"/>
      <c r="N16" s="436"/>
      <c r="O16" s="437"/>
      <c r="P16" s="437"/>
      <c r="Q16" s="438"/>
      <c r="R16" s="432">
        <v>15</v>
      </c>
      <c r="S16" s="433">
        <v>15</v>
      </c>
      <c r="T16" s="433">
        <v>20</v>
      </c>
      <c r="U16" s="435">
        <v>2</v>
      </c>
      <c r="V16" s="436"/>
      <c r="W16" s="437"/>
      <c r="X16" s="437"/>
      <c r="Y16" s="438"/>
      <c r="Z16" s="440" t="s">
        <v>32</v>
      </c>
      <c r="AA16" s="355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6"/>
      <c r="FK16" s="356"/>
      <c r="FL16" s="356"/>
      <c r="FM16" s="356"/>
      <c r="FN16" s="356"/>
      <c r="FO16" s="356"/>
      <c r="FP16" s="356"/>
      <c r="FQ16" s="356"/>
      <c r="FR16" s="356"/>
      <c r="FS16" s="356"/>
      <c r="FT16" s="356"/>
      <c r="FU16" s="356"/>
      <c r="FV16" s="356"/>
      <c r="FW16" s="356"/>
      <c r="FX16" s="356"/>
      <c r="FY16" s="356"/>
      <c r="FZ16" s="356"/>
      <c r="GA16" s="356"/>
      <c r="GB16" s="356"/>
    </row>
    <row r="17" spans="1:184" ht="13.7" customHeight="1" x14ac:dyDescent="0.25">
      <c r="A17" s="430">
        <v>8</v>
      </c>
      <c r="B17" s="431" t="s">
        <v>141</v>
      </c>
      <c r="C17" s="432">
        <f t="shared" si="4"/>
        <v>15</v>
      </c>
      <c r="D17" s="433">
        <f t="shared" si="4"/>
        <v>15</v>
      </c>
      <c r="E17" s="434">
        <f t="shared" si="1"/>
        <v>30</v>
      </c>
      <c r="F17" s="432">
        <v>30</v>
      </c>
      <c r="G17" s="433">
        <f t="shared" si="2"/>
        <v>20</v>
      </c>
      <c r="H17" s="433">
        <f t="shared" si="3"/>
        <v>50</v>
      </c>
      <c r="I17" s="435">
        <f>SUM(M17,Q17,U17,Y17)</f>
        <v>2</v>
      </c>
      <c r="J17" s="436"/>
      <c r="K17" s="437"/>
      <c r="L17" s="437"/>
      <c r="M17" s="442"/>
      <c r="N17" s="436"/>
      <c r="O17" s="437"/>
      <c r="P17" s="437"/>
      <c r="Q17" s="438"/>
      <c r="R17" s="436"/>
      <c r="S17" s="437"/>
      <c r="T17" s="437"/>
      <c r="U17" s="438"/>
      <c r="V17" s="432">
        <v>15</v>
      </c>
      <c r="W17" s="433">
        <v>15</v>
      </c>
      <c r="X17" s="433">
        <f>G17</f>
        <v>20</v>
      </c>
      <c r="Y17" s="435">
        <v>2</v>
      </c>
      <c r="Z17" s="440" t="s">
        <v>34</v>
      </c>
      <c r="AA17" s="355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6"/>
      <c r="FK17" s="356"/>
      <c r="FL17" s="356"/>
      <c r="FM17" s="356"/>
      <c r="FN17" s="356"/>
      <c r="FO17" s="356"/>
      <c r="FP17" s="356"/>
      <c r="FQ17" s="356"/>
      <c r="FR17" s="356"/>
      <c r="FS17" s="356"/>
      <c r="FT17" s="356"/>
      <c r="FU17" s="356"/>
      <c r="FV17" s="356"/>
      <c r="FW17" s="356"/>
      <c r="FX17" s="356"/>
      <c r="FY17" s="356"/>
      <c r="FZ17" s="356"/>
      <c r="GA17" s="356"/>
      <c r="GB17" s="356"/>
    </row>
    <row r="18" spans="1:184" ht="13.7" customHeight="1" x14ac:dyDescent="0.25">
      <c r="A18" s="430">
        <v>9</v>
      </c>
      <c r="B18" s="431" t="s">
        <v>59</v>
      </c>
      <c r="C18" s="432">
        <f t="shared" si="4"/>
        <v>15</v>
      </c>
      <c r="D18" s="433">
        <f t="shared" si="4"/>
        <v>15</v>
      </c>
      <c r="E18" s="434">
        <f t="shared" si="1"/>
        <v>30</v>
      </c>
      <c r="F18" s="432">
        <v>30</v>
      </c>
      <c r="G18" s="433">
        <f t="shared" si="2"/>
        <v>20</v>
      </c>
      <c r="H18" s="433">
        <f t="shared" si="3"/>
        <v>50</v>
      </c>
      <c r="I18" s="435">
        <f>SUM(M18,Q18,U18,Y18)</f>
        <v>2</v>
      </c>
      <c r="J18" s="436"/>
      <c r="K18" s="437"/>
      <c r="L18" s="437"/>
      <c r="M18" s="442"/>
      <c r="N18" s="436"/>
      <c r="O18" s="437"/>
      <c r="P18" s="437"/>
      <c r="Q18" s="438"/>
      <c r="R18" s="432">
        <v>15</v>
      </c>
      <c r="S18" s="433">
        <v>15</v>
      </c>
      <c r="T18" s="433">
        <f>G18</f>
        <v>20</v>
      </c>
      <c r="U18" s="435">
        <v>2</v>
      </c>
      <c r="V18" s="436"/>
      <c r="W18" s="437"/>
      <c r="X18" s="437"/>
      <c r="Y18" s="438"/>
      <c r="Z18" s="440" t="s">
        <v>32</v>
      </c>
      <c r="AA18" s="355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6"/>
      <c r="EZ18" s="356"/>
      <c r="FA18" s="356"/>
      <c r="FB18" s="356"/>
      <c r="FC18" s="356"/>
      <c r="FD18" s="356"/>
      <c r="FE18" s="356"/>
      <c r="FF18" s="356"/>
      <c r="FG18" s="356"/>
      <c r="FH18" s="356"/>
      <c r="FI18" s="356"/>
      <c r="FJ18" s="356"/>
      <c r="FK18" s="356"/>
      <c r="FL18" s="356"/>
      <c r="FM18" s="356"/>
      <c r="FN18" s="356"/>
      <c r="FO18" s="356"/>
      <c r="FP18" s="356"/>
      <c r="FQ18" s="356"/>
      <c r="FR18" s="356"/>
      <c r="FS18" s="356"/>
      <c r="FT18" s="356"/>
      <c r="FU18" s="356"/>
      <c r="FV18" s="356"/>
      <c r="FW18" s="356"/>
      <c r="FX18" s="356"/>
      <c r="FY18" s="356"/>
      <c r="FZ18" s="356"/>
      <c r="GA18" s="356"/>
      <c r="GB18" s="356"/>
    </row>
    <row r="19" spans="1:184" ht="13.5" customHeight="1" x14ac:dyDescent="0.25">
      <c r="A19" s="430">
        <v>10</v>
      </c>
      <c r="B19" s="431" t="s">
        <v>142</v>
      </c>
      <c r="C19" s="432">
        <f t="shared" si="4"/>
        <v>15</v>
      </c>
      <c r="D19" s="433">
        <f t="shared" si="4"/>
        <v>30</v>
      </c>
      <c r="E19" s="434">
        <f t="shared" si="1"/>
        <v>45</v>
      </c>
      <c r="F19" s="432">
        <v>45</v>
      </c>
      <c r="G19" s="433">
        <f t="shared" si="2"/>
        <v>30</v>
      </c>
      <c r="H19" s="433">
        <f t="shared" si="3"/>
        <v>75</v>
      </c>
      <c r="I19" s="435">
        <f>SUM(M19,Q19,U19,Y19)</f>
        <v>3</v>
      </c>
      <c r="J19" s="436"/>
      <c r="K19" s="437"/>
      <c r="L19" s="437"/>
      <c r="M19" s="442"/>
      <c r="N19" s="432">
        <v>15</v>
      </c>
      <c r="O19" s="433">
        <v>30</v>
      </c>
      <c r="P19" s="433">
        <v>30</v>
      </c>
      <c r="Q19" s="435">
        <v>3</v>
      </c>
      <c r="R19" s="436"/>
      <c r="S19" s="437"/>
      <c r="T19" s="437"/>
      <c r="U19" s="438"/>
      <c r="V19" s="436"/>
      <c r="W19" s="437"/>
      <c r="X19" s="437"/>
      <c r="Y19" s="438"/>
      <c r="Z19" s="439" t="s">
        <v>40</v>
      </c>
      <c r="AA19" s="355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6"/>
      <c r="EJ19" s="356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6"/>
      <c r="EZ19" s="356"/>
      <c r="FA19" s="356"/>
      <c r="FB19" s="356"/>
      <c r="FC19" s="356"/>
      <c r="FD19" s="356"/>
      <c r="FE19" s="356"/>
      <c r="FF19" s="356"/>
      <c r="FG19" s="356"/>
      <c r="FH19" s="356"/>
      <c r="FI19" s="356"/>
      <c r="FJ19" s="356"/>
      <c r="FK19" s="356"/>
      <c r="FL19" s="356"/>
      <c r="FM19" s="356"/>
      <c r="FN19" s="356"/>
      <c r="FO19" s="356"/>
      <c r="FP19" s="356"/>
      <c r="FQ19" s="356"/>
      <c r="FR19" s="356"/>
      <c r="FS19" s="356"/>
      <c r="FT19" s="356"/>
      <c r="FU19" s="356"/>
      <c r="FV19" s="356"/>
      <c r="FW19" s="356"/>
      <c r="FX19" s="356"/>
      <c r="FY19" s="356"/>
      <c r="FZ19" s="356"/>
      <c r="GA19" s="356"/>
      <c r="GB19" s="356"/>
    </row>
    <row r="20" spans="1:184" ht="13.5" customHeight="1" thickBot="1" x14ac:dyDescent="0.3">
      <c r="A20" s="443">
        <v>11</v>
      </c>
      <c r="B20" s="444" t="s">
        <v>143</v>
      </c>
      <c r="C20" s="445">
        <f t="shared" si="4"/>
        <v>0</v>
      </c>
      <c r="D20" s="446">
        <f t="shared" si="4"/>
        <v>50</v>
      </c>
      <c r="E20" s="447">
        <f t="shared" si="1"/>
        <v>50</v>
      </c>
      <c r="F20" s="445">
        <v>50</v>
      </c>
      <c r="G20" s="448">
        <f t="shared" si="2"/>
        <v>275</v>
      </c>
      <c r="H20" s="446">
        <f t="shared" si="3"/>
        <v>325</v>
      </c>
      <c r="I20" s="449">
        <f>SUM(M20,Q20,U20,Y20)</f>
        <v>13</v>
      </c>
      <c r="J20" s="450"/>
      <c r="K20" s="451"/>
      <c r="L20" s="451"/>
      <c r="M20" s="452"/>
      <c r="N20" s="445">
        <v>0</v>
      </c>
      <c r="O20" s="446">
        <v>10</v>
      </c>
      <c r="P20" s="446">
        <v>40</v>
      </c>
      <c r="Q20" s="449">
        <v>2</v>
      </c>
      <c r="R20" s="445">
        <v>0</v>
      </c>
      <c r="S20" s="446">
        <v>20</v>
      </c>
      <c r="T20" s="446">
        <v>80</v>
      </c>
      <c r="U20" s="449">
        <v>4</v>
      </c>
      <c r="V20" s="445">
        <v>0</v>
      </c>
      <c r="W20" s="446">
        <v>20</v>
      </c>
      <c r="X20" s="446">
        <v>155</v>
      </c>
      <c r="Y20" s="449">
        <v>7</v>
      </c>
      <c r="Z20" s="453" t="s">
        <v>34</v>
      </c>
      <c r="AA20" s="355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356"/>
      <c r="FL20" s="356"/>
      <c r="FM20" s="356"/>
      <c r="FN20" s="356"/>
      <c r="FO20" s="356"/>
      <c r="FP20" s="356"/>
      <c r="FQ20" s="356"/>
      <c r="FR20" s="356"/>
      <c r="FS20" s="356"/>
      <c r="FT20" s="356"/>
      <c r="FU20" s="356"/>
      <c r="FV20" s="356"/>
      <c r="FW20" s="356"/>
      <c r="FX20" s="356"/>
      <c r="FY20" s="356"/>
      <c r="FZ20" s="356"/>
      <c r="GA20" s="356"/>
      <c r="GB20" s="356"/>
    </row>
    <row r="21" spans="1:184" ht="13.5" customHeight="1" thickBot="1" x14ac:dyDescent="0.25">
      <c r="A21" s="454"/>
      <c r="B21" s="455" t="s">
        <v>60</v>
      </c>
      <c r="C21" s="456">
        <f t="shared" ref="C21:Y21" si="5">SUM(C10:C20)</f>
        <v>105</v>
      </c>
      <c r="D21" s="457">
        <f t="shared" si="5"/>
        <v>260</v>
      </c>
      <c r="E21" s="458">
        <f t="shared" si="5"/>
        <v>365</v>
      </c>
      <c r="F21" s="456">
        <f t="shared" si="5"/>
        <v>365</v>
      </c>
      <c r="G21" s="457">
        <f t="shared" si="5"/>
        <v>610</v>
      </c>
      <c r="H21" s="457">
        <f t="shared" si="5"/>
        <v>975</v>
      </c>
      <c r="I21" s="459">
        <f t="shared" si="5"/>
        <v>39</v>
      </c>
      <c r="J21" s="460">
        <f t="shared" si="5"/>
        <v>45</v>
      </c>
      <c r="K21" s="461">
        <f t="shared" si="5"/>
        <v>60</v>
      </c>
      <c r="L21" s="462">
        <f t="shared" si="5"/>
        <v>145</v>
      </c>
      <c r="M21" s="459">
        <f t="shared" si="5"/>
        <v>10</v>
      </c>
      <c r="N21" s="460">
        <f t="shared" si="5"/>
        <v>15</v>
      </c>
      <c r="O21" s="463">
        <f t="shared" si="5"/>
        <v>85</v>
      </c>
      <c r="P21" s="462">
        <f t="shared" si="5"/>
        <v>150</v>
      </c>
      <c r="Q21" s="459">
        <f t="shared" si="5"/>
        <v>10</v>
      </c>
      <c r="R21" s="464">
        <f t="shared" si="5"/>
        <v>30</v>
      </c>
      <c r="S21" s="465">
        <f t="shared" si="5"/>
        <v>80</v>
      </c>
      <c r="T21" s="466">
        <f t="shared" si="5"/>
        <v>140</v>
      </c>
      <c r="U21" s="459">
        <f t="shared" si="5"/>
        <v>10</v>
      </c>
      <c r="V21" s="464">
        <f t="shared" si="5"/>
        <v>15</v>
      </c>
      <c r="W21" s="461">
        <f t="shared" si="5"/>
        <v>35</v>
      </c>
      <c r="X21" s="466">
        <f t="shared" si="5"/>
        <v>175</v>
      </c>
      <c r="Y21" s="459">
        <f t="shared" si="5"/>
        <v>9</v>
      </c>
      <c r="Z21" s="467"/>
      <c r="AA21" s="355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356"/>
      <c r="FL21" s="356"/>
      <c r="FM21" s="356"/>
      <c r="FN21" s="356"/>
      <c r="FO21" s="356"/>
      <c r="FP21" s="356"/>
      <c r="FQ21" s="356"/>
      <c r="FR21" s="356"/>
      <c r="FS21" s="356"/>
      <c r="FT21" s="356"/>
      <c r="FU21" s="356"/>
      <c r="FV21" s="356"/>
      <c r="FW21" s="356"/>
      <c r="FX21" s="356"/>
      <c r="FY21" s="356"/>
      <c r="FZ21" s="356"/>
      <c r="GA21" s="356"/>
      <c r="GB21" s="356"/>
    </row>
    <row r="22" spans="1:184" ht="13.5" customHeight="1" thickBot="1" x14ac:dyDescent="0.25">
      <c r="A22" s="468" t="s">
        <v>27</v>
      </c>
      <c r="B22" s="469" t="s">
        <v>46</v>
      </c>
      <c r="C22" s="470"/>
      <c r="D22" s="470"/>
      <c r="E22" s="470"/>
      <c r="F22" s="470"/>
      <c r="G22" s="471"/>
      <c r="H22" s="470"/>
      <c r="I22" s="470"/>
      <c r="J22" s="470"/>
      <c r="K22" s="470"/>
      <c r="L22" s="472"/>
      <c r="M22" s="471"/>
      <c r="N22" s="470"/>
      <c r="O22" s="470"/>
      <c r="P22" s="472"/>
      <c r="Q22" s="470"/>
      <c r="R22" s="470"/>
      <c r="S22" s="470"/>
      <c r="T22" s="472"/>
      <c r="U22" s="471"/>
      <c r="V22" s="470"/>
      <c r="W22" s="470"/>
      <c r="X22" s="473"/>
      <c r="Y22" s="470"/>
      <c r="Z22" s="474"/>
      <c r="AA22" s="355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6"/>
      <c r="FL22" s="356"/>
      <c r="FM22" s="356"/>
      <c r="FN22" s="356"/>
      <c r="FO22" s="356"/>
      <c r="FP22" s="356"/>
      <c r="FQ22" s="356"/>
      <c r="FR22" s="356"/>
      <c r="FS22" s="356"/>
      <c r="FT22" s="356"/>
      <c r="FU22" s="356"/>
      <c r="FV22" s="356"/>
      <c r="FW22" s="356"/>
      <c r="FX22" s="356"/>
      <c r="FY22" s="356"/>
      <c r="FZ22" s="356"/>
      <c r="GA22" s="356"/>
      <c r="GB22" s="356"/>
    </row>
    <row r="23" spans="1:184" ht="14.1" customHeight="1" x14ac:dyDescent="0.25">
      <c r="A23" s="475">
        <v>12</v>
      </c>
      <c r="B23" s="476" t="s">
        <v>144</v>
      </c>
      <c r="C23" s="477">
        <f t="shared" ref="C23:D25" si="6">SUM(J23,N23,R23,V23)</f>
        <v>30</v>
      </c>
      <c r="D23" s="478">
        <f t="shared" si="6"/>
        <v>30</v>
      </c>
      <c r="E23" s="479">
        <f t="shared" ref="E23:E33" si="7">SUM(C23:D23)</f>
        <v>60</v>
      </c>
      <c r="F23" s="477">
        <v>60</v>
      </c>
      <c r="G23" s="478">
        <f t="shared" ref="G23:G33" si="8">H23-F23</f>
        <v>15</v>
      </c>
      <c r="H23" s="448">
        <f t="shared" ref="H23:H33" si="9">$B$6*I23</f>
        <v>75</v>
      </c>
      <c r="I23" s="480">
        <f t="shared" ref="I23:I32" si="10">SUM(M23,Q23,U23,Y23)</f>
        <v>3</v>
      </c>
      <c r="J23" s="477">
        <v>30</v>
      </c>
      <c r="K23" s="478">
        <v>30</v>
      </c>
      <c r="L23" s="478">
        <f>G23</f>
        <v>15</v>
      </c>
      <c r="M23" s="480">
        <v>3</v>
      </c>
      <c r="N23" s="481"/>
      <c r="O23" s="482"/>
      <c r="P23" s="482"/>
      <c r="Q23" s="483"/>
      <c r="R23" s="481"/>
      <c r="S23" s="484"/>
      <c r="T23" s="482"/>
      <c r="U23" s="483"/>
      <c r="V23" s="481"/>
      <c r="W23" s="484"/>
      <c r="X23" s="482"/>
      <c r="Y23" s="483"/>
      <c r="Z23" s="485" t="s">
        <v>55</v>
      </c>
      <c r="AA23" s="355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356"/>
      <c r="FL23" s="356"/>
      <c r="FM23" s="356"/>
      <c r="FN23" s="356"/>
      <c r="FO23" s="356"/>
      <c r="FP23" s="356"/>
      <c r="FQ23" s="356"/>
      <c r="FR23" s="356"/>
      <c r="FS23" s="356"/>
      <c r="FT23" s="356"/>
      <c r="FU23" s="356"/>
      <c r="FV23" s="356"/>
      <c r="FW23" s="356"/>
      <c r="FX23" s="356"/>
      <c r="FY23" s="356"/>
      <c r="FZ23" s="356"/>
      <c r="GA23" s="356"/>
      <c r="GB23" s="356"/>
    </row>
    <row r="24" spans="1:184" ht="13.7" customHeight="1" x14ac:dyDescent="0.25">
      <c r="A24" s="434">
        <v>13</v>
      </c>
      <c r="B24" s="486" t="s">
        <v>145</v>
      </c>
      <c r="C24" s="432">
        <f t="shared" si="6"/>
        <v>15</v>
      </c>
      <c r="D24" s="433">
        <f t="shared" si="6"/>
        <v>30</v>
      </c>
      <c r="E24" s="434">
        <f t="shared" si="7"/>
        <v>45</v>
      </c>
      <c r="F24" s="432">
        <v>45</v>
      </c>
      <c r="G24" s="433">
        <f t="shared" si="8"/>
        <v>5</v>
      </c>
      <c r="H24" s="433">
        <f t="shared" si="9"/>
        <v>50</v>
      </c>
      <c r="I24" s="435">
        <f t="shared" si="10"/>
        <v>2</v>
      </c>
      <c r="J24" s="436"/>
      <c r="K24" s="437"/>
      <c r="L24" s="437"/>
      <c r="M24" s="438"/>
      <c r="N24" s="436"/>
      <c r="O24" s="437"/>
      <c r="P24" s="437"/>
      <c r="Q24" s="442"/>
      <c r="R24" s="436"/>
      <c r="S24" s="437"/>
      <c r="T24" s="437"/>
      <c r="U24" s="442"/>
      <c r="V24" s="432">
        <v>15</v>
      </c>
      <c r="W24" s="433">
        <v>30</v>
      </c>
      <c r="X24" s="433">
        <f>G24</f>
        <v>5</v>
      </c>
      <c r="Y24" s="435">
        <v>2</v>
      </c>
      <c r="Z24" s="439" t="s">
        <v>42</v>
      </c>
      <c r="AA24" s="355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356"/>
      <c r="FL24" s="356"/>
      <c r="FM24" s="356"/>
      <c r="FN24" s="356"/>
      <c r="FO24" s="356"/>
      <c r="FP24" s="356"/>
      <c r="FQ24" s="356"/>
      <c r="FR24" s="356"/>
      <c r="FS24" s="356"/>
      <c r="FT24" s="356"/>
      <c r="FU24" s="356"/>
      <c r="FV24" s="356"/>
      <c r="FW24" s="356"/>
      <c r="FX24" s="356"/>
      <c r="FY24" s="356"/>
      <c r="FZ24" s="356"/>
      <c r="GA24" s="356"/>
      <c r="GB24" s="356"/>
    </row>
    <row r="25" spans="1:184" ht="28.5" customHeight="1" x14ac:dyDescent="0.25">
      <c r="A25" s="434">
        <v>14</v>
      </c>
      <c r="B25" s="487" t="s">
        <v>146</v>
      </c>
      <c r="C25" s="488">
        <f t="shared" si="6"/>
        <v>30</v>
      </c>
      <c r="D25" s="489">
        <f t="shared" si="6"/>
        <v>15</v>
      </c>
      <c r="E25" s="490">
        <f t="shared" si="7"/>
        <v>45</v>
      </c>
      <c r="F25" s="488">
        <v>45</v>
      </c>
      <c r="G25" s="489">
        <f t="shared" si="8"/>
        <v>5</v>
      </c>
      <c r="H25" s="489">
        <f t="shared" si="9"/>
        <v>50</v>
      </c>
      <c r="I25" s="491">
        <f t="shared" si="10"/>
        <v>2</v>
      </c>
      <c r="J25" s="492"/>
      <c r="K25" s="493"/>
      <c r="L25" s="493"/>
      <c r="M25" s="494"/>
      <c r="N25" s="492"/>
      <c r="O25" s="493"/>
      <c r="P25" s="493"/>
      <c r="Q25" s="495"/>
      <c r="R25" s="492"/>
      <c r="S25" s="493"/>
      <c r="T25" s="493"/>
      <c r="U25" s="495"/>
      <c r="V25" s="488">
        <v>30</v>
      </c>
      <c r="W25" s="489">
        <v>15</v>
      </c>
      <c r="X25" s="489">
        <f>G25</f>
        <v>5</v>
      </c>
      <c r="Y25" s="491">
        <v>2</v>
      </c>
      <c r="Z25" s="496" t="s">
        <v>42</v>
      </c>
      <c r="AA25" s="355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356"/>
      <c r="FL25" s="356"/>
      <c r="FM25" s="356"/>
      <c r="FN25" s="356"/>
      <c r="FO25" s="356"/>
      <c r="FP25" s="356"/>
      <c r="FQ25" s="356"/>
      <c r="FR25" s="356"/>
      <c r="FS25" s="356"/>
      <c r="FT25" s="356"/>
      <c r="FU25" s="356"/>
      <c r="FV25" s="356"/>
      <c r="FW25" s="356"/>
      <c r="FX25" s="356"/>
      <c r="FY25" s="356"/>
      <c r="FZ25" s="356"/>
      <c r="GA25" s="356"/>
      <c r="GB25" s="356"/>
    </row>
    <row r="26" spans="1:184" ht="28.5" customHeight="1" x14ac:dyDescent="0.25">
      <c r="A26" s="434">
        <v>15</v>
      </c>
      <c r="B26" s="487" t="s">
        <v>147</v>
      </c>
      <c r="C26" s="488">
        <v>0</v>
      </c>
      <c r="D26" s="489">
        <v>30</v>
      </c>
      <c r="E26" s="490">
        <f t="shared" si="7"/>
        <v>30</v>
      </c>
      <c r="F26" s="488">
        <v>30</v>
      </c>
      <c r="G26" s="489">
        <f t="shared" si="8"/>
        <v>20</v>
      </c>
      <c r="H26" s="489">
        <f t="shared" si="9"/>
        <v>50</v>
      </c>
      <c r="I26" s="491">
        <f t="shared" si="10"/>
        <v>2</v>
      </c>
      <c r="J26" s="492"/>
      <c r="K26" s="493"/>
      <c r="L26" s="493"/>
      <c r="M26" s="494"/>
      <c r="N26" s="492"/>
      <c r="O26" s="493"/>
      <c r="P26" s="493"/>
      <c r="Q26" s="495"/>
      <c r="R26" s="488">
        <v>0</v>
      </c>
      <c r="S26" s="489">
        <v>30</v>
      </c>
      <c r="T26" s="489">
        <v>20</v>
      </c>
      <c r="U26" s="491">
        <v>2</v>
      </c>
      <c r="V26" s="492"/>
      <c r="W26" s="493"/>
      <c r="X26" s="493"/>
      <c r="Y26" s="494"/>
      <c r="Z26" s="496" t="s">
        <v>23</v>
      </c>
      <c r="AA26" s="355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6"/>
      <c r="FR26" s="356"/>
      <c r="FS26" s="356"/>
      <c r="FT26" s="356"/>
      <c r="FU26" s="356"/>
      <c r="FV26" s="356"/>
      <c r="FW26" s="356"/>
      <c r="FX26" s="356"/>
      <c r="FY26" s="356"/>
      <c r="FZ26" s="356"/>
      <c r="GA26" s="356"/>
      <c r="GB26" s="356"/>
    </row>
    <row r="27" spans="1:184" ht="12.75" customHeight="1" x14ac:dyDescent="0.25">
      <c r="A27" s="434">
        <v>16</v>
      </c>
      <c r="B27" s="486" t="s">
        <v>148</v>
      </c>
      <c r="C27" s="432">
        <f t="shared" ref="C27:D32" si="11">SUM(J27,N27,R27,V27)</f>
        <v>0</v>
      </c>
      <c r="D27" s="433">
        <f t="shared" si="11"/>
        <v>30</v>
      </c>
      <c r="E27" s="434">
        <f t="shared" si="7"/>
        <v>30</v>
      </c>
      <c r="F27" s="432">
        <v>30</v>
      </c>
      <c r="G27" s="433">
        <f t="shared" si="8"/>
        <v>20</v>
      </c>
      <c r="H27" s="433">
        <f t="shared" si="9"/>
        <v>50</v>
      </c>
      <c r="I27" s="435">
        <f t="shared" si="10"/>
        <v>2</v>
      </c>
      <c r="J27" s="436"/>
      <c r="K27" s="437"/>
      <c r="L27" s="437"/>
      <c r="M27" s="438"/>
      <c r="N27" s="436"/>
      <c r="O27" s="437"/>
      <c r="P27" s="437"/>
      <c r="Q27" s="442"/>
      <c r="R27" s="436"/>
      <c r="S27" s="437"/>
      <c r="T27" s="437"/>
      <c r="U27" s="442"/>
      <c r="V27" s="432">
        <v>0</v>
      </c>
      <c r="W27" s="433">
        <v>30</v>
      </c>
      <c r="X27" s="433">
        <f>G27</f>
        <v>20</v>
      </c>
      <c r="Y27" s="435">
        <v>2</v>
      </c>
      <c r="Z27" s="440" t="s">
        <v>34</v>
      </c>
      <c r="AA27" s="355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356"/>
      <c r="FL27" s="356"/>
      <c r="FM27" s="356"/>
      <c r="FN27" s="356"/>
      <c r="FO27" s="356"/>
      <c r="FP27" s="356"/>
      <c r="FQ27" s="356"/>
      <c r="FR27" s="356"/>
      <c r="FS27" s="356"/>
      <c r="FT27" s="356"/>
      <c r="FU27" s="356"/>
      <c r="FV27" s="356"/>
      <c r="FW27" s="356"/>
      <c r="FX27" s="356"/>
      <c r="FY27" s="356"/>
      <c r="FZ27" s="356"/>
      <c r="GA27" s="356"/>
      <c r="GB27" s="356"/>
    </row>
    <row r="28" spans="1:184" ht="12.75" customHeight="1" x14ac:dyDescent="0.25">
      <c r="A28" s="434">
        <v>17</v>
      </c>
      <c r="B28" s="431" t="s">
        <v>149</v>
      </c>
      <c r="C28" s="432">
        <f t="shared" si="11"/>
        <v>0</v>
      </c>
      <c r="D28" s="433">
        <f t="shared" si="11"/>
        <v>30</v>
      </c>
      <c r="E28" s="434">
        <f t="shared" si="7"/>
        <v>30</v>
      </c>
      <c r="F28" s="432">
        <v>30</v>
      </c>
      <c r="G28" s="433">
        <f t="shared" si="8"/>
        <v>45</v>
      </c>
      <c r="H28" s="433">
        <f t="shared" si="9"/>
        <v>75</v>
      </c>
      <c r="I28" s="435">
        <f t="shared" si="10"/>
        <v>3</v>
      </c>
      <c r="J28" s="432">
        <v>0</v>
      </c>
      <c r="K28" s="433">
        <v>30</v>
      </c>
      <c r="L28" s="433">
        <f>G28</f>
        <v>45</v>
      </c>
      <c r="M28" s="435">
        <v>3</v>
      </c>
      <c r="N28" s="436"/>
      <c r="O28" s="437"/>
      <c r="P28" s="437"/>
      <c r="Q28" s="442"/>
      <c r="R28" s="436"/>
      <c r="S28" s="437"/>
      <c r="T28" s="437"/>
      <c r="U28" s="442"/>
      <c r="V28" s="436"/>
      <c r="W28" s="437"/>
      <c r="X28" s="437"/>
      <c r="Y28" s="442"/>
      <c r="Z28" s="439" t="s">
        <v>25</v>
      </c>
      <c r="AA28" s="355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6"/>
      <c r="EW28" s="356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356"/>
      <c r="FL28" s="356"/>
      <c r="FM28" s="356"/>
      <c r="FN28" s="356"/>
      <c r="FO28" s="356"/>
      <c r="FP28" s="356"/>
      <c r="FQ28" s="356"/>
      <c r="FR28" s="356"/>
      <c r="FS28" s="356"/>
      <c r="FT28" s="356"/>
      <c r="FU28" s="356"/>
      <c r="FV28" s="356"/>
      <c r="FW28" s="356"/>
      <c r="FX28" s="356"/>
      <c r="FY28" s="356"/>
      <c r="FZ28" s="356"/>
      <c r="GA28" s="356"/>
      <c r="GB28" s="356"/>
    </row>
    <row r="29" spans="1:184" ht="13.7" customHeight="1" x14ac:dyDescent="0.25">
      <c r="A29" s="434">
        <v>18</v>
      </c>
      <c r="B29" s="486" t="s">
        <v>150</v>
      </c>
      <c r="C29" s="432">
        <f t="shared" si="11"/>
        <v>0</v>
      </c>
      <c r="D29" s="433">
        <f t="shared" si="11"/>
        <v>30</v>
      </c>
      <c r="E29" s="434">
        <f t="shared" si="7"/>
        <v>30</v>
      </c>
      <c r="F29" s="432">
        <v>30</v>
      </c>
      <c r="G29" s="433">
        <f t="shared" si="8"/>
        <v>20</v>
      </c>
      <c r="H29" s="433">
        <f t="shared" si="9"/>
        <v>50</v>
      </c>
      <c r="I29" s="435">
        <f t="shared" si="10"/>
        <v>2</v>
      </c>
      <c r="J29" s="436"/>
      <c r="K29" s="437"/>
      <c r="L29" s="437"/>
      <c r="M29" s="438"/>
      <c r="N29" s="432">
        <v>0</v>
      </c>
      <c r="O29" s="433">
        <v>30</v>
      </c>
      <c r="P29" s="433">
        <f>G29</f>
        <v>20</v>
      </c>
      <c r="Q29" s="435">
        <v>2</v>
      </c>
      <c r="R29" s="436"/>
      <c r="S29" s="437"/>
      <c r="T29" s="437"/>
      <c r="U29" s="442"/>
      <c r="V29" s="436"/>
      <c r="W29" s="437"/>
      <c r="X29" s="437"/>
      <c r="Y29" s="442"/>
      <c r="Z29" s="440" t="s">
        <v>30</v>
      </c>
      <c r="AA29" s="355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356"/>
      <c r="FL29" s="356"/>
      <c r="FM29" s="356"/>
      <c r="FN29" s="356"/>
      <c r="FO29" s="356"/>
      <c r="FP29" s="356"/>
      <c r="FQ29" s="356"/>
      <c r="FR29" s="356"/>
      <c r="FS29" s="356"/>
      <c r="FT29" s="356"/>
      <c r="FU29" s="356"/>
      <c r="FV29" s="356"/>
      <c r="FW29" s="356"/>
      <c r="FX29" s="356"/>
      <c r="FY29" s="356"/>
      <c r="FZ29" s="356"/>
      <c r="GA29" s="356"/>
      <c r="GB29" s="356"/>
    </row>
    <row r="30" spans="1:184" ht="13.7" customHeight="1" x14ac:dyDescent="0.25">
      <c r="A30" s="434">
        <v>19</v>
      </c>
      <c r="B30" s="497" t="s">
        <v>151</v>
      </c>
      <c r="C30" s="498">
        <f t="shared" si="11"/>
        <v>15</v>
      </c>
      <c r="D30" s="499">
        <f t="shared" si="11"/>
        <v>30</v>
      </c>
      <c r="E30" s="500">
        <f t="shared" si="7"/>
        <v>45</v>
      </c>
      <c r="F30" s="498">
        <v>45</v>
      </c>
      <c r="G30" s="499">
        <f t="shared" si="8"/>
        <v>30</v>
      </c>
      <c r="H30" s="499">
        <f t="shared" si="9"/>
        <v>75</v>
      </c>
      <c r="I30" s="501">
        <f t="shared" si="10"/>
        <v>3</v>
      </c>
      <c r="J30" s="502"/>
      <c r="K30" s="503"/>
      <c r="L30" s="503"/>
      <c r="M30" s="504"/>
      <c r="N30" s="498">
        <v>15</v>
      </c>
      <c r="O30" s="499">
        <v>30</v>
      </c>
      <c r="P30" s="499">
        <v>30</v>
      </c>
      <c r="Q30" s="501">
        <v>3</v>
      </c>
      <c r="R30" s="502"/>
      <c r="S30" s="503"/>
      <c r="T30" s="503"/>
      <c r="U30" s="505"/>
      <c r="V30" s="502"/>
      <c r="W30" s="503"/>
      <c r="X30" s="503"/>
      <c r="Y30" s="505"/>
      <c r="Z30" s="439" t="s">
        <v>40</v>
      </c>
      <c r="AA30" s="355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356"/>
      <c r="FL30" s="356"/>
      <c r="FM30" s="356"/>
      <c r="FN30" s="356"/>
      <c r="FO30" s="356"/>
      <c r="FP30" s="356"/>
      <c r="FQ30" s="356"/>
      <c r="FR30" s="356"/>
      <c r="FS30" s="356"/>
      <c r="FT30" s="356"/>
      <c r="FU30" s="356"/>
      <c r="FV30" s="356"/>
      <c r="FW30" s="356"/>
      <c r="FX30" s="356"/>
      <c r="FY30" s="356"/>
      <c r="FZ30" s="356"/>
      <c r="GA30" s="356"/>
      <c r="GB30" s="356"/>
    </row>
    <row r="31" spans="1:184" ht="13.7" customHeight="1" x14ac:dyDescent="0.25">
      <c r="A31" s="434">
        <v>20</v>
      </c>
      <c r="B31" s="420" t="s">
        <v>152</v>
      </c>
      <c r="C31" s="506">
        <f t="shared" si="11"/>
        <v>30</v>
      </c>
      <c r="D31" s="448">
        <f t="shared" si="11"/>
        <v>15</v>
      </c>
      <c r="E31" s="479">
        <f t="shared" si="7"/>
        <v>45</v>
      </c>
      <c r="F31" s="506">
        <v>45</v>
      </c>
      <c r="G31" s="448">
        <f t="shared" si="8"/>
        <v>5</v>
      </c>
      <c r="H31" s="448">
        <f t="shared" si="9"/>
        <v>50</v>
      </c>
      <c r="I31" s="507">
        <f t="shared" si="10"/>
        <v>2</v>
      </c>
      <c r="J31" s="508"/>
      <c r="K31" s="484"/>
      <c r="L31" s="484"/>
      <c r="M31" s="509"/>
      <c r="N31" s="506">
        <v>30</v>
      </c>
      <c r="O31" s="448">
        <v>15</v>
      </c>
      <c r="P31" s="448">
        <f>G31</f>
        <v>5</v>
      </c>
      <c r="Q31" s="507">
        <v>2</v>
      </c>
      <c r="R31" s="508"/>
      <c r="S31" s="484"/>
      <c r="T31" s="484"/>
      <c r="U31" s="510"/>
      <c r="V31" s="508"/>
      <c r="W31" s="484"/>
      <c r="X31" s="484"/>
      <c r="Y31" s="510"/>
      <c r="Z31" s="439" t="s">
        <v>40</v>
      </c>
      <c r="AA31" s="355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6"/>
      <c r="EW31" s="356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356"/>
      <c r="FL31" s="356"/>
      <c r="FM31" s="356"/>
      <c r="FN31" s="356"/>
      <c r="FO31" s="356"/>
      <c r="FP31" s="356"/>
      <c r="FQ31" s="356"/>
      <c r="FR31" s="356"/>
      <c r="FS31" s="356"/>
      <c r="FT31" s="356"/>
      <c r="FU31" s="356"/>
      <c r="FV31" s="356"/>
      <c r="FW31" s="356"/>
      <c r="FX31" s="356"/>
      <c r="FY31" s="356"/>
      <c r="FZ31" s="356"/>
      <c r="GA31" s="356"/>
      <c r="GB31" s="356"/>
    </row>
    <row r="32" spans="1:184" ht="13.7" customHeight="1" x14ac:dyDescent="0.25">
      <c r="A32" s="434">
        <v>21</v>
      </c>
      <c r="B32" s="431" t="s">
        <v>153</v>
      </c>
      <c r="C32" s="432">
        <f t="shared" si="11"/>
        <v>30</v>
      </c>
      <c r="D32" s="433">
        <f t="shared" si="11"/>
        <v>0</v>
      </c>
      <c r="E32" s="434">
        <f t="shared" si="7"/>
        <v>30</v>
      </c>
      <c r="F32" s="432">
        <v>30</v>
      </c>
      <c r="G32" s="433">
        <f t="shared" si="8"/>
        <v>20</v>
      </c>
      <c r="H32" s="433">
        <f t="shared" si="9"/>
        <v>50</v>
      </c>
      <c r="I32" s="435">
        <f t="shared" si="10"/>
        <v>2</v>
      </c>
      <c r="J32" s="432">
        <v>30</v>
      </c>
      <c r="K32" s="433">
        <v>0</v>
      </c>
      <c r="L32" s="433">
        <v>20</v>
      </c>
      <c r="M32" s="435">
        <v>2</v>
      </c>
      <c r="N32" s="436"/>
      <c r="O32" s="437"/>
      <c r="P32" s="437"/>
      <c r="Q32" s="442"/>
      <c r="R32" s="436"/>
      <c r="S32" s="437"/>
      <c r="T32" s="437"/>
      <c r="U32" s="442"/>
      <c r="V32" s="436"/>
      <c r="W32" s="437"/>
      <c r="X32" s="437"/>
      <c r="Y32" s="442"/>
      <c r="Z32" s="439" t="s">
        <v>25</v>
      </c>
      <c r="AA32" s="355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6"/>
      <c r="EW32" s="356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356"/>
      <c r="FL32" s="356"/>
      <c r="FM32" s="356"/>
      <c r="FN32" s="356"/>
      <c r="FO32" s="356"/>
      <c r="FP32" s="356"/>
      <c r="FQ32" s="356"/>
      <c r="FR32" s="356"/>
      <c r="FS32" s="356"/>
      <c r="FT32" s="356"/>
      <c r="FU32" s="356"/>
      <c r="FV32" s="356"/>
      <c r="FW32" s="356"/>
      <c r="FX32" s="356"/>
      <c r="FY32" s="356"/>
      <c r="FZ32" s="356"/>
      <c r="GA32" s="356"/>
      <c r="GB32" s="356"/>
    </row>
    <row r="33" spans="1:184" ht="30" customHeight="1" thickBot="1" x14ac:dyDescent="0.25">
      <c r="A33" s="443">
        <v>22</v>
      </c>
      <c r="B33" s="511" t="s">
        <v>154</v>
      </c>
      <c r="C33" s="512">
        <v>30</v>
      </c>
      <c r="D33" s="513">
        <f>SUM(K33,O33,S33,W33)</f>
        <v>0</v>
      </c>
      <c r="E33" s="514">
        <f t="shared" si="7"/>
        <v>30</v>
      </c>
      <c r="F33" s="512">
        <v>30</v>
      </c>
      <c r="G33" s="513">
        <f t="shared" si="8"/>
        <v>20</v>
      </c>
      <c r="H33" s="513">
        <f t="shared" si="9"/>
        <v>50</v>
      </c>
      <c r="I33" s="515">
        <v>2</v>
      </c>
      <c r="J33" s="516" t="s">
        <v>155</v>
      </c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8"/>
      <c r="Z33" s="519"/>
      <c r="AA33" s="355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356"/>
      <c r="FL33" s="356"/>
      <c r="FM33" s="356"/>
      <c r="FN33" s="356"/>
      <c r="FO33" s="356"/>
      <c r="FP33" s="356"/>
      <c r="FQ33" s="356"/>
      <c r="FR33" s="356"/>
      <c r="FS33" s="356"/>
      <c r="FT33" s="356"/>
      <c r="FU33" s="356"/>
      <c r="FV33" s="356"/>
      <c r="FW33" s="356"/>
      <c r="FX33" s="356"/>
      <c r="FY33" s="356"/>
      <c r="FZ33" s="356"/>
      <c r="GA33" s="356"/>
      <c r="GB33" s="356"/>
    </row>
    <row r="34" spans="1:184" ht="13.5" customHeight="1" thickBot="1" x14ac:dyDescent="0.25">
      <c r="A34" s="520"/>
      <c r="B34" s="455" t="s">
        <v>60</v>
      </c>
      <c r="C34" s="460">
        <f t="shared" ref="C34:Y34" si="12">SUM(C23:C33)</f>
        <v>180</v>
      </c>
      <c r="D34" s="461">
        <f t="shared" si="12"/>
        <v>240</v>
      </c>
      <c r="E34" s="521">
        <f t="shared" si="12"/>
        <v>420</v>
      </c>
      <c r="F34" s="460">
        <f t="shared" si="12"/>
        <v>420</v>
      </c>
      <c r="G34" s="463">
        <f t="shared" si="12"/>
        <v>205</v>
      </c>
      <c r="H34" s="461">
        <f t="shared" si="12"/>
        <v>625</v>
      </c>
      <c r="I34" s="522">
        <f t="shared" si="12"/>
        <v>25</v>
      </c>
      <c r="J34" s="464">
        <f t="shared" si="12"/>
        <v>60</v>
      </c>
      <c r="K34" s="465">
        <f t="shared" si="12"/>
        <v>60</v>
      </c>
      <c r="L34" s="461">
        <f t="shared" si="12"/>
        <v>80</v>
      </c>
      <c r="M34" s="522">
        <f t="shared" si="12"/>
        <v>8</v>
      </c>
      <c r="N34" s="464">
        <f t="shared" si="12"/>
        <v>45</v>
      </c>
      <c r="O34" s="461">
        <f t="shared" si="12"/>
        <v>75</v>
      </c>
      <c r="P34" s="461">
        <f t="shared" si="12"/>
        <v>55</v>
      </c>
      <c r="Q34" s="522">
        <f t="shared" si="12"/>
        <v>7</v>
      </c>
      <c r="R34" s="460">
        <f t="shared" si="12"/>
        <v>0</v>
      </c>
      <c r="S34" s="463">
        <f t="shared" si="12"/>
        <v>30</v>
      </c>
      <c r="T34" s="461">
        <f t="shared" si="12"/>
        <v>20</v>
      </c>
      <c r="U34" s="522">
        <f t="shared" si="12"/>
        <v>2</v>
      </c>
      <c r="V34" s="460">
        <f t="shared" si="12"/>
        <v>45</v>
      </c>
      <c r="W34" s="461">
        <f t="shared" si="12"/>
        <v>75</v>
      </c>
      <c r="X34" s="461">
        <f t="shared" si="12"/>
        <v>30</v>
      </c>
      <c r="Y34" s="522">
        <f t="shared" si="12"/>
        <v>6</v>
      </c>
      <c r="Z34" s="523"/>
      <c r="AA34" s="355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6"/>
      <c r="EW34" s="356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356"/>
      <c r="FL34" s="356"/>
      <c r="FM34" s="356"/>
      <c r="FN34" s="356"/>
      <c r="FO34" s="356"/>
      <c r="FP34" s="356"/>
      <c r="FQ34" s="356"/>
      <c r="FR34" s="356"/>
      <c r="FS34" s="356"/>
      <c r="FT34" s="356"/>
      <c r="FU34" s="356"/>
      <c r="FV34" s="356"/>
      <c r="FW34" s="356"/>
      <c r="FX34" s="356"/>
      <c r="FY34" s="356"/>
      <c r="FZ34" s="356"/>
      <c r="GA34" s="356"/>
      <c r="GB34" s="356"/>
    </row>
    <row r="35" spans="1:184" ht="13.5" customHeight="1" thickBot="1" x14ac:dyDescent="0.25">
      <c r="A35" s="524" t="s">
        <v>45</v>
      </c>
      <c r="B35" s="525" t="s">
        <v>61</v>
      </c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7"/>
      <c r="AA35" s="355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356"/>
      <c r="FL35" s="356"/>
      <c r="FM35" s="356"/>
      <c r="FN35" s="356"/>
      <c r="FO35" s="356"/>
      <c r="FP35" s="356"/>
      <c r="FQ35" s="356"/>
      <c r="FR35" s="356"/>
      <c r="FS35" s="356"/>
      <c r="FT35" s="356"/>
      <c r="FU35" s="356"/>
      <c r="FV35" s="356"/>
      <c r="FW35" s="356"/>
      <c r="FX35" s="356"/>
      <c r="FY35" s="356"/>
      <c r="FZ35" s="356"/>
      <c r="GA35" s="356"/>
      <c r="GB35" s="356"/>
    </row>
    <row r="36" spans="1:184" ht="13.5" customHeight="1" x14ac:dyDescent="0.25">
      <c r="A36" s="528">
        <v>23</v>
      </c>
      <c r="B36" s="529" t="s">
        <v>156</v>
      </c>
      <c r="C36" s="421">
        <f t="shared" ref="C36:D46" si="13">SUM(J36,N36,R36,V36)</f>
        <v>30</v>
      </c>
      <c r="D36" s="422">
        <f t="shared" si="13"/>
        <v>30</v>
      </c>
      <c r="E36" s="423">
        <f t="shared" ref="E36:E46" si="14">SUM(C36:D36)</f>
        <v>60</v>
      </c>
      <c r="F36" s="421">
        <v>60</v>
      </c>
      <c r="G36" s="422">
        <f t="shared" ref="G36:G46" si="15">H36-F36</f>
        <v>15</v>
      </c>
      <c r="H36" s="422">
        <f t="shared" ref="H36:H46" si="16">$B$6*I36</f>
        <v>75</v>
      </c>
      <c r="I36" s="425">
        <f t="shared" ref="I36:I46" si="17">SUM(M36,Q36,U36,Y36)</f>
        <v>3</v>
      </c>
      <c r="J36" s="426"/>
      <c r="K36" s="427"/>
      <c r="L36" s="427"/>
      <c r="M36" s="530"/>
      <c r="N36" s="421">
        <v>30</v>
      </c>
      <c r="O36" s="422">
        <v>30</v>
      </c>
      <c r="P36" s="422">
        <f>G36</f>
        <v>15</v>
      </c>
      <c r="Q36" s="425">
        <v>3</v>
      </c>
      <c r="R36" s="426"/>
      <c r="S36" s="427"/>
      <c r="T36" s="427"/>
      <c r="U36" s="530"/>
      <c r="V36" s="426"/>
      <c r="W36" s="427"/>
      <c r="X36" s="427"/>
      <c r="Y36" s="530"/>
      <c r="Z36" s="429" t="s">
        <v>30</v>
      </c>
      <c r="AA36" s="355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6"/>
      <c r="EW36" s="356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356"/>
      <c r="FL36" s="356"/>
      <c r="FM36" s="356"/>
      <c r="FN36" s="356"/>
      <c r="FO36" s="356"/>
      <c r="FP36" s="356"/>
      <c r="FQ36" s="356"/>
      <c r="FR36" s="356"/>
      <c r="FS36" s="356"/>
      <c r="FT36" s="356"/>
      <c r="FU36" s="356"/>
      <c r="FV36" s="356"/>
      <c r="FW36" s="356"/>
      <c r="FX36" s="356"/>
      <c r="FY36" s="356"/>
      <c r="FZ36" s="356"/>
      <c r="GA36" s="356"/>
      <c r="GB36" s="356"/>
    </row>
    <row r="37" spans="1:184" ht="13.5" customHeight="1" x14ac:dyDescent="0.25">
      <c r="A37" s="430">
        <v>24</v>
      </c>
      <c r="B37" s="486" t="s">
        <v>157</v>
      </c>
      <c r="C37" s="432">
        <f t="shared" si="13"/>
        <v>15</v>
      </c>
      <c r="D37" s="433">
        <f t="shared" si="13"/>
        <v>30</v>
      </c>
      <c r="E37" s="434">
        <f t="shared" si="14"/>
        <v>45</v>
      </c>
      <c r="F37" s="432">
        <v>45</v>
      </c>
      <c r="G37" s="433">
        <f t="shared" si="15"/>
        <v>5</v>
      </c>
      <c r="H37" s="433">
        <f t="shared" si="16"/>
        <v>50</v>
      </c>
      <c r="I37" s="435">
        <f t="shared" si="17"/>
        <v>2</v>
      </c>
      <c r="J37" s="436"/>
      <c r="K37" s="437"/>
      <c r="L37" s="437"/>
      <c r="M37" s="442"/>
      <c r="N37" s="436"/>
      <c r="O37" s="437"/>
      <c r="P37" s="437"/>
      <c r="Q37" s="438"/>
      <c r="R37" s="432">
        <v>15</v>
      </c>
      <c r="S37" s="433">
        <v>30</v>
      </c>
      <c r="T37" s="433">
        <f>G37</f>
        <v>5</v>
      </c>
      <c r="U37" s="435">
        <v>2</v>
      </c>
      <c r="V37" s="436"/>
      <c r="W37" s="437"/>
      <c r="X37" s="437"/>
      <c r="Y37" s="442"/>
      <c r="Z37" s="439" t="s">
        <v>23</v>
      </c>
      <c r="AA37" s="355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6"/>
      <c r="EZ37" s="356"/>
      <c r="FA37" s="356"/>
      <c r="FB37" s="356"/>
      <c r="FC37" s="356"/>
      <c r="FD37" s="356"/>
      <c r="FE37" s="356"/>
      <c r="FF37" s="356"/>
      <c r="FG37" s="356"/>
      <c r="FH37" s="356"/>
      <c r="FI37" s="356"/>
      <c r="FJ37" s="356"/>
      <c r="FK37" s="356"/>
      <c r="FL37" s="356"/>
      <c r="FM37" s="356"/>
      <c r="FN37" s="356"/>
      <c r="FO37" s="356"/>
      <c r="FP37" s="356"/>
      <c r="FQ37" s="356"/>
      <c r="FR37" s="356"/>
      <c r="FS37" s="356"/>
      <c r="FT37" s="356"/>
      <c r="FU37" s="356"/>
      <c r="FV37" s="356"/>
      <c r="FW37" s="356"/>
      <c r="FX37" s="356"/>
      <c r="FY37" s="356"/>
      <c r="FZ37" s="356"/>
      <c r="GA37" s="356"/>
      <c r="GB37" s="356"/>
    </row>
    <row r="38" spans="1:184" ht="13.7" customHeight="1" x14ac:dyDescent="0.25">
      <c r="A38" s="430">
        <v>25</v>
      </c>
      <c r="B38" s="486" t="s">
        <v>158</v>
      </c>
      <c r="C38" s="432">
        <f t="shared" si="13"/>
        <v>0</v>
      </c>
      <c r="D38" s="433">
        <f t="shared" si="13"/>
        <v>30</v>
      </c>
      <c r="E38" s="434">
        <f t="shared" si="14"/>
        <v>30</v>
      </c>
      <c r="F38" s="432">
        <v>30</v>
      </c>
      <c r="G38" s="433">
        <f t="shared" si="15"/>
        <v>20</v>
      </c>
      <c r="H38" s="433">
        <f t="shared" si="16"/>
        <v>50</v>
      </c>
      <c r="I38" s="435">
        <f t="shared" si="17"/>
        <v>2</v>
      </c>
      <c r="J38" s="432">
        <v>0</v>
      </c>
      <c r="K38" s="433">
        <v>30</v>
      </c>
      <c r="L38" s="433">
        <f>G38</f>
        <v>20</v>
      </c>
      <c r="M38" s="435">
        <v>2</v>
      </c>
      <c r="N38" s="436"/>
      <c r="O38" s="437"/>
      <c r="P38" s="437"/>
      <c r="Q38" s="438"/>
      <c r="R38" s="436"/>
      <c r="S38" s="437"/>
      <c r="T38" s="437"/>
      <c r="U38" s="438"/>
      <c r="V38" s="436"/>
      <c r="W38" s="437"/>
      <c r="X38" s="437"/>
      <c r="Y38" s="442"/>
      <c r="Z38" s="439" t="s">
        <v>25</v>
      </c>
      <c r="AA38" s="355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6"/>
      <c r="ER38" s="356"/>
      <c r="ES38" s="356"/>
      <c r="ET38" s="356"/>
      <c r="EU38" s="356"/>
      <c r="EV38" s="356"/>
      <c r="EW38" s="356"/>
      <c r="EX38" s="356"/>
      <c r="EY38" s="356"/>
      <c r="EZ38" s="356"/>
      <c r="FA38" s="356"/>
      <c r="FB38" s="356"/>
      <c r="FC38" s="356"/>
      <c r="FD38" s="356"/>
      <c r="FE38" s="356"/>
      <c r="FF38" s="356"/>
      <c r="FG38" s="356"/>
      <c r="FH38" s="356"/>
      <c r="FI38" s="356"/>
      <c r="FJ38" s="356"/>
      <c r="FK38" s="356"/>
      <c r="FL38" s="356"/>
      <c r="FM38" s="356"/>
      <c r="FN38" s="356"/>
      <c r="FO38" s="356"/>
      <c r="FP38" s="356"/>
      <c r="FQ38" s="356"/>
      <c r="FR38" s="356"/>
      <c r="FS38" s="356"/>
      <c r="FT38" s="356"/>
      <c r="FU38" s="356"/>
      <c r="FV38" s="356"/>
      <c r="FW38" s="356"/>
      <c r="FX38" s="356"/>
      <c r="FY38" s="356"/>
      <c r="FZ38" s="356"/>
      <c r="GA38" s="356"/>
      <c r="GB38" s="356"/>
    </row>
    <row r="39" spans="1:184" ht="13.5" customHeight="1" x14ac:dyDescent="0.25">
      <c r="A39" s="430">
        <v>26</v>
      </c>
      <c r="B39" s="486" t="s">
        <v>159</v>
      </c>
      <c r="C39" s="432">
        <f t="shared" si="13"/>
        <v>0</v>
      </c>
      <c r="D39" s="433">
        <f t="shared" si="13"/>
        <v>30</v>
      </c>
      <c r="E39" s="434">
        <f t="shared" si="14"/>
        <v>30</v>
      </c>
      <c r="F39" s="432">
        <v>30</v>
      </c>
      <c r="G39" s="433">
        <f t="shared" si="15"/>
        <v>20</v>
      </c>
      <c r="H39" s="433">
        <f t="shared" si="16"/>
        <v>50</v>
      </c>
      <c r="I39" s="435">
        <f t="shared" si="17"/>
        <v>2</v>
      </c>
      <c r="J39" s="436"/>
      <c r="K39" s="437"/>
      <c r="L39" s="437"/>
      <c r="M39" s="438"/>
      <c r="N39" s="432">
        <v>0</v>
      </c>
      <c r="O39" s="433">
        <v>30</v>
      </c>
      <c r="P39" s="433">
        <f>G39</f>
        <v>20</v>
      </c>
      <c r="Q39" s="435">
        <v>2</v>
      </c>
      <c r="R39" s="436"/>
      <c r="S39" s="437"/>
      <c r="T39" s="437"/>
      <c r="U39" s="438"/>
      <c r="V39" s="436"/>
      <c r="W39" s="437"/>
      <c r="X39" s="437"/>
      <c r="Y39" s="442"/>
      <c r="Z39" s="439" t="s">
        <v>40</v>
      </c>
      <c r="AA39" s="355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6"/>
      <c r="FG39" s="356"/>
      <c r="FH39" s="356"/>
      <c r="FI39" s="356"/>
      <c r="FJ39" s="356"/>
      <c r="FK39" s="356"/>
      <c r="FL39" s="356"/>
      <c r="FM39" s="356"/>
      <c r="FN39" s="356"/>
      <c r="FO39" s="356"/>
      <c r="FP39" s="356"/>
      <c r="FQ39" s="356"/>
      <c r="FR39" s="356"/>
      <c r="FS39" s="356"/>
      <c r="FT39" s="356"/>
      <c r="FU39" s="356"/>
      <c r="FV39" s="356"/>
      <c r="FW39" s="356"/>
      <c r="FX39" s="356"/>
      <c r="FY39" s="356"/>
      <c r="FZ39" s="356"/>
      <c r="GA39" s="356"/>
      <c r="GB39" s="356"/>
    </row>
    <row r="40" spans="1:184" ht="13.5" customHeight="1" x14ac:dyDescent="0.25">
      <c r="A40" s="430">
        <v>27</v>
      </c>
      <c r="B40" s="486" t="s">
        <v>160</v>
      </c>
      <c r="C40" s="432">
        <f t="shared" si="13"/>
        <v>0</v>
      </c>
      <c r="D40" s="433">
        <f t="shared" si="13"/>
        <v>30</v>
      </c>
      <c r="E40" s="434">
        <f t="shared" si="14"/>
        <v>30</v>
      </c>
      <c r="F40" s="432">
        <v>30</v>
      </c>
      <c r="G40" s="433">
        <f t="shared" si="15"/>
        <v>45</v>
      </c>
      <c r="H40" s="433">
        <f t="shared" si="16"/>
        <v>75</v>
      </c>
      <c r="I40" s="435">
        <f t="shared" si="17"/>
        <v>3</v>
      </c>
      <c r="J40" s="432">
        <v>0</v>
      </c>
      <c r="K40" s="433">
        <v>30</v>
      </c>
      <c r="L40" s="433">
        <f>G40</f>
        <v>45</v>
      </c>
      <c r="M40" s="435">
        <v>3</v>
      </c>
      <c r="N40" s="436"/>
      <c r="O40" s="437"/>
      <c r="P40" s="437"/>
      <c r="Q40" s="438"/>
      <c r="R40" s="436"/>
      <c r="S40" s="437"/>
      <c r="T40" s="437"/>
      <c r="U40" s="438"/>
      <c r="V40" s="436"/>
      <c r="W40" s="437"/>
      <c r="X40" s="437"/>
      <c r="Y40" s="442"/>
      <c r="Z40" s="439" t="s">
        <v>25</v>
      </c>
      <c r="AA40" s="355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6"/>
      <c r="ER40" s="356"/>
      <c r="ES40" s="356"/>
      <c r="ET40" s="356"/>
      <c r="EU40" s="356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56"/>
      <c r="FG40" s="356"/>
      <c r="FH40" s="356"/>
      <c r="FI40" s="356"/>
      <c r="FJ40" s="356"/>
      <c r="FK40" s="356"/>
      <c r="FL40" s="356"/>
      <c r="FM40" s="356"/>
      <c r="FN40" s="356"/>
      <c r="FO40" s="356"/>
      <c r="FP40" s="356"/>
      <c r="FQ40" s="356"/>
      <c r="FR40" s="356"/>
      <c r="FS40" s="356"/>
      <c r="FT40" s="356"/>
      <c r="FU40" s="356"/>
      <c r="FV40" s="356"/>
      <c r="FW40" s="356"/>
      <c r="FX40" s="356"/>
      <c r="FY40" s="356"/>
      <c r="FZ40" s="356"/>
      <c r="GA40" s="356"/>
      <c r="GB40" s="356"/>
    </row>
    <row r="41" spans="1:184" ht="13.5" customHeight="1" x14ac:dyDescent="0.25">
      <c r="A41" s="430">
        <v>28</v>
      </c>
      <c r="B41" s="486" t="s">
        <v>161</v>
      </c>
      <c r="C41" s="432">
        <f t="shared" si="13"/>
        <v>0</v>
      </c>
      <c r="D41" s="433">
        <f t="shared" si="13"/>
        <v>30</v>
      </c>
      <c r="E41" s="434">
        <f t="shared" si="14"/>
        <v>30</v>
      </c>
      <c r="F41" s="432">
        <v>30</v>
      </c>
      <c r="G41" s="433">
        <f t="shared" si="15"/>
        <v>45</v>
      </c>
      <c r="H41" s="433">
        <f t="shared" si="16"/>
        <v>75</v>
      </c>
      <c r="I41" s="435">
        <f t="shared" si="17"/>
        <v>3</v>
      </c>
      <c r="J41" s="436"/>
      <c r="K41" s="437"/>
      <c r="L41" s="437"/>
      <c r="M41" s="438"/>
      <c r="N41" s="436"/>
      <c r="O41" s="437"/>
      <c r="P41" s="437"/>
      <c r="Q41" s="438"/>
      <c r="R41" s="436"/>
      <c r="S41" s="437"/>
      <c r="T41" s="437"/>
      <c r="U41" s="438"/>
      <c r="V41" s="432">
        <v>0</v>
      </c>
      <c r="W41" s="433">
        <v>30</v>
      </c>
      <c r="X41" s="433">
        <f>G41</f>
        <v>45</v>
      </c>
      <c r="Y41" s="435">
        <v>3</v>
      </c>
      <c r="Z41" s="439" t="s">
        <v>42</v>
      </c>
      <c r="AA41" s="355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  <c r="DO41" s="356"/>
      <c r="DP41" s="356"/>
      <c r="DQ41" s="356"/>
      <c r="DR41" s="356"/>
      <c r="DS41" s="356"/>
      <c r="DT41" s="356"/>
      <c r="DU41" s="356"/>
      <c r="DV41" s="356"/>
      <c r="DW41" s="356"/>
      <c r="DX41" s="356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56"/>
      <c r="EJ41" s="356"/>
      <c r="EK41" s="356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6"/>
      <c r="EZ41" s="356"/>
      <c r="FA41" s="356"/>
      <c r="FB41" s="356"/>
      <c r="FC41" s="356"/>
      <c r="FD41" s="356"/>
      <c r="FE41" s="356"/>
      <c r="FF41" s="356"/>
      <c r="FG41" s="356"/>
      <c r="FH41" s="356"/>
      <c r="FI41" s="356"/>
      <c r="FJ41" s="356"/>
      <c r="FK41" s="356"/>
      <c r="FL41" s="356"/>
      <c r="FM41" s="356"/>
      <c r="FN41" s="356"/>
      <c r="FO41" s="356"/>
      <c r="FP41" s="356"/>
      <c r="FQ41" s="356"/>
      <c r="FR41" s="356"/>
      <c r="FS41" s="356"/>
      <c r="FT41" s="356"/>
      <c r="FU41" s="356"/>
      <c r="FV41" s="356"/>
      <c r="FW41" s="356"/>
      <c r="FX41" s="356"/>
      <c r="FY41" s="356"/>
      <c r="FZ41" s="356"/>
      <c r="GA41" s="356"/>
      <c r="GB41" s="356"/>
    </row>
    <row r="42" spans="1:184" ht="13.5" customHeight="1" x14ac:dyDescent="0.25">
      <c r="A42" s="430">
        <v>29</v>
      </c>
      <c r="B42" s="431" t="s">
        <v>162</v>
      </c>
      <c r="C42" s="432">
        <f t="shared" si="13"/>
        <v>0</v>
      </c>
      <c r="D42" s="433">
        <f t="shared" si="13"/>
        <v>30</v>
      </c>
      <c r="E42" s="434">
        <f t="shared" si="14"/>
        <v>30</v>
      </c>
      <c r="F42" s="432">
        <v>30</v>
      </c>
      <c r="G42" s="433">
        <f t="shared" si="15"/>
        <v>45</v>
      </c>
      <c r="H42" s="433">
        <f t="shared" si="16"/>
        <v>75</v>
      </c>
      <c r="I42" s="435">
        <f t="shared" si="17"/>
        <v>3</v>
      </c>
      <c r="J42" s="436"/>
      <c r="K42" s="437"/>
      <c r="L42" s="437"/>
      <c r="M42" s="438"/>
      <c r="N42" s="432">
        <v>0</v>
      </c>
      <c r="O42" s="433">
        <v>30</v>
      </c>
      <c r="P42" s="433">
        <f>G42</f>
        <v>45</v>
      </c>
      <c r="Q42" s="435">
        <v>3</v>
      </c>
      <c r="R42" s="436"/>
      <c r="S42" s="437"/>
      <c r="T42" s="437"/>
      <c r="U42" s="438"/>
      <c r="V42" s="436"/>
      <c r="W42" s="437"/>
      <c r="X42" s="437"/>
      <c r="Y42" s="438"/>
      <c r="Z42" s="439" t="s">
        <v>40</v>
      </c>
      <c r="AA42" s="355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356"/>
      <c r="DO42" s="356"/>
      <c r="DP42" s="356"/>
      <c r="DQ42" s="356"/>
      <c r="DR42" s="356"/>
      <c r="DS42" s="356"/>
      <c r="DT42" s="356"/>
      <c r="DU42" s="356"/>
      <c r="DV42" s="356"/>
      <c r="DW42" s="356"/>
      <c r="DX42" s="356"/>
      <c r="DY42" s="356"/>
      <c r="DZ42" s="356"/>
      <c r="EA42" s="356"/>
      <c r="EB42" s="356"/>
      <c r="EC42" s="356"/>
      <c r="ED42" s="356"/>
      <c r="EE42" s="356"/>
      <c r="EF42" s="356"/>
      <c r="EG42" s="356"/>
      <c r="EH42" s="356"/>
      <c r="EI42" s="356"/>
      <c r="EJ42" s="356"/>
      <c r="EK42" s="356"/>
      <c r="EL42" s="356"/>
      <c r="EM42" s="356"/>
      <c r="EN42" s="356"/>
      <c r="EO42" s="356"/>
      <c r="EP42" s="356"/>
      <c r="EQ42" s="356"/>
      <c r="ER42" s="356"/>
      <c r="ES42" s="356"/>
      <c r="ET42" s="356"/>
      <c r="EU42" s="356"/>
      <c r="EV42" s="356"/>
      <c r="EW42" s="356"/>
      <c r="EX42" s="356"/>
      <c r="EY42" s="356"/>
      <c r="EZ42" s="356"/>
      <c r="FA42" s="356"/>
      <c r="FB42" s="356"/>
      <c r="FC42" s="356"/>
      <c r="FD42" s="356"/>
      <c r="FE42" s="356"/>
      <c r="FF42" s="356"/>
      <c r="FG42" s="356"/>
      <c r="FH42" s="356"/>
      <c r="FI42" s="356"/>
      <c r="FJ42" s="356"/>
      <c r="FK42" s="356"/>
      <c r="FL42" s="356"/>
      <c r="FM42" s="356"/>
      <c r="FN42" s="356"/>
      <c r="FO42" s="356"/>
      <c r="FP42" s="356"/>
      <c r="FQ42" s="356"/>
      <c r="FR42" s="356"/>
      <c r="FS42" s="356"/>
      <c r="FT42" s="356"/>
      <c r="FU42" s="356"/>
      <c r="FV42" s="356"/>
      <c r="FW42" s="356"/>
      <c r="FX42" s="356"/>
      <c r="FY42" s="356"/>
      <c r="FZ42" s="356"/>
      <c r="GA42" s="356"/>
      <c r="GB42" s="356"/>
    </row>
    <row r="43" spans="1:184" ht="13.5" customHeight="1" x14ac:dyDescent="0.25">
      <c r="A43" s="430">
        <v>30</v>
      </c>
      <c r="B43" s="431" t="s">
        <v>163</v>
      </c>
      <c r="C43" s="432">
        <f t="shared" si="13"/>
        <v>0</v>
      </c>
      <c r="D43" s="433">
        <f t="shared" si="13"/>
        <v>30</v>
      </c>
      <c r="E43" s="434">
        <f t="shared" si="14"/>
        <v>30</v>
      </c>
      <c r="F43" s="432">
        <v>30</v>
      </c>
      <c r="G43" s="433">
        <f t="shared" si="15"/>
        <v>45</v>
      </c>
      <c r="H43" s="433">
        <f t="shared" si="16"/>
        <v>75</v>
      </c>
      <c r="I43" s="435">
        <f t="shared" si="17"/>
        <v>3</v>
      </c>
      <c r="J43" s="432">
        <v>0</v>
      </c>
      <c r="K43" s="433">
        <v>30</v>
      </c>
      <c r="L43" s="433">
        <f>G43</f>
        <v>45</v>
      </c>
      <c r="M43" s="435">
        <v>3</v>
      </c>
      <c r="N43" s="436"/>
      <c r="O43" s="437"/>
      <c r="P43" s="437"/>
      <c r="Q43" s="438"/>
      <c r="R43" s="436"/>
      <c r="S43" s="437"/>
      <c r="T43" s="437"/>
      <c r="U43" s="438"/>
      <c r="V43" s="436"/>
      <c r="W43" s="437"/>
      <c r="X43" s="437"/>
      <c r="Y43" s="438"/>
      <c r="Z43" s="439" t="s">
        <v>25</v>
      </c>
      <c r="AA43" s="355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6"/>
      <c r="DQ43" s="356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6"/>
      <c r="EG43" s="356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6"/>
      <c r="EW43" s="356"/>
      <c r="EX43" s="356"/>
      <c r="EY43" s="356"/>
      <c r="EZ43" s="356"/>
      <c r="FA43" s="356"/>
      <c r="FB43" s="356"/>
      <c r="FC43" s="356"/>
      <c r="FD43" s="356"/>
      <c r="FE43" s="356"/>
      <c r="FF43" s="356"/>
      <c r="FG43" s="356"/>
      <c r="FH43" s="356"/>
      <c r="FI43" s="356"/>
      <c r="FJ43" s="356"/>
      <c r="FK43" s="356"/>
      <c r="FL43" s="356"/>
      <c r="FM43" s="356"/>
      <c r="FN43" s="356"/>
      <c r="FO43" s="356"/>
      <c r="FP43" s="356"/>
      <c r="FQ43" s="356"/>
      <c r="FR43" s="356"/>
      <c r="FS43" s="356"/>
      <c r="FT43" s="356"/>
      <c r="FU43" s="356"/>
      <c r="FV43" s="356"/>
      <c r="FW43" s="356"/>
      <c r="FX43" s="356"/>
      <c r="FY43" s="356"/>
      <c r="FZ43" s="356"/>
      <c r="GA43" s="356"/>
      <c r="GB43" s="356"/>
    </row>
    <row r="44" spans="1:184" ht="13.5" customHeight="1" x14ac:dyDescent="0.25">
      <c r="A44" s="430">
        <v>31</v>
      </c>
      <c r="B44" s="431" t="s">
        <v>164</v>
      </c>
      <c r="C44" s="432">
        <f t="shared" si="13"/>
        <v>0</v>
      </c>
      <c r="D44" s="433">
        <f t="shared" si="13"/>
        <v>30</v>
      </c>
      <c r="E44" s="434">
        <f t="shared" si="14"/>
        <v>30</v>
      </c>
      <c r="F44" s="432">
        <v>30</v>
      </c>
      <c r="G44" s="433">
        <f t="shared" si="15"/>
        <v>45</v>
      </c>
      <c r="H44" s="433">
        <f t="shared" si="16"/>
        <v>75</v>
      </c>
      <c r="I44" s="435">
        <f t="shared" si="17"/>
        <v>3</v>
      </c>
      <c r="J44" s="436"/>
      <c r="K44" s="437"/>
      <c r="L44" s="437"/>
      <c r="M44" s="442"/>
      <c r="N44" s="436"/>
      <c r="O44" s="437"/>
      <c r="P44" s="437"/>
      <c r="Q44" s="438"/>
      <c r="R44" s="436"/>
      <c r="S44" s="437"/>
      <c r="T44" s="437"/>
      <c r="U44" s="438"/>
      <c r="V44" s="432">
        <v>0</v>
      </c>
      <c r="W44" s="433">
        <v>30</v>
      </c>
      <c r="X44" s="433">
        <f>G44</f>
        <v>45</v>
      </c>
      <c r="Y44" s="435">
        <v>3</v>
      </c>
      <c r="Z44" s="439" t="s">
        <v>42</v>
      </c>
      <c r="AA44" s="355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356"/>
      <c r="FL44" s="356"/>
      <c r="FM44" s="356"/>
      <c r="FN44" s="356"/>
      <c r="FO44" s="356"/>
      <c r="FP44" s="356"/>
      <c r="FQ44" s="356"/>
      <c r="FR44" s="356"/>
      <c r="FS44" s="356"/>
      <c r="FT44" s="356"/>
      <c r="FU44" s="356"/>
      <c r="FV44" s="356"/>
      <c r="FW44" s="356"/>
      <c r="FX44" s="356"/>
      <c r="FY44" s="356"/>
      <c r="FZ44" s="356"/>
      <c r="GA44" s="356"/>
      <c r="GB44" s="356"/>
    </row>
    <row r="45" spans="1:184" ht="13.5" customHeight="1" x14ac:dyDescent="0.25">
      <c r="A45" s="430">
        <v>32</v>
      </c>
      <c r="B45" s="431" t="s">
        <v>165</v>
      </c>
      <c r="C45" s="432">
        <f t="shared" si="13"/>
        <v>0</v>
      </c>
      <c r="D45" s="433">
        <f t="shared" si="13"/>
        <v>30</v>
      </c>
      <c r="E45" s="434">
        <f t="shared" si="14"/>
        <v>30</v>
      </c>
      <c r="F45" s="432">
        <v>30</v>
      </c>
      <c r="G45" s="433">
        <f t="shared" si="15"/>
        <v>45</v>
      </c>
      <c r="H45" s="433">
        <f t="shared" si="16"/>
        <v>75</v>
      </c>
      <c r="I45" s="435">
        <f t="shared" si="17"/>
        <v>3</v>
      </c>
      <c r="J45" s="436"/>
      <c r="K45" s="437"/>
      <c r="L45" s="437"/>
      <c r="M45" s="442"/>
      <c r="N45" s="432">
        <v>0</v>
      </c>
      <c r="O45" s="433">
        <v>30</v>
      </c>
      <c r="P45" s="433">
        <f>G45</f>
        <v>45</v>
      </c>
      <c r="Q45" s="435">
        <v>3</v>
      </c>
      <c r="R45" s="436"/>
      <c r="S45" s="437"/>
      <c r="T45" s="437"/>
      <c r="U45" s="438"/>
      <c r="V45" s="436"/>
      <c r="W45" s="437"/>
      <c r="X45" s="437"/>
      <c r="Y45" s="438"/>
      <c r="Z45" s="439" t="s">
        <v>40</v>
      </c>
      <c r="AA45" s="355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6"/>
      <c r="DQ45" s="356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356"/>
      <c r="FL45" s="356"/>
      <c r="FM45" s="356"/>
      <c r="FN45" s="356"/>
      <c r="FO45" s="356"/>
      <c r="FP45" s="356"/>
      <c r="FQ45" s="356"/>
      <c r="FR45" s="356"/>
      <c r="FS45" s="356"/>
      <c r="FT45" s="356"/>
      <c r="FU45" s="356"/>
      <c r="FV45" s="356"/>
      <c r="FW45" s="356"/>
      <c r="FX45" s="356"/>
      <c r="FY45" s="356"/>
      <c r="FZ45" s="356"/>
      <c r="GA45" s="356"/>
      <c r="GB45" s="356"/>
    </row>
    <row r="46" spans="1:184" ht="13.5" customHeight="1" thickBot="1" x14ac:dyDescent="0.3">
      <c r="A46" s="531">
        <v>33</v>
      </c>
      <c r="B46" s="444" t="s">
        <v>166</v>
      </c>
      <c r="C46" s="445">
        <f t="shared" si="13"/>
        <v>0</v>
      </c>
      <c r="D46" s="446">
        <f t="shared" si="13"/>
        <v>30</v>
      </c>
      <c r="E46" s="447">
        <f t="shared" si="14"/>
        <v>30</v>
      </c>
      <c r="F46" s="445">
        <v>30</v>
      </c>
      <c r="G46" s="446">
        <f t="shared" si="15"/>
        <v>45</v>
      </c>
      <c r="H46" s="446">
        <f t="shared" si="16"/>
        <v>75</v>
      </c>
      <c r="I46" s="449">
        <f t="shared" si="17"/>
        <v>3</v>
      </c>
      <c r="J46" s="450"/>
      <c r="K46" s="451"/>
      <c r="L46" s="451"/>
      <c r="M46" s="452"/>
      <c r="N46" s="450"/>
      <c r="O46" s="451"/>
      <c r="P46" s="451"/>
      <c r="Q46" s="532"/>
      <c r="R46" s="445">
        <v>0</v>
      </c>
      <c r="S46" s="446">
        <v>30</v>
      </c>
      <c r="T46" s="446">
        <f>G46</f>
        <v>45</v>
      </c>
      <c r="U46" s="449">
        <v>3</v>
      </c>
      <c r="V46" s="450"/>
      <c r="W46" s="451"/>
      <c r="X46" s="451"/>
      <c r="Y46" s="532"/>
      <c r="Z46" s="533" t="s">
        <v>23</v>
      </c>
      <c r="AA46" s="355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6"/>
      <c r="DA46" s="356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6"/>
      <c r="DQ46" s="356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6"/>
      <c r="EG46" s="356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6"/>
      <c r="EW46" s="356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  <c r="FH46" s="356"/>
      <c r="FI46" s="356"/>
      <c r="FJ46" s="356"/>
      <c r="FK46" s="356"/>
      <c r="FL46" s="356"/>
      <c r="FM46" s="356"/>
      <c r="FN46" s="356"/>
      <c r="FO46" s="356"/>
      <c r="FP46" s="356"/>
      <c r="FQ46" s="356"/>
      <c r="FR46" s="356"/>
      <c r="FS46" s="356"/>
      <c r="FT46" s="356"/>
      <c r="FU46" s="356"/>
      <c r="FV46" s="356"/>
      <c r="FW46" s="356"/>
      <c r="FX46" s="356"/>
      <c r="FY46" s="356"/>
      <c r="FZ46" s="356"/>
      <c r="GA46" s="356"/>
      <c r="GB46" s="356"/>
    </row>
    <row r="47" spans="1:184" ht="13.5" customHeight="1" thickBot="1" x14ac:dyDescent="0.25">
      <c r="A47" s="534"/>
      <c r="B47" s="455" t="s">
        <v>60</v>
      </c>
      <c r="C47" s="464">
        <f t="shared" ref="C47:Y47" si="18">SUM(C36:C46)</f>
        <v>45</v>
      </c>
      <c r="D47" s="461">
        <f t="shared" si="18"/>
        <v>330</v>
      </c>
      <c r="E47" s="521">
        <f t="shared" si="18"/>
        <v>375</v>
      </c>
      <c r="F47" s="464">
        <f t="shared" si="18"/>
        <v>375</v>
      </c>
      <c r="G47" s="461">
        <f t="shared" si="18"/>
        <v>375</v>
      </c>
      <c r="H47" s="461">
        <f t="shared" si="18"/>
        <v>750</v>
      </c>
      <c r="I47" s="522">
        <f t="shared" si="18"/>
        <v>30</v>
      </c>
      <c r="J47" s="464">
        <f t="shared" si="18"/>
        <v>0</v>
      </c>
      <c r="K47" s="461">
        <f t="shared" si="18"/>
        <v>90</v>
      </c>
      <c r="L47" s="461">
        <f t="shared" si="18"/>
        <v>110</v>
      </c>
      <c r="M47" s="522">
        <f t="shared" si="18"/>
        <v>8</v>
      </c>
      <c r="N47" s="464">
        <f t="shared" si="18"/>
        <v>30</v>
      </c>
      <c r="O47" s="465">
        <f t="shared" si="18"/>
        <v>120</v>
      </c>
      <c r="P47" s="461">
        <f t="shared" si="18"/>
        <v>125</v>
      </c>
      <c r="Q47" s="522">
        <f t="shared" si="18"/>
        <v>11</v>
      </c>
      <c r="R47" s="464">
        <f t="shared" si="18"/>
        <v>15</v>
      </c>
      <c r="S47" s="461">
        <f t="shared" si="18"/>
        <v>60</v>
      </c>
      <c r="T47" s="461">
        <f t="shared" si="18"/>
        <v>50</v>
      </c>
      <c r="U47" s="522">
        <f t="shared" si="18"/>
        <v>5</v>
      </c>
      <c r="V47" s="460">
        <f t="shared" si="18"/>
        <v>0</v>
      </c>
      <c r="W47" s="463">
        <f t="shared" si="18"/>
        <v>60</v>
      </c>
      <c r="X47" s="461">
        <f t="shared" si="18"/>
        <v>90</v>
      </c>
      <c r="Y47" s="522">
        <f t="shared" si="18"/>
        <v>6</v>
      </c>
      <c r="Z47" s="467"/>
      <c r="AA47" s="355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6"/>
      <c r="DQ47" s="356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356"/>
      <c r="FL47" s="356"/>
      <c r="FM47" s="356"/>
      <c r="FN47" s="356"/>
      <c r="FO47" s="356"/>
      <c r="FP47" s="356"/>
      <c r="FQ47" s="356"/>
      <c r="FR47" s="356"/>
      <c r="FS47" s="356"/>
      <c r="FT47" s="356"/>
      <c r="FU47" s="356"/>
      <c r="FV47" s="356"/>
      <c r="FW47" s="356"/>
      <c r="FX47" s="356"/>
      <c r="FY47" s="356"/>
      <c r="FZ47" s="356"/>
      <c r="GA47" s="356"/>
      <c r="GB47" s="356"/>
    </row>
    <row r="48" spans="1:184" ht="13.5" customHeight="1" thickBot="1" x14ac:dyDescent="0.25">
      <c r="A48" s="468" t="s">
        <v>75</v>
      </c>
      <c r="B48" s="535" t="s">
        <v>167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7"/>
      <c r="M48" s="536"/>
      <c r="N48" s="536"/>
      <c r="O48" s="536"/>
      <c r="P48" s="537"/>
      <c r="Q48" s="536"/>
      <c r="R48" s="536"/>
      <c r="S48" s="536"/>
      <c r="T48" s="537"/>
      <c r="U48" s="536"/>
      <c r="V48" s="536"/>
      <c r="W48" s="536"/>
      <c r="X48" s="537"/>
      <c r="Y48" s="536"/>
      <c r="Z48" s="538"/>
      <c r="AA48" s="355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6"/>
      <c r="CK48" s="356"/>
      <c r="CL48" s="356"/>
      <c r="CM48" s="356"/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6"/>
      <c r="DA48" s="356"/>
      <c r="DB48" s="356"/>
      <c r="DC48" s="356"/>
      <c r="DD48" s="356"/>
      <c r="DE48" s="356"/>
      <c r="DF48" s="356"/>
      <c r="DG48" s="356"/>
      <c r="DH48" s="356"/>
      <c r="DI48" s="356"/>
      <c r="DJ48" s="356"/>
      <c r="DK48" s="356"/>
      <c r="DL48" s="356"/>
      <c r="DM48" s="356"/>
      <c r="DN48" s="356"/>
      <c r="DO48" s="356"/>
      <c r="DP48" s="356"/>
      <c r="DQ48" s="356"/>
      <c r="DR48" s="356"/>
      <c r="DS48" s="356"/>
      <c r="DT48" s="356"/>
      <c r="DU48" s="356"/>
      <c r="DV48" s="356"/>
      <c r="DW48" s="356"/>
      <c r="DX48" s="356"/>
      <c r="DY48" s="356"/>
      <c r="DZ48" s="356"/>
      <c r="EA48" s="356"/>
      <c r="EB48" s="356"/>
      <c r="EC48" s="356"/>
      <c r="ED48" s="356"/>
      <c r="EE48" s="356"/>
      <c r="EF48" s="356"/>
      <c r="EG48" s="356"/>
      <c r="EH48" s="356"/>
      <c r="EI48" s="356"/>
      <c r="EJ48" s="356"/>
      <c r="EK48" s="356"/>
      <c r="EL48" s="356"/>
      <c r="EM48" s="356"/>
      <c r="EN48" s="356"/>
      <c r="EO48" s="356"/>
      <c r="EP48" s="356"/>
      <c r="EQ48" s="356"/>
      <c r="ER48" s="356"/>
      <c r="ES48" s="356"/>
      <c r="ET48" s="356"/>
      <c r="EU48" s="356"/>
      <c r="EV48" s="356"/>
      <c r="EW48" s="356"/>
      <c r="EX48" s="356"/>
      <c r="EY48" s="356"/>
      <c r="EZ48" s="356"/>
      <c r="FA48" s="356"/>
      <c r="FB48" s="356"/>
      <c r="FC48" s="356"/>
      <c r="FD48" s="356"/>
      <c r="FE48" s="356"/>
      <c r="FF48" s="356"/>
      <c r="FG48" s="356"/>
      <c r="FH48" s="356"/>
      <c r="FI48" s="356"/>
      <c r="FJ48" s="356"/>
      <c r="FK48" s="356"/>
      <c r="FL48" s="356"/>
      <c r="FM48" s="356"/>
      <c r="FN48" s="356"/>
      <c r="FO48" s="356"/>
      <c r="FP48" s="356"/>
      <c r="FQ48" s="356"/>
      <c r="FR48" s="356"/>
      <c r="FS48" s="356"/>
      <c r="FT48" s="356"/>
      <c r="FU48" s="356"/>
      <c r="FV48" s="356"/>
      <c r="FW48" s="356"/>
      <c r="FX48" s="356"/>
      <c r="FY48" s="356"/>
      <c r="FZ48" s="356"/>
      <c r="GA48" s="356"/>
      <c r="GB48" s="356"/>
    </row>
    <row r="49" spans="1:184" ht="13.5" customHeight="1" thickBot="1" x14ac:dyDescent="0.3">
      <c r="A49" s="539">
        <v>34</v>
      </c>
      <c r="B49" s="540" t="s">
        <v>168</v>
      </c>
      <c r="C49" s="456">
        <f>SUM(J49,N49,R49,V49)</f>
        <v>0</v>
      </c>
      <c r="D49" s="457">
        <f>SUM(K49,O49,S49,W49)</f>
        <v>30</v>
      </c>
      <c r="E49" s="458">
        <f>SUM(C49:D49)</f>
        <v>30</v>
      </c>
      <c r="F49" s="456">
        <v>30</v>
      </c>
      <c r="G49" s="457">
        <f>H49-F49</f>
        <v>20</v>
      </c>
      <c r="H49" s="457">
        <f>$B$6*I49</f>
        <v>50</v>
      </c>
      <c r="I49" s="459">
        <f>SUM(M49,Q49,U49,Y49)</f>
        <v>2</v>
      </c>
      <c r="J49" s="541"/>
      <c r="K49" s="542"/>
      <c r="L49" s="542"/>
      <c r="M49" s="543"/>
      <c r="N49" s="541"/>
      <c r="O49" s="542"/>
      <c r="P49" s="542"/>
      <c r="Q49" s="543"/>
      <c r="R49" s="456">
        <v>0</v>
      </c>
      <c r="S49" s="457">
        <v>30</v>
      </c>
      <c r="T49" s="457">
        <f>G49</f>
        <v>20</v>
      </c>
      <c r="U49" s="459">
        <v>2</v>
      </c>
      <c r="V49" s="541"/>
      <c r="W49" s="542"/>
      <c r="X49" s="542"/>
      <c r="Y49" s="543"/>
      <c r="Z49" s="544" t="s">
        <v>23</v>
      </c>
      <c r="AA49" s="355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6"/>
      <c r="DA49" s="356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6"/>
      <c r="DQ49" s="356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6"/>
      <c r="EG49" s="356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6"/>
      <c r="EW49" s="356"/>
      <c r="EX49" s="356"/>
      <c r="EY49" s="356"/>
      <c r="EZ49" s="356"/>
      <c r="FA49" s="356"/>
      <c r="FB49" s="356"/>
      <c r="FC49" s="356"/>
      <c r="FD49" s="356"/>
      <c r="FE49" s="356"/>
      <c r="FF49" s="356"/>
      <c r="FG49" s="356"/>
      <c r="FH49" s="356"/>
      <c r="FI49" s="356"/>
      <c r="FJ49" s="356"/>
      <c r="FK49" s="356"/>
      <c r="FL49" s="356"/>
      <c r="FM49" s="356"/>
      <c r="FN49" s="356"/>
      <c r="FO49" s="356"/>
      <c r="FP49" s="356"/>
      <c r="FQ49" s="356"/>
      <c r="FR49" s="356"/>
      <c r="FS49" s="356"/>
      <c r="FT49" s="356"/>
      <c r="FU49" s="356"/>
      <c r="FV49" s="356"/>
      <c r="FW49" s="356"/>
      <c r="FX49" s="356"/>
      <c r="FY49" s="356"/>
      <c r="FZ49" s="356"/>
      <c r="GA49" s="356"/>
      <c r="GB49" s="356"/>
    </row>
    <row r="50" spans="1:184" ht="13.5" customHeight="1" thickBot="1" x14ac:dyDescent="0.3">
      <c r="A50" s="545"/>
      <c r="B50" s="455" t="s">
        <v>60</v>
      </c>
      <c r="C50" s="456">
        <v>0</v>
      </c>
      <c r="D50" s="457">
        <v>30</v>
      </c>
      <c r="E50" s="458">
        <v>30</v>
      </c>
      <c r="F50" s="456">
        <f t="shared" ref="F50:U50" si="19">SUM(F49:F49)</f>
        <v>30</v>
      </c>
      <c r="G50" s="457">
        <f t="shared" si="19"/>
        <v>20</v>
      </c>
      <c r="H50" s="457">
        <f t="shared" si="19"/>
        <v>50</v>
      </c>
      <c r="I50" s="459">
        <f t="shared" si="19"/>
        <v>2</v>
      </c>
      <c r="J50" s="456">
        <f t="shared" si="19"/>
        <v>0</v>
      </c>
      <c r="K50" s="457">
        <f t="shared" si="19"/>
        <v>0</v>
      </c>
      <c r="L50" s="457">
        <f t="shared" si="19"/>
        <v>0</v>
      </c>
      <c r="M50" s="459">
        <f t="shared" si="19"/>
        <v>0</v>
      </c>
      <c r="N50" s="456">
        <f t="shared" si="19"/>
        <v>0</v>
      </c>
      <c r="O50" s="457">
        <f t="shared" si="19"/>
        <v>0</v>
      </c>
      <c r="P50" s="457">
        <f t="shared" si="19"/>
        <v>0</v>
      </c>
      <c r="Q50" s="459">
        <f t="shared" si="19"/>
        <v>0</v>
      </c>
      <c r="R50" s="464">
        <f t="shared" si="19"/>
        <v>0</v>
      </c>
      <c r="S50" s="461">
        <f t="shared" si="19"/>
        <v>30</v>
      </c>
      <c r="T50" s="466">
        <f t="shared" si="19"/>
        <v>20</v>
      </c>
      <c r="U50" s="459">
        <f t="shared" si="19"/>
        <v>2</v>
      </c>
      <c r="V50" s="541"/>
      <c r="W50" s="542"/>
      <c r="X50" s="542"/>
      <c r="Y50" s="546"/>
      <c r="Z50" s="547"/>
      <c r="AA50" s="355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6"/>
      <c r="DA50" s="356"/>
      <c r="DB50" s="356"/>
      <c r="DC50" s="356"/>
      <c r="DD50" s="356"/>
      <c r="DE50" s="356"/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6"/>
      <c r="DQ50" s="356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6"/>
      <c r="EG50" s="356"/>
      <c r="EH50" s="356"/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356"/>
      <c r="ET50" s="356"/>
      <c r="EU50" s="356"/>
      <c r="EV50" s="356"/>
      <c r="EW50" s="356"/>
      <c r="EX50" s="356"/>
      <c r="EY50" s="356"/>
      <c r="EZ50" s="356"/>
      <c r="FA50" s="356"/>
      <c r="FB50" s="356"/>
      <c r="FC50" s="356"/>
      <c r="FD50" s="356"/>
      <c r="FE50" s="356"/>
      <c r="FF50" s="356"/>
      <c r="FG50" s="356"/>
      <c r="FH50" s="356"/>
      <c r="FI50" s="356"/>
      <c r="FJ50" s="356"/>
      <c r="FK50" s="356"/>
      <c r="FL50" s="356"/>
      <c r="FM50" s="356"/>
      <c r="FN50" s="356"/>
      <c r="FO50" s="356"/>
      <c r="FP50" s="356"/>
      <c r="FQ50" s="356"/>
      <c r="FR50" s="356"/>
      <c r="FS50" s="356"/>
      <c r="FT50" s="356"/>
      <c r="FU50" s="356"/>
      <c r="FV50" s="356"/>
      <c r="FW50" s="356"/>
      <c r="FX50" s="356"/>
      <c r="FY50" s="356"/>
      <c r="FZ50" s="356"/>
      <c r="GA50" s="356"/>
      <c r="GB50" s="356"/>
    </row>
    <row r="51" spans="1:184" ht="31.5" customHeight="1" thickBot="1" x14ac:dyDescent="0.25">
      <c r="A51" s="548" t="s">
        <v>83</v>
      </c>
      <c r="B51" s="549" t="s">
        <v>169</v>
      </c>
      <c r="C51" s="473"/>
      <c r="D51" s="473"/>
      <c r="E51" s="473"/>
      <c r="F51" s="473"/>
      <c r="G51" s="473"/>
      <c r="H51" s="473"/>
      <c r="I51" s="550"/>
      <c r="J51" s="473"/>
      <c r="K51" s="473"/>
      <c r="L51" s="473"/>
      <c r="M51" s="550"/>
      <c r="N51" s="473"/>
      <c r="O51" s="473"/>
      <c r="P51" s="473"/>
      <c r="Q51" s="550"/>
      <c r="R51" s="473"/>
      <c r="S51" s="473"/>
      <c r="T51" s="473"/>
      <c r="U51" s="550"/>
      <c r="V51" s="473"/>
      <c r="W51" s="473"/>
      <c r="X51" s="473"/>
      <c r="Y51" s="550"/>
      <c r="Z51" s="551"/>
      <c r="AA51" s="355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6"/>
      <c r="DB51" s="356"/>
      <c r="DC51" s="356"/>
      <c r="DD51" s="356"/>
      <c r="DE51" s="356"/>
      <c r="DF51" s="356"/>
      <c r="DG51" s="356"/>
      <c r="DH51" s="356"/>
      <c r="DI51" s="356"/>
      <c r="DJ51" s="356"/>
      <c r="DK51" s="356"/>
      <c r="DL51" s="356"/>
      <c r="DM51" s="356"/>
      <c r="DN51" s="356"/>
      <c r="DO51" s="356"/>
      <c r="DP51" s="356"/>
      <c r="DQ51" s="356"/>
      <c r="DR51" s="356"/>
      <c r="DS51" s="356"/>
      <c r="DT51" s="356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6"/>
      <c r="EG51" s="356"/>
      <c r="EH51" s="356"/>
      <c r="EI51" s="356"/>
      <c r="EJ51" s="356"/>
      <c r="EK51" s="356"/>
      <c r="EL51" s="356"/>
      <c r="EM51" s="356"/>
      <c r="EN51" s="356"/>
      <c r="EO51" s="356"/>
      <c r="EP51" s="356"/>
      <c r="EQ51" s="356"/>
      <c r="ER51" s="356"/>
      <c r="ES51" s="356"/>
      <c r="ET51" s="356"/>
      <c r="EU51" s="356"/>
      <c r="EV51" s="356"/>
      <c r="EW51" s="356"/>
      <c r="EX51" s="356"/>
      <c r="EY51" s="356"/>
      <c r="EZ51" s="356"/>
      <c r="FA51" s="356"/>
      <c r="FB51" s="356"/>
      <c r="FC51" s="356"/>
      <c r="FD51" s="356"/>
      <c r="FE51" s="356"/>
      <c r="FF51" s="356"/>
      <c r="FG51" s="356"/>
      <c r="FH51" s="356"/>
      <c r="FI51" s="356"/>
      <c r="FJ51" s="356"/>
      <c r="FK51" s="356"/>
      <c r="FL51" s="356"/>
      <c r="FM51" s="356"/>
      <c r="FN51" s="356"/>
      <c r="FO51" s="356"/>
      <c r="FP51" s="356"/>
      <c r="FQ51" s="356"/>
      <c r="FR51" s="356"/>
      <c r="FS51" s="356"/>
      <c r="FT51" s="356"/>
      <c r="FU51" s="356"/>
      <c r="FV51" s="356"/>
      <c r="FW51" s="356"/>
      <c r="FX51" s="356"/>
      <c r="FY51" s="356"/>
      <c r="FZ51" s="356"/>
      <c r="GA51" s="356"/>
      <c r="GB51" s="356"/>
    </row>
    <row r="52" spans="1:184" ht="13.7" customHeight="1" x14ac:dyDescent="0.25">
      <c r="A52" s="552" t="s">
        <v>170</v>
      </c>
      <c r="B52" s="553" t="s">
        <v>171</v>
      </c>
      <c r="C52" s="477">
        <v>0</v>
      </c>
      <c r="D52" s="478">
        <v>15</v>
      </c>
      <c r="E52" s="554">
        <f t="shared" ref="E52:E59" si="20">SUM(C52:D52)</f>
        <v>15</v>
      </c>
      <c r="F52" s="477">
        <v>15</v>
      </c>
      <c r="G52" s="478">
        <v>10</v>
      </c>
      <c r="H52" s="478">
        <f t="shared" ref="H52:H59" si="21">SUM(F52:G52)</f>
        <v>25</v>
      </c>
      <c r="I52" s="480">
        <v>1</v>
      </c>
      <c r="J52" s="481"/>
      <c r="K52" s="482"/>
      <c r="L52" s="482"/>
      <c r="M52" s="483"/>
      <c r="N52" s="481"/>
      <c r="O52" s="482"/>
      <c r="P52" s="482"/>
      <c r="Q52" s="483"/>
      <c r="R52" s="481"/>
      <c r="S52" s="482"/>
      <c r="T52" s="482"/>
      <c r="U52" s="483"/>
      <c r="V52" s="477">
        <v>0</v>
      </c>
      <c r="W52" s="478">
        <v>15</v>
      </c>
      <c r="X52" s="478">
        <v>10</v>
      </c>
      <c r="Y52" s="480">
        <v>1</v>
      </c>
      <c r="Z52" s="555" t="s">
        <v>34</v>
      </c>
      <c r="AA52" s="355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6"/>
      <c r="DA52" s="356"/>
      <c r="DB52" s="356"/>
      <c r="DC52" s="356"/>
      <c r="DD52" s="356"/>
      <c r="DE52" s="356"/>
      <c r="DF52" s="356"/>
      <c r="DG52" s="356"/>
      <c r="DH52" s="356"/>
      <c r="DI52" s="356"/>
      <c r="DJ52" s="356"/>
      <c r="DK52" s="356"/>
      <c r="DL52" s="356"/>
      <c r="DM52" s="356"/>
      <c r="DN52" s="356"/>
      <c r="DO52" s="356"/>
      <c r="DP52" s="356"/>
      <c r="DQ52" s="356"/>
      <c r="DR52" s="356"/>
      <c r="DS52" s="356"/>
      <c r="DT52" s="356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6"/>
      <c r="EG52" s="356"/>
      <c r="EH52" s="356"/>
      <c r="EI52" s="356"/>
      <c r="EJ52" s="356"/>
      <c r="EK52" s="356"/>
      <c r="EL52" s="356"/>
      <c r="EM52" s="356"/>
      <c r="EN52" s="356"/>
      <c r="EO52" s="356"/>
      <c r="EP52" s="356"/>
      <c r="EQ52" s="356"/>
      <c r="ER52" s="356"/>
      <c r="ES52" s="356"/>
      <c r="ET52" s="356"/>
      <c r="EU52" s="356"/>
      <c r="EV52" s="356"/>
      <c r="EW52" s="356"/>
      <c r="EX52" s="356"/>
      <c r="EY52" s="356"/>
      <c r="EZ52" s="356"/>
      <c r="FA52" s="356"/>
      <c r="FB52" s="356"/>
      <c r="FC52" s="356"/>
      <c r="FD52" s="356"/>
      <c r="FE52" s="356"/>
      <c r="FF52" s="356"/>
      <c r="FG52" s="356"/>
      <c r="FH52" s="356"/>
      <c r="FI52" s="356"/>
      <c r="FJ52" s="356"/>
      <c r="FK52" s="356"/>
      <c r="FL52" s="356"/>
      <c r="FM52" s="356"/>
      <c r="FN52" s="356"/>
      <c r="FO52" s="356"/>
      <c r="FP52" s="356"/>
      <c r="FQ52" s="356"/>
      <c r="FR52" s="356"/>
      <c r="FS52" s="356"/>
      <c r="FT52" s="356"/>
      <c r="FU52" s="356"/>
      <c r="FV52" s="356"/>
      <c r="FW52" s="356"/>
      <c r="FX52" s="356"/>
      <c r="FY52" s="356"/>
      <c r="FZ52" s="356"/>
      <c r="GA52" s="356"/>
      <c r="GB52" s="356"/>
    </row>
    <row r="53" spans="1:184" ht="13.7" customHeight="1" x14ac:dyDescent="0.25">
      <c r="A53" s="556" t="s">
        <v>172</v>
      </c>
      <c r="B53" s="486" t="s">
        <v>173</v>
      </c>
      <c r="C53" s="432">
        <v>0</v>
      </c>
      <c r="D53" s="433">
        <v>15</v>
      </c>
      <c r="E53" s="434">
        <f t="shared" si="20"/>
        <v>15</v>
      </c>
      <c r="F53" s="432">
        <v>15</v>
      </c>
      <c r="G53" s="433">
        <v>10</v>
      </c>
      <c r="H53" s="433">
        <f t="shared" si="21"/>
        <v>25</v>
      </c>
      <c r="I53" s="435">
        <v>1</v>
      </c>
      <c r="J53" s="432">
        <v>0</v>
      </c>
      <c r="K53" s="433">
        <v>15</v>
      </c>
      <c r="L53" s="433">
        <v>10</v>
      </c>
      <c r="M53" s="435">
        <v>1</v>
      </c>
      <c r="N53" s="436"/>
      <c r="O53" s="437"/>
      <c r="P53" s="437"/>
      <c r="Q53" s="442"/>
      <c r="R53" s="436"/>
      <c r="S53" s="437"/>
      <c r="T53" s="437"/>
      <c r="U53" s="442"/>
      <c r="V53" s="436"/>
      <c r="W53" s="437"/>
      <c r="X53" s="437"/>
      <c r="Y53" s="438"/>
      <c r="Z53" s="439" t="s">
        <v>55</v>
      </c>
      <c r="AA53" s="355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6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6"/>
      <c r="EG53" s="356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6"/>
      <c r="ET53" s="356"/>
      <c r="EU53" s="356"/>
      <c r="EV53" s="356"/>
      <c r="EW53" s="356"/>
      <c r="EX53" s="356"/>
      <c r="EY53" s="356"/>
      <c r="EZ53" s="356"/>
      <c r="FA53" s="356"/>
      <c r="FB53" s="356"/>
      <c r="FC53" s="356"/>
      <c r="FD53" s="356"/>
      <c r="FE53" s="356"/>
      <c r="FF53" s="356"/>
      <c r="FG53" s="356"/>
      <c r="FH53" s="356"/>
      <c r="FI53" s="356"/>
      <c r="FJ53" s="356"/>
      <c r="FK53" s="356"/>
      <c r="FL53" s="356"/>
      <c r="FM53" s="356"/>
      <c r="FN53" s="356"/>
      <c r="FO53" s="356"/>
      <c r="FP53" s="356"/>
      <c r="FQ53" s="356"/>
      <c r="FR53" s="356"/>
      <c r="FS53" s="356"/>
      <c r="FT53" s="356"/>
      <c r="FU53" s="356"/>
      <c r="FV53" s="356"/>
      <c r="FW53" s="356"/>
      <c r="FX53" s="356"/>
      <c r="FY53" s="356"/>
      <c r="FZ53" s="356"/>
      <c r="GA53" s="356"/>
      <c r="GB53" s="356"/>
    </row>
    <row r="54" spans="1:184" ht="13.7" customHeight="1" x14ac:dyDescent="0.25">
      <c r="A54" s="556" t="s">
        <v>174</v>
      </c>
      <c r="B54" s="486" t="s">
        <v>175</v>
      </c>
      <c r="C54" s="432">
        <v>0</v>
      </c>
      <c r="D54" s="433">
        <v>15</v>
      </c>
      <c r="E54" s="434">
        <f t="shared" si="20"/>
        <v>15</v>
      </c>
      <c r="F54" s="432">
        <v>15</v>
      </c>
      <c r="G54" s="433">
        <v>10</v>
      </c>
      <c r="H54" s="433">
        <f t="shared" si="21"/>
        <v>25</v>
      </c>
      <c r="I54" s="435">
        <v>1</v>
      </c>
      <c r="J54" s="436"/>
      <c r="K54" s="437"/>
      <c r="L54" s="437"/>
      <c r="M54" s="438"/>
      <c r="N54" s="432">
        <v>0</v>
      </c>
      <c r="O54" s="433">
        <v>15</v>
      </c>
      <c r="P54" s="433">
        <v>10</v>
      </c>
      <c r="Q54" s="435">
        <v>1</v>
      </c>
      <c r="R54" s="436"/>
      <c r="S54" s="437"/>
      <c r="T54" s="437"/>
      <c r="U54" s="442"/>
      <c r="V54" s="436"/>
      <c r="W54" s="437"/>
      <c r="X54" s="437"/>
      <c r="Y54" s="438"/>
      <c r="Z54" s="439" t="s">
        <v>40</v>
      </c>
      <c r="AA54" s="355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6"/>
      <c r="EH54" s="356"/>
      <c r="EI54" s="356"/>
      <c r="EJ54" s="356"/>
      <c r="EK54" s="356"/>
      <c r="EL54" s="356"/>
      <c r="EM54" s="356"/>
      <c r="EN54" s="356"/>
      <c r="EO54" s="356"/>
      <c r="EP54" s="356"/>
      <c r="EQ54" s="356"/>
      <c r="ER54" s="356"/>
      <c r="ES54" s="356"/>
      <c r="ET54" s="356"/>
      <c r="EU54" s="356"/>
      <c r="EV54" s="356"/>
      <c r="EW54" s="356"/>
      <c r="EX54" s="356"/>
      <c r="EY54" s="356"/>
      <c r="EZ54" s="356"/>
      <c r="FA54" s="356"/>
      <c r="FB54" s="356"/>
      <c r="FC54" s="356"/>
      <c r="FD54" s="356"/>
      <c r="FE54" s="356"/>
      <c r="FF54" s="356"/>
      <c r="FG54" s="356"/>
      <c r="FH54" s="356"/>
      <c r="FI54" s="356"/>
      <c r="FJ54" s="356"/>
      <c r="FK54" s="356"/>
      <c r="FL54" s="356"/>
      <c r="FM54" s="356"/>
      <c r="FN54" s="356"/>
      <c r="FO54" s="356"/>
      <c r="FP54" s="356"/>
      <c r="FQ54" s="356"/>
      <c r="FR54" s="356"/>
      <c r="FS54" s="356"/>
      <c r="FT54" s="356"/>
      <c r="FU54" s="356"/>
      <c r="FV54" s="356"/>
      <c r="FW54" s="356"/>
      <c r="FX54" s="356"/>
      <c r="FY54" s="356"/>
      <c r="FZ54" s="356"/>
      <c r="GA54" s="356"/>
      <c r="GB54" s="356"/>
    </row>
    <row r="55" spans="1:184" ht="13.7" customHeight="1" x14ac:dyDescent="0.25">
      <c r="A55" s="556" t="s">
        <v>176</v>
      </c>
      <c r="B55" s="486" t="s">
        <v>177</v>
      </c>
      <c r="C55" s="432">
        <v>0</v>
      </c>
      <c r="D55" s="433">
        <v>15</v>
      </c>
      <c r="E55" s="434">
        <f t="shared" si="20"/>
        <v>15</v>
      </c>
      <c r="F55" s="432">
        <v>15</v>
      </c>
      <c r="G55" s="433">
        <v>10</v>
      </c>
      <c r="H55" s="433">
        <f t="shared" si="21"/>
        <v>25</v>
      </c>
      <c r="I55" s="435">
        <v>1</v>
      </c>
      <c r="J55" s="436"/>
      <c r="K55" s="437"/>
      <c r="L55" s="437"/>
      <c r="M55" s="438"/>
      <c r="N55" s="436"/>
      <c r="O55" s="437"/>
      <c r="P55" s="437"/>
      <c r="Q55" s="438"/>
      <c r="R55" s="432">
        <v>0</v>
      </c>
      <c r="S55" s="433">
        <v>15</v>
      </c>
      <c r="T55" s="433">
        <v>10</v>
      </c>
      <c r="U55" s="435">
        <v>1</v>
      </c>
      <c r="V55" s="436"/>
      <c r="W55" s="437"/>
      <c r="X55" s="437"/>
      <c r="Y55" s="438"/>
      <c r="Z55" s="439" t="s">
        <v>23</v>
      </c>
      <c r="AA55" s="355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6"/>
      <c r="EG55" s="356"/>
      <c r="EH55" s="356"/>
      <c r="EI55" s="356"/>
      <c r="EJ55" s="356"/>
      <c r="EK55" s="356"/>
      <c r="EL55" s="356"/>
      <c r="EM55" s="356"/>
      <c r="EN55" s="356"/>
      <c r="EO55" s="356"/>
      <c r="EP55" s="356"/>
      <c r="EQ55" s="356"/>
      <c r="ER55" s="356"/>
      <c r="ES55" s="356"/>
      <c r="ET55" s="356"/>
      <c r="EU55" s="356"/>
      <c r="EV55" s="356"/>
      <c r="EW55" s="356"/>
      <c r="EX55" s="356"/>
      <c r="EY55" s="356"/>
      <c r="EZ55" s="356"/>
      <c r="FA55" s="356"/>
      <c r="FB55" s="356"/>
      <c r="FC55" s="356"/>
      <c r="FD55" s="356"/>
      <c r="FE55" s="356"/>
      <c r="FF55" s="356"/>
      <c r="FG55" s="356"/>
      <c r="FH55" s="356"/>
      <c r="FI55" s="356"/>
      <c r="FJ55" s="356"/>
      <c r="FK55" s="356"/>
      <c r="FL55" s="356"/>
      <c r="FM55" s="356"/>
      <c r="FN55" s="356"/>
      <c r="FO55" s="356"/>
      <c r="FP55" s="356"/>
      <c r="FQ55" s="356"/>
      <c r="FR55" s="356"/>
      <c r="FS55" s="356"/>
      <c r="FT55" s="356"/>
      <c r="FU55" s="356"/>
      <c r="FV55" s="356"/>
      <c r="FW55" s="356"/>
      <c r="FX55" s="356"/>
      <c r="FY55" s="356"/>
      <c r="FZ55" s="356"/>
      <c r="GA55" s="356"/>
      <c r="GB55" s="356"/>
    </row>
    <row r="56" spans="1:184" ht="13.7" customHeight="1" x14ac:dyDescent="0.25">
      <c r="A56" s="556" t="s">
        <v>178</v>
      </c>
      <c r="B56" s="486" t="s">
        <v>179</v>
      </c>
      <c r="C56" s="432">
        <v>15</v>
      </c>
      <c r="D56" s="433">
        <v>0</v>
      </c>
      <c r="E56" s="434">
        <f t="shared" si="20"/>
        <v>15</v>
      </c>
      <c r="F56" s="432">
        <v>15</v>
      </c>
      <c r="G56" s="433">
        <v>10</v>
      </c>
      <c r="H56" s="433">
        <f t="shared" si="21"/>
        <v>25</v>
      </c>
      <c r="I56" s="435">
        <v>1</v>
      </c>
      <c r="J56" s="436"/>
      <c r="K56" s="437"/>
      <c r="L56" s="437"/>
      <c r="M56" s="438"/>
      <c r="N56" s="436"/>
      <c r="O56" s="437"/>
      <c r="P56" s="437"/>
      <c r="Q56" s="438"/>
      <c r="R56" s="436"/>
      <c r="S56" s="437"/>
      <c r="T56" s="437"/>
      <c r="U56" s="438"/>
      <c r="V56" s="432">
        <v>0</v>
      </c>
      <c r="W56" s="433">
        <v>15</v>
      </c>
      <c r="X56" s="433">
        <v>10</v>
      </c>
      <c r="Y56" s="435">
        <v>1</v>
      </c>
      <c r="Z56" s="439" t="s">
        <v>42</v>
      </c>
      <c r="AA56" s="355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6"/>
      <c r="DM56" s="356"/>
      <c r="DN56" s="356"/>
      <c r="DO56" s="356"/>
      <c r="DP56" s="356"/>
      <c r="DQ56" s="356"/>
      <c r="DR56" s="356"/>
      <c r="DS56" s="356"/>
      <c r="DT56" s="356"/>
      <c r="DU56" s="356"/>
      <c r="DV56" s="356"/>
      <c r="DW56" s="356"/>
      <c r="DX56" s="356"/>
      <c r="DY56" s="356"/>
      <c r="DZ56" s="356"/>
      <c r="EA56" s="356"/>
      <c r="EB56" s="356"/>
      <c r="EC56" s="356"/>
      <c r="ED56" s="356"/>
      <c r="EE56" s="356"/>
      <c r="EF56" s="356"/>
      <c r="EG56" s="356"/>
      <c r="EH56" s="356"/>
      <c r="EI56" s="356"/>
      <c r="EJ56" s="356"/>
      <c r="EK56" s="356"/>
      <c r="EL56" s="356"/>
      <c r="EM56" s="356"/>
      <c r="EN56" s="356"/>
      <c r="EO56" s="356"/>
      <c r="EP56" s="356"/>
      <c r="EQ56" s="356"/>
      <c r="ER56" s="356"/>
      <c r="ES56" s="356"/>
      <c r="ET56" s="356"/>
      <c r="EU56" s="356"/>
      <c r="EV56" s="356"/>
      <c r="EW56" s="356"/>
      <c r="EX56" s="356"/>
      <c r="EY56" s="356"/>
      <c r="EZ56" s="356"/>
      <c r="FA56" s="356"/>
      <c r="FB56" s="356"/>
      <c r="FC56" s="356"/>
      <c r="FD56" s="356"/>
      <c r="FE56" s="356"/>
      <c r="FF56" s="356"/>
      <c r="FG56" s="356"/>
      <c r="FH56" s="356"/>
      <c r="FI56" s="356"/>
      <c r="FJ56" s="356"/>
      <c r="FK56" s="356"/>
      <c r="FL56" s="356"/>
      <c r="FM56" s="356"/>
      <c r="FN56" s="356"/>
      <c r="FO56" s="356"/>
      <c r="FP56" s="356"/>
      <c r="FQ56" s="356"/>
      <c r="FR56" s="356"/>
      <c r="FS56" s="356"/>
      <c r="FT56" s="356"/>
      <c r="FU56" s="356"/>
      <c r="FV56" s="356"/>
      <c r="FW56" s="356"/>
      <c r="FX56" s="356"/>
      <c r="FY56" s="356"/>
      <c r="FZ56" s="356"/>
      <c r="GA56" s="356"/>
      <c r="GB56" s="356"/>
    </row>
    <row r="57" spans="1:184" ht="13.5" customHeight="1" x14ac:dyDescent="0.25">
      <c r="A57" s="556" t="s">
        <v>180</v>
      </c>
      <c r="B57" s="486" t="s">
        <v>87</v>
      </c>
      <c r="C57" s="432">
        <v>15</v>
      </c>
      <c r="D57" s="433">
        <v>0</v>
      </c>
      <c r="E57" s="434">
        <f t="shared" si="20"/>
        <v>15</v>
      </c>
      <c r="F57" s="432">
        <v>15</v>
      </c>
      <c r="G57" s="433">
        <v>10</v>
      </c>
      <c r="H57" s="433">
        <f t="shared" si="21"/>
        <v>25</v>
      </c>
      <c r="I57" s="435">
        <v>1</v>
      </c>
      <c r="J57" s="432">
        <v>15</v>
      </c>
      <c r="K57" s="433">
        <v>0</v>
      </c>
      <c r="L57" s="433">
        <v>10</v>
      </c>
      <c r="M57" s="435">
        <v>1</v>
      </c>
      <c r="N57" s="436"/>
      <c r="O57" s="437"/>
      <c r="P57" s="437"/>
      <c r="Q57" s="438"/>
      <c r="R57" s="436"/>
      <c r="S57" s="437"/>
      <c r="T57" s="437"/>
      <c r="U57" s="438"/>
      <c r="V57" s="436"/>
      <c r="W57" s="437"/>
      <c r="X57" s="437"/>
      <c r="Y57" s="438"/>
      <c r="Z57" s="439" t="s">
        <v>25</v>
      </c>
      <c r="AA57" s="355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  <c r="FL57" s="356"/>
      <c r="FM57" s="356"/>
      <c r="FN57" s="356"/>
      <c r="FO57" s="356"/>
      <c r="FP57" s="356"/>
      <c r="FQ57" s="356"/>
      <c r="FR57" s="356"/>
      <c r="FS57" s="356"/>
      <c r="FT57" s="356"/>
      <c r="FU57" s="356"/>
      <c r="FV57" s="356"/>
      <c r="FW57" s="356"/>
      <c r="FX57" s="356"/>
      <c r="FY57" s="356"/>
      <c r="FZ57" s="356"/>
      <c r="GA57" s="356"/>
      <c r="GB57" s="356"/>
    </row>
    <row r="58" spans="1:184" ht="12" customHeight="1" x14ac:dyDescent="0.25">
      <c r="A58" s="556" t="s">
        <v>181</v>
      </c>
      <c r="B58" s="486" t="s">
        <v>93</v>
      </c>
      <c r="C58" s="432">
        <v>15</v>
      </c>
      <c r="D58" s="433">
        <v>0</v>
      </c>
      <c r="E58" s="434">
        <f t="shared" si="20"/>
        <v>15</v>
      </c>
      <c r="F58" s="432">
        <v>15</v>
      </c>
      <c r="G58" s="433">
        <v>10</v>
      </c>
      <c r="H58" s="433">
        <f t="shared" si="21"/>
        <v>25</v>
      </c>
      <c r="I58" s="435">
        <v>1</v>
      </c>
      <c r="J58" s="436"/>
      <c r="K58" s="437"/>
      <c r="L58" s="437"/>
      <c r="M58" s="438"/>
      <c r="N58" s="436"/>
      <c r="O58" s="437"/>
      <c r="P58" s="437"/>
      <c r="Q58" s="438"/>
      <c r="R58" s="432">
        <v>15</v>
      </c>
      <c r="S58" s="433">
        <v>0</v>
      </c>
      <c r="T58" s="433">
        <v>10</v>
      </c>
      <c r="U58" s="435">
        <v>1</v>
      </c>
      <c r="V58" s="436"/>
      <c r="W58" s="437"/>
      <c r="X58" s="437"/>
      <c r="Y58" s="438"/>
      <c r="Z58" s="439" t="s">
        <v>23</v>
      </c>
      <c r="AA58" s="355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6"/>
      <c r="EW58" s="356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356"/>
      <c r="FL58" s="356"/>
      <c r="FM58" s="356"/>
      <c r="FN58" s="356"/>
      <c r="FO58" s="356"/>
      <c r="FP58" s="356"/>
      <c r="FQ58" s="356"/>
      <c r="FR58" s="356"/>
      <c r="FS58" s="356"/>
      <c r="FT58" s="356"/>
      <c r="FU58" s="356"/>
      <c r="FV58" s="356"/>
      <c r="FW58" s="356"/>
      <c r="FX58" s="356"/>
      <c r="FY58" s="356"/>
      <c r="FZ58" s="356"/>
      <c r="GA58" s="356"/>
      <c r="GB58" s="356"/>
    </row>
    <row r="59" spans="1:184" ht="13.5" customHeight="1" thickBot="1" x14ac:dyDescent="0.3">
      <c r="A59" s="557" t="s">
        <v>182</v>
      </c>
      <c r="B59" s="558" t="s">
        <v>183</v>
      </c>
      <c r="C59" s="445">
        <v>0</v>
      </c>
      <c r="D59" s="446">
        <v>30</v>
      </c>
      <c r="E59" s="447">
        <f t="shared" si="20"/>
        <v>30</v>
      </c>
      <c r="F59" s="445">
        <v>30</v>
      </c>
      <c r="G59" s="446">
        <v>20</v>
      </c>
      <c r="H59" s="446">
        <f t="shared" si="21"/>
        <v>50</v>
      </c>
      <c r="I59" s="449">
        <v>2</v>
      </c>
      <c r="J59" s="450"/>
      <c r="K59" s="451"/>
      <c r="L59" s="451"/>
      <c r="M59" s="532"/>
      <c r="N59" s="445">
        <v>0</v>
      </c>
      <c r="O59" s="446">
        <v>30</v>
      </c>
      <c r="P59" s="446">
        <v>20</v>
      </c>
      <c r="Q59" s="449">
        <v>2</v>
      </c>
      <c r="R59" s="450"/>
      <c r="S59" s="451"/>
      <c r="T59" s="451"/>
      <c r="U59" s="532"/>
      <c r="V59" s="450"/>
      <c r="W59" s="451"/>
      <c r="X59" s="451"/>
      <c r="Y59" s="532"/>
      <c r="Z59" s="559" t="s">
        <v>40</v>
      </c>
      <c r="AA59" s="355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6"/>
      <c r="EW59" s="356"/>
      <c r="EX59" s="356"/>
      <c r="EY59" s="356"/>
      <c r="EZ59" s="356"/>
      <c r="FA59" s="356"/>
      <c r="FB59" s="356"/>
      <c r="FC59" s="356"/>
      <c r="FD59" s="356"/>
      <c r="FE59" s="356"/>
      <c r="FF59" s="356"/>
      <c r="FG59" s="356"/>
      <c r="FH59" s="356"/>
      <c r="FI59" s="356"/>
      <c r="FJ59" s="356"/>
      <c r="FK59" s="356"/>
      <c r="FL59" s="356"/>
      <c r="FM59" s="356"/>
      <c r="FN59" s="356"/>
      <c r="FO59" s="356"/>
      <c r="FP59" s="356"/>
      <c r="FQ59" s="356"/>
      <c r="FR59" s="356"/>
      <c r="FS59" s="356"/>
      <c r="FT59" s="356"/>
      <c r="FU59" s="356"/>
      <c r="FV59" s="356"/>
      <c r="FW59" s="356"/>
      <c r="FX59" s="356"/>
      <c r="FY59" s="356"/>
      <c r="FZ59" s="356"/>
      <c r="GA59" s="356"/>
      <c r="GB59" s="356"/>
    </row>
    <row r="60" spans="1:184" ht="13.5" customHeight="1" thickBot="1" x14ac:dyDescent="0.25">
      <c r="A60" s="560"/>
      <c r="B60" s="561" t="s">
        <v>60</v>
      </c>
      <c r="C60" s="562">
        <f t="shared" ref="C60:Y60" si="22">SUM(C52:C59)</f>
        <v>45</v>
      </c>
      <c r="D60" s="563">
        <f t="shared" si="22"/>
        <v>90</v>
      </c>
      <c r="E60" s="564">
        <f t="shared" si="22"/>
        <v>135</v>
      </c>
      <c r="F60" s="565">
        <f t="shared" si="22"/>
        <v>135</v>
      </c>
      <c r="G60" s="566">
        <f t="shared" si="22"/>
        <v>90</v>
      </c>
      <c r="H60" s="563">
        <f t="shared" si="22"/>
        <v>225</v>
      </c>
      <c r="I60" s="567">
        <f t="shared" si="22"/>
        <v>9</v>
      </c>
      <c r="J60" s="568">
        <f t="shared" si="22"/>
        <v>15</v>
      </c>
      <c r="K60" s="563">
        <f t="shared" si="22"/>
        <v>15</v>
      </c>
      <c r="L60" s="563">
        <f t="shared" si="22"/>
        <v>20</v>
      </c>
      <c r="M60" s="567">
        <f t="shared" si="22"/>
        <v>2</v>
      </c>
      <c r="N60" s="568">
        <f t="shared" si="22"/>
        <v>0</v>
      </c>
      <c r="O60" s="563">
        <f t="shared" si="22"/>
        <v>45</v>
      </c>
      <c r="P60" s="563">
        <f t="shared" si="22"/>
        <v>30</v>
      </c>
      <c r="Q60" s="567">
        <f t="shared" si="22"/>
        <v>3</v>
      </c>
      <c r="R60" s="568">
        <f t="shared" si="22"/>
        <v>15</v>
      </c>
      <c r="S60" s="563">
        <f t="shared" si="22"/>
        <v>15</v>
      </c>
      <c r="T60" s="563">
        <f t="shared" si="22"/>
        <v>20</v>
      </c>
      <c r="U60" s="567">
        <f t="shared" si="22"/>
        <v>2</v>
      </c>
      <c r="V60" s="568">
        <f t="shared" si="22"/>
        <v>0</v>
      </c>
      <c r="W60" s="563">
        <f t="shared" si="22"/>
        <v>30</v>
      </c>
      <c r="X60" s="563">
        <f t="shared" si="22"/>
        <v>20</v>
      </c>
      <c r="Y60" s="569">
        <f t="shared" si="22"/>
        <v>2</v>
      </c>
      <c r="Z60" s="570"/>
      <c r="AA60" s="355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6"/>
      <c r="EG60" s="356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6"/>
      <c r="ET60" s="356"/>
      <c r="EU60" s="356"/>
      <c r="EV60" s="356"/>
      <c r="EW60" s="356"/>
      <c r="EX60" s="356"/>
      <c r="EY60" s="356"/>
      <c r="EZ60" s="356"/>
      <c r="FA60" s="356"/>
      <c r="FB60" s="356"/>
      <c r="FC60" s="356"/>
      <c r="FD60" s="356"/>
      <c r="FE60" s="356"/>
      <c r="FF60" s="356"/>
      <c r="FG60" s="356"/>
      <c r="FH60" s="356"/>
      <c r="FI60" s="356"/>
      <c r="FJ60" s="356"/>
      <c r="FK60" s="356"/>
      <c r="FL60" s="356"/>
      <c r="FM60" s="356"/>
      <c r="FN60" s="356"/>
      <c r="FO60" s="356"/>
      <c r="FP60" s="356"/>
      <c r="FQ60" s="356"/>
      <c r="FR60" s="356"/>
      <c r="FS60" s="356"/>
      <c r="FT60" s="356"/>
      <c r="FU60" s="356"/>
      <c r="FV60" s="356"/>
      <c r="FW60" s="356"/>
      <c r="FX60" s="356"/>
      <c r="FY60" s="356"/>
      <c r="FZ60" s="356"/>
      <c r="GA60" s="356"/>
      <c r="GB60" s="356"/>
    </row>
    <row r="61" spans="1:184" ht="13.5" customHeight="1" thickBot="1" x14ac:dyDescent="0.25">
      <c r="A61" s="571" t="s">
        <v>98</v>
      </c>
      <c r="B61" s="572" t="s">
        <v>184</v>
      </c>
      <c r="C61" s="537"/>
      <c r="D61" s="537"/>
      <c r="E61" s="537"/>
      <c r="F61" s="537"/>
      <c r="G61" s="537"/>
      <c r="H61" s="537"/>
      <c r="I61" s="573"/>
      <c r="J61" s="537"/>
      <c r="K61" s="537"/>
      <c r="L61" s="537"/>
      <c r="M61" s="573"/>
      <c r="N61" s="537"/>
      <c r="O61" s="537"/>
      <c r="P61" s="537"/>
      <c r="Q61" s="573"/>
      <c r="R61" s="537"/>
      <c r="S61" s="537"/>
      <c r="T61" s="537"/>
      <c r="U61" s="573"/>
      <c r="V61" s="537"/>
      <c r="W61" s="537"/>
      <c r="X61" s="537"/>
      <c r="Y61" s="573"/>
      <c r="Z61" s="574"/>
      <c r="AA61" s="355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6"/>
      <c r="EU61" s="356"/>
      <c r="EV61" s="356"/>
      <c r="EW61" s="356"/>
      <c r="EX61" s="356"/>
      <c r="EY61" s="356"/>
      <c r="EZ61" s="356"/>
      <c r="FA61" s="356"/>
      <c r="FB61" s="356"/>
      <c r="FC61" s="356"/>
      <c r="FD61" s="356"/>
      <c r="FE61" s="356"/>
      <c r="FF61" s="356"/>
      <c r="FG61" s="356"/>
      <c r="FH61" s="356"/>
      <c r="FI61" s="356"/>
      <c r="FJ61" s="356"/>
      <c r="FK61" s="356"/>
      <c r="FL61" s="356"/>
      <c r="FM61" s="356"/>
      <c r="FN61" s="356"/>
      <c r="FO61" s="356"/>
      <c r="FP61" s="356"/>
      <c r="FQ61" s="356"/>
      <c r="FR61" s="356"/>
      <c r="FS61" s="356"/>
      <c r="FT61" s="356"/>
      <c r="FU61" s="356"/>
      <c r="FV61" s="356"/>
      <c r="FW61" s="356"/>
      <c r="FX61" s="356"/>
      <c r="FY61" s="356"/>
      <c r="FZ61" s="356"/>
      <c r="GA61" s="356"/>
      <c r="GB61" s="356"/>
    </row>
    <row r="62" spans="1:184" ht="13.5" customHeight="1" thickBot="1" x14ac:dyDescent="0.25">
      <c r="A62" s="575" t="s">
        <v>100</v>
      </c>
      <c r="B62" s="535" t="s">
        <v>101</v>
      </c>
      <c r="C62" s="536"/>
      <c r="D62" s="536"/>
      <c r="E62" s="536"/>
      <c r="F62" s="536"/>
      <c r="G62" s="536"/>
      <c r="H62" s="536"/>
      <c r="I62" s="536"/>
      <c r="J62" s="536"/>
      <c r="K62" s="536"/>
      <c r="L62" s="537"/>
      <c r="M62" s="536"/>
      <c r="N62" s="536"/>
      <c r="O62" s="536"/>
      <c r="P62" s="537"/>
      <c r="Q62" s="536"/>
      <c r="R62" s="536"/>
      <c r="S62" s="536"/>
      <c r="T62" s="576"/>
      <c r="U62" s="536"/>
      <c r="V62" s="536"/>
      <c r="W62" s="536"/>
      <c r="X62" s="473"/>
      <c r="Y62" s="536"/>
      <c r="Z62" s="538"/>
      <c r="AA62" s="355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6"/>
      <c r="EG62" s="356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6"/>
      <c r="ET62" s="356"/>
      <c r="EU62" s="356"/>
      <c r="EV62" s="356"/>
      <c r="EW62" s="356"/>
      <c r="EX62" s="356"/>
      <c r="EY62" s="356"/>
      <c r="EZ62" s="356"/>
      <c r="FA62" s="356"/>
      <c r="FB62" s="356"/>
      <c r="FC62" s="356"/>
      <c r="FD62" s="356"/>
      <c r="FE62" s="356"/>
      <c r="FF62" s="356"/>
      <c r="FG62" s="356"/>
      <c r="FH62" s="356"/>
      <c r="FI62" s="356"/>
      <c r="FJ62" s="356"/>
      <c r="FK62" s="356"/>
      <c r="FL62" s="356"/>
      <c r="FM62" s="356"/>
      <c r="FN62" s="356"/>
      <c r="FO62" s="356"/>
      <c r="FP62" s="356"/>
      <c r="FQ62" s="356"/>
      <c r="FR62" s="356"/>
      <c r="FS62" s="356"/>
      <c r="FT62" s="356"/>
      <c r="FU62" s="356"/>
      <c r="FV62" s="356"/>
      <c r="FW62" s="356"/>
      <c r="FX62" s="356"/>
      <c r="FY62" s="356"/>
      <c r="FZ62" s="356"/>
      <c r="GA62" s="356"/>
      <c r="GB62" s="356"/>
    </row>
    <row r="63" spans="1:184" ht="13.5" customHeight="1" thickBot="1" x14ac:dyDescent="0.3">
      <c r="A63" s="577" t="s">
        <v>185</v>
      </c>
      <c r="B63" s="578" t="s">
        <v>186</v>
      </c>
      <c r="C63" s="579">
        <f>SUM(J63,N63,R63,V63)</f>
        <v>60</v>
      </c>
      <c r="D63" s="457">
        <f>SUM(K63,O63,S63,W63)</f>
        <v>90</v>
      </c>
      <c r="E63" s="458">
        <f>SUM(C63:D63)</f>
        <v>150</v>
      </c>
      <c r="F63" s="579">
        <v>150</v>
      </c>
      <c r="G63" s="457">
        <f>H63-F63</f>
        <v>100</v>
      </c>
      <c r="H63" s="457">
        <f>$B$6*I63</f>
        <v>250</v>
      </c>
      <c r="I63" s="459">
        <f>SUM(M63,Q63,U63,Y63)</f>
        <v>10</v>
      </c>
      <c r="J63" s="580"/>
      <c r="K63" s="542"/>
      <c r="L63" s="542"/>
      <c r="M63" s="543"/>
      <c r="N63" s="580"/>
      <c r="O63" s="542"/>
      <c r="P63" s="542"/>
      <c r="Q63" s="543"/>
      <c r="R63" s="579">
        <v>30</v>
      </c>
      <c r="S63" s="457">
        <v>30</v>
      </c>
      <c r="T63" s="581">
        <v>40</v>
      </c>
      <c r="U63" s="459">
        <v>4</v>
      </c>
      <c r="V63" s="579">
        <v>30</v>
      </c>
      <c r="W63" s="457">
        <v>60</v>
      </c>
      <c r="X63" s="582">
        <v>60</v>
      </c>
      <c r="Y63" s="459">
        <v>6</v>
      </c>
      <c r="Z63" s="583" t="s">
        <v>34</v>
      </c>
      <c r="AA63" s="355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6"/>
      <c r="EU63" s="356"/>
      <c r="EV63" s="356"/>
      <c r="EW63" s="356"/>
      <c r="EX63" s="356"/>
      <c r="EY63" s="356"/>
      <c r="EZ63" s="356"/>
      <c r="FA63" s="356"/>
      <c r="FB63" s="356"/>
      <c r="FC63" s="356"/>
      <c r="FD63" s="356"/>
      <c r="FE63" s="356"/>
      <c r="FF63" s="356"/>
      <c r="FG63" s="356"/>
      <c r="FH63" s="356"/>
      <c r="FI63" s="356"/>
      <c r="FJ63" s="356"/>
      <c r="FK63" s="356"/>
      <c r="FL63" s="356"/>
      <c r="FM63" s="356"/>
      <c r="FN63" s="356"/>
      <c r="FO63" s="356"/>
      <c r="FP63" s="356"/>
      <c r="FQ63" s="356"/>
      <c r="FR63" s="356"/>
      <c r="FS63" s="356"/>
      <c r="FT63" s="356"/>
      <c r="FU63" s="356"/>
      <c r="FV63" s="356"/>
      <c r="FW63" s="356"/>
      <c r="FX63" s="356"/>
      <c r="FY63" s="356"/>
      <c r="FZ63" s="356"/>
      <c r="GA63" s="356"/>
      <c r="GB63" s="356"/>
    </row>
    <row r="64" spans="1:184" ht="13.5" customHeight="1" thickBot="1" x14ac:dyDescent="0.25">
      <c r="A64" s="577" t="s">
        <v>109</v>
      </c>
      <c r="B64" s="584" t="s">
        <v>110</v>
      </c>
      <c r="C64" s="537"/>
      <c r="D64" s="537"/>
      <c r="E64" s="537"/>
      <c r="F64" s="537"/>
      <c r="G64" s="537"/>
      <c r="H64" s="537"/>
      <c r="I64" s="585"/>
      <c r="J64" s="537"/>
      <c r="K64" s="537"/>
      <c r="L64" s="537"/>
      <c r="M64" s="585"/>
      <c r="N64" s="537"/>
      <c r="O64" s="537"/>
      <c r="P64" s="537"/>
      <c r="Q64" s="585"/>
      <c r="R64" s="537"/>
      <c r="S64" s="537"/>
      <c r="T64" s="473"/>
      <c r="U64" s="585"/>
      <c r="V64" s="537"/>
      <c r="W64" s="537"/>
      <c r="X64" s="473"/>
      <c r="Y64" s="585"/>
      <c r="Z64" s="586"/>
      <c r="AA64" s="355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6"/>
      <c r="EU64" s="356"/>
      <c r="EV64" s="356"/>
      <c r="EW64" s="356"/>
      <c r="EX64" s="356"/>
      <c r="EY64" s="356"/>
      <c r="EZ64" s="356"/>
      <c r="FA64" s="356"/>
      <c r="FB64" s="356"/>
      <c r="FC64" s="356"/>
      <c r="FD64" s="356"/>
      <c r="FE64" s="356"/>
      <c r="FF64" s="356"/>
      <c r="FG64" s="356"/>
      <c r="FH64" s="356"/>
      <c r="FI64" s="356"/>
      <c r="FJ64" s="356"/>
      <c r="FK64" s="356"/>
      <c r="FL64" s="356"/>
      <c r="FM64" s="356"/>
      <c r="FN64" s="356"/>
      <c r="FO64" s="356"/>
      <c r="FP64" s="356"/>
      <c r="FQ64" s="356"/>
      <c r="FR64" s="356"/>
      <c r="FS64" s="356"/>
      <c r="FT64" s="356"/>
      <c r="FU64" s="356"/>
      <c r="FV64" s="356"/>
      <c r="FW64" s="356"/>
      <c r="FX64" s="356"/>
      <c r="FY64" s="356"/>
      <c r="FZ64" s="356"/>
      <c r="GA64" s="356"/>
      <c r="GB64" s="356"/>
    </row>
    <row r="65" spans="1:184" ht="13.5" customHeight="1" thickBot="1" x14ac:dyDescent="0.25">
      <c r="A65" s="577" t="s">
        <v>187</v>
      </c>
      <c r="B65" s="587" t="s">
        <v>114</v>
      </c>
      <c r="C65" s="579">
        <f>SUM(J65,N65,R65,V65)</f>
        <v>30</v>
      </c>
      <c r="D65" s="457">
        <f>SUM(K65,O65,S65,W65)</f>
        <v>60</v>
      </c>
      <c r="E65" s="458">
        <f>SUM(C65:D65)</f>
        <v>90</v>
      </c>
      <c r="F65" s="579">
        <v>90</v>
      </c>
      <c r="G65" s="457">
        <f>H65-F65</f>
        <v>160</v>
      </c>
      <c r="H65" s="457">
        <f>$B$6*I65</f>
        <v>250</v>
      </c>
      <c r="I65" s="459">
        <f>SUM(M65,Q65,U65,Y65)</f>
        <v>10</v>
      </c>
      <c r="J65" s="580"/>
      <c r="K65" s="542"/>
      <c r="L65" s="542"/>
      <c r="M65" s="543"/>
      <c r="N65" s="580"/>
      <c r="O65" s="542"/>
      <c r="P65" s="542"/>
      <c r="Q65" s="543"/>
      <c r="R65" s="579">
        <v>15</v>
      </c>
      <c r="S65" s="457">
        <v>30</v>
      </c>
      <c r="T65" s="582">
        <v>55</v>
      </c>
      <c r="U65" s="459">
        <v>4</v>
      </c>
      <c r="V65" s="579">
        <v>15</v>
      </c>
      <c r="W65" s="457">
        <v>30</v>
      </c>
      <c r="X65" s="582">
        <v>105</v>
      </c>
      <c r="Y65" s="459">
        <v>6</v>
      </c>
      <c r="Z65" s="583" t="s">
        <v>34</v>
      </c>
      <c r="AA65" s="355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6"/>
      <c r="EW65" s="356"/>
      <c r="EX65" s="356"/>
      <c r="EY65" s="356"/>
      <c r="EZ65" s="356"/>
      <c r="FA65" s="356"/>
      <c r="FB65" s="356"/>
      <c r="FC65" s="356"/>
      <c r="FD65" s="356"/>
      <c r="FE65" s="356"/>
      <c r="FF65" s="356"/>
      <c r="FG65" s="356"/>
      <c r="FH65" s="356"/>
      <c r="FI65" s="356"/>
      <c r="FJ65" s="356"/>
      <c r="FK65" s="356"/>
      <c r="FL65" s="356"/>
      <c r="FM65" s="356"/>
      <c r="FN65" s="356"/>
      <c r="FO65" s="356"/>
      <c r="FP65" s="356"/>
      <c r="FQ65" s="356"/>
      <c r="FR65" s="356"/>
      <c r="FS65" s="356"/>
      <c r="FT65" s="356"/>
      <c r="FU65" s="356"/>
      <c r="FV65" s="356"/>
      <c r="FW65" s="356"/>
      <c r="FX65" s="356"/>
      <c r="FY65" s="356"/>
      <c r="FZ65" s="356"/>
      <c r="GA65" s="356"/>
      <c r="GB65" s="356"/>
    </row>
    <row r="66" spans="1:184" ht="13.5" customHeight="1" thickBot="1" x14ac:dyDescent="0.25">
      <c r="A66" s="588" t="s">
        <v>116</v>
      </c>
      <c r="B66" s="584" t="s">
        <v>188</v>
      </c>
      <c r="C66" s="537"/>
      <c r="D66" s="537"/>
      <c r="E66" s="537"/>
      <c r="F66" s="537"/>
      <c r="G66" s="537"/>
      <c r="H66" s="537"/>
      <c r="I66" s="585"/>
      <c r="J66" s="537"/>
      <c r="K66" s="537"/>
      <c r="L66" s="537"/>
      <c r="M66" s="585"/>
      <c r="N66" s="537"/>
      <c r="O66" s="537"/>
      <c r="P66" s="537"/>
      <c r="Q66" s="585"/>
      <c r="R66" s="537"/>
      <c r="S66" s="537"/>
      <c r="T66" s="537"/>
      <c r="U66" s="585"/>
      <c r="V66" s="537"/>
      <c r="W66" s="537"/>
      <c r="X66" s="537"/>
      <c r="Y66" s="585"/>
      <c r="Z66" s="589"/>
      <c r="AA66" s="355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  <c r="DH66" s="356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6"/>
      <c r="EG66" s="356"/>
      <c r="EH66" s="356"/>
      <c r="EI66" s="356"/>
      <c r="EJ66" s="356"/>
      <c r="EK66" s="356"/>
      <c r="EL66" s="356"/>
      <c r="EM66" s="356"/>
      <c r="EN66" s="356"/>
      <c r="EO66" s="356"/>
      <c r="EP66" s="356"/>
      <c r="EQ66" s="356"/>
      <c r="ER66" s="356"/>
      <c r="ES66" s="356"/>
      <c r="ET66" s="356"/>
      <c r="EU66" s="356"/>
      <c r="EV66" s="356"/>
      <c r="EW66" s="356"/>
      <c r="EX66" s="356"/>
      <c r="EY66" s="356"/>
      <c r="EZ66" s="356"/>
      <c r="FA66" s="356"/>
      <c r="FB66" s="356"/>
      <c r="FC66" s="356"/>
      <c r="FD66" s="356"/>
      <c r="FE66" s="356"/>
      <c r="FF66" s="356"/>
      <c r="FG66" s="356"/>
      <c r="FH66" s="356"/>
      <c r="FI66" s="356"/>
      <c r="FJ66" s="356"/>
      <c r="FK66" s="356"/>
      <c r="FL66" s="356"/>
      <c r="FM66" s="356"/>
      <c r="FN66" s="356"/>
      <c r="FO66" s="356"/>
      <c r="FP66" s="356"/>
      <c r="FQ66" s="356"/>
      <c r="FR66" s="356"/>
      <c r="FS66" s="356"/>
      <c r="FT66" s="356"/>
      <c r="FU66" s="356"/>
      <c r="FV66" s="356"/>
      <c r="FW66" s="356"/>
      <c r="FX66" s="356"/>
      <c r="FY66" s="356"/>
      <c r="FZ66" s="356"/>
      <c r="GA66" s="356"/>
      <c r="GB66" s="356"/>
    </row>
    <row r="67" spans="1:184" ht="14.45" customHeight="1" thickBot="1" x14ac:dyDescent="0.3">
      <c r="A67" s="590" t="s">
        <v>189</v>
      </c>
      <c r="B67" s="591" t="s">
        <v>190</v>
      </c>
      <c r="C67" s="592">
        <f>SUM(J67,N67,R67,V67)</f>
        <v>30</v>
      </c>
      <c r="D67" s="424">
        <f>SUM(K67,O67,S67,W67)</f>
        <v>90</v>
      </c>
      <c r="E67" s="593">
        <f>SUM(C67:D67)</f>
        <v>120</v>
      </c>
      <c r="F67" s="592">
        <v>120</v>
      </c>
      <c r="G67" s="424">
        <f>H67-F67</f>
        <v>130</v>
      </c>
      <c r="H67" s="424">
        <f>$B$6*I67</f>
        <v>250</v>
      </c>
      <c r="I67" s="594">
        <f>SUM(M67,Q67,U67,Y67)</f>
        <v>10</v>
      </c>
      <c r="J67" s="595"/>
      <c r="K67" s="596"/>
      <c r="L67" s="596"/>
      <c r="M67" s="597"/>
      <c r="N67" s="595"/>
      <c r="O67" s="596"/>
      <c r="P67" s="596"/>
      <c r="Q67" s="597"/>
      <c r="R67" s="592">
        <v>15</v>
      </c>
      <c r="S67" s="424">
        <v>45</v>
      </c>
      <c r="T67" s="424">
        <v>40</v>
      </c>
      <c r="U67" s="594">
        <v>4</v>
      </c>
      <c r="V67" s="592">
        <v>15</v>
      </c>
      <c r="W67" s="424">
        <v>45</v>
      </c>
      <c r="X67" s="424">
        <v>90</v>
      </c>
      <c r="Y67" s="594">
        <v>6</v>
      </c>
      <c r="Z67" s="598" t="s">
        <v>34</v>
      </c>
      <c r="AA67" s="355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6"/>
      <c r="ES67" s="356"/>
      <c r="ET67" s="356"/>
      <c r="EU67" s="356"/>
      <c r="EV67" s="356"/>
      <c r="EW67" s="356"/>
      <c r="EX67" s="356"/>
      <c r="EY67" s="356"/>
      <c r="EZ67" s="356"/>
      <c r="FA67" s="356"/>
      <c r="FB67" s="356"/>
      <c r="FC67" s="356"/>
      <c r="FD67" s="356"/>
      <c r="FE67" s="356"/>
      <c r="FF67" s="356"/>
      <c r="FG67" s="356"/>
      <c r="FH67" s="356"/>
      <c r="FI67" s="356"/>
      <c r="FJ67" s="356"/>
      <c r="FK67" s="356"/>
      <c r="FL67" s="356"/>
      <c r="FM67" s="356"/>
      <c r="FN67" s="356"/>
      <c r="FO67" s="356"/>
      <c r="FP67" s="356"/>
      <c r="FQ67" s="356"/>
      <c r="FR67" s="356"/>
      <c r="FS67" s="356"/>
      <c r="FT67" s="356"/>
      <c r="FU67" s="356"/>
      <c r="FV67" s="356"/>
      <c r="FW67" s="356"/>
      <c r="FX67" s="356"/>
      <c r="FY67" s="356"/>
      <c r="FZ67" s="356"/>
      <c r="GA67" s="356"/>
      <c r="GB67" s="356"/>
    </row>
    <row r="68" spans="1:184" ht="16.5" customHeight="1" thickBot="1" x14ac:dyDescent="0.25">
      <c r="A68" s="575" t="s">
        <v>191</v>
      </c>
      <c r="B68" s="599" t="s">
        <v>192</v>
      </c>
      <c r="C68" s="600"/>
      <c r="D68" s="600"/>
      <c r="E68" s="600"/>
      <c r="F68" s="600"/>
      <c r="G68" s="600"/>
      <c r="H68" s="600"/>
      <c r="I68" s="600"/>
      <c r="J68" s="600"/>
      <c r="K68" s="600"/>
      <c r="L68" s="600"/>
      <c r="M68" s="600"/>
      <c r="N68" s="600"/>
      <c r="O68" s="600"/>
      <c r="P68" s="600"/>
      <c r="Q68" s="600"/>
      <c r="R68" s="600"/>
      <c r="S68" s="600"/>
      <c r="T68" s="600"/>
      <c r="U68" s="600"/>
      <c r="V68" s="600"/>
      <c r="W68" s="600"/>
      <c r="X68" s="600"/>
      <c r="Y68" s="601"/>
      <c r="Z68" s="602"/>
      <c r="AA68" s="355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  <c r="EI68" s="356"/>
      <c r="EJ68" s="356"/>
      <c r="EK68" s="356"/>
      <c r="EL68" s="356"/>
      <c r="EM68" s="356"/>
      <c r="EN68" s="356"/>
      <c r="EO68" s="356"/>
      <c r="EP68" s="356"/>
      <c r="EQ68" s="356"/>
      <c r="ER68" s="356"/>
      <c r="ES68" s="356"/>
      <c r="ET68" s="356"/>
      <c r="EU68" s="356"/>
      <c r="EV68" s="356"/>
      <c r="EW68" s="356"/>
      <c r="EX68" s="356"/>
      <c r="EY68" s="356"/>
      <c r="EZ68" s="356"/>
      <c r="FA68" s="356"/>
      <c r="FB68" s="356"/>
      <c r="FC68" s="356"/>
      <c r="FD68" s="356"/>
      <c r="FE68" s="356"/>
      <c r="FF68" s="356"/>
      <c r="FG68" s="356"/>
      <c r="FH68" s="356"/>
      <c r="FI68" s="356"/>
      <c r="FJ68" s="356"/>
      <c r="FK68" s="356"/>
      <c r="FL68" s="356"/>
      <c r="FM68" s="356"/>
      <c r="FN68" s="356"/>
      <c r="FO68" s="356"/>
      <c r="FP68" s="356"/>
      <c r="FQ68" s="356"/>
      <c r="FR68" s="356"/>
      <c r="FS68" s="356"/>
      <c r="FT68" s="356"/>
      <c r="FU68" s="356"/>
      <c r="FV68" s="356"/>
      <c r="FW68" s="356"/>
      <c r="FX68" s="356"/>
      <c r="FY68" s="356"/>
      <c r="FZ68" s="356"/>
      <c r="GA68" s="356"/>
      <c r="GB68" s="356"/>
    </row>
    <row r="69" spans="1:184" ht="13.5" customHeight="1" thickBot="1" x14ac:dyDescent="0.3">
      <c r="A69" s="603">
        <v>37</v>
      </c>
      <c r="B69" s="604" t="s">
        <v>193</v>
      </c>
      <c r="C69" s="592">
        <f>SUM(J69,N69,R69,V69)</f>
        <v>0</v>
      </c>
      <c r="D69" s="424">
        <f>SUM(K69,O69,S69,W69)</f>
        <v>120</v>
      </c>
      <c r="E69" s="593">
        <f>SUM(C69:D69)</f>
        <v>120</v>
      </c>
      <c r="F69" s="592">
        <v>120</v>
      </c>
      <c r="G69" s="424">
        <f>H69-F69</f>
        <v>30</v>
      </c>
      <c r="H69" s="424">
        <f>$B$6*I69</f>
        <v>150</v>
      </c>
      <c r="I69" s="594">
        <f>SUM(M69,Q69,U69,Y69)</f>
        <v>6</v>
      </c>
      <c r="J69" s="595"/>
      <c r="K69" s="596"/>
      <c r="L69" s="596"/>
      <c r="M69" s="597"/>
      <c r="N69" s="595"/>
      <c r="O69" s="596"/>
      <c r="P69" s="596"/>
      <c r="Q69" s="597"/>
      <c r="R69" s="605">
        <v>0</v>
      </c>
      <c r="S69" s="606">
        <v>120</v>
      </c>
      <c r="T69" s="424">
        <f>G69</f>
        <v>30</v>
      </c>
      <c r="U69" s="594">
        <v>6</v>
      </c>
      <c r="V69" s="595"/>
      <c r="W69" s="596"/>
      <c r="X69" s="596"/>
      <c r="Y69" s="597"/>
      <c r="Z69" s="607" t="s">
        <v>23</v>
      </c>
      <c r="AA69" s="355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56"/>
      <c r="EP69" s="356"/>
      <c r="EQ69" s="356"/>
      <c r="ER69" s="356"/>
      <c r="ES69" s="356"/>
      <c r="ET69" s="356"/>
      <c r="EU69" s="356"/>
      <c r="EV69" s="356"/>
      <c r="EW69" s="356"/>
      <c r="EX69" s="356"/>
      <c r="EY69" s="356"/>
      <c r="EZ69" s="356"/>
      <c r="FA69" s="356"/>
      <c r="FB69" s="356"/>
      <c r="FC69" s="356"/>
      <c r="FD69" s="356"/>
      <c r="FE69" s="356"/>
      <c r="FF69" s="356"/>
      <c r="FG69" s="356"/>
      <c r="FH69" s="356"/>
      <c r="FI69" s="356"/>
      <c r="FJ69" s="356"/>
      <c r="FK69" s="356"/>
      <c r="FL69" s="356"/>
      <c r="FM69" s="356"/>
      <c r="FN69" s="356"/>
      <c r="FO69" s="356"/>
      <c r="FP69" s="356"/>
      <c r="FQ69" s="356"/>
      <c r="FR69" s="356"/>
      <c r="FS69" s="356"/>
      <c r="FT69" s="356"/>
      <c r="FU69" s="356"/>
      <c r="FV69" s="356"/>
      <c r="FW69" s="356"/>
      <c r="FX69" s="356"/>
      <c r="FY69" s="356"/>
      <c r="FZ69" s="356"/>
      <c r="GA69" s="356"/>
      <c r="GB69" s="356"/>
    </row>
    <row r="70" spans="1:184" ht="19.7" customHeight="1" thickBot="1" x14ac:dyDescent="0.25">
      <c r="A70" s="608" t="s">
        <v>194</v>
      </c>
      <c r="B70" s="609"/>
      <c r="C70" s="610">
        <f>C60+C21+C34+C47+C50+C63+C69</f>
        <v>435</v>
      </c>
      <c r="D70" s="610">
        <f t="shared" ref="D70:Y70" si="23">D60+D21+D34+D47+D50+D63+D69</f>
        <v>1160</v>
      </c>
      <c r="E70" s="610">
        <f t="shared" si="23"/>
        <v>1595</v>
      </c>
      <c r="F70" s="610">
        <f t="shared" si="23"/>
        <v>1595</v>
      </c>
      <c r="G70" s="610">
        <f t="shared" si="23"/>
        <v>1430</v>
      </c>
      <c r="H70" s="610">
        <f t="shared" si="23"/>
        <v>3025</v>
      </c>
      <c r="I70" s="611">
        <f t="shared" si="23"/>
        <v>121</v>
      </c>
      <c r="J70" s="612">
        <f t="shared" si="23"/>
        <v>120</v>
      </c>
      <c r="K70" s="612">
        <f t="shared" si="23"/>
        <v>225</v>
      </c>
      <c r="L70" s="612">
        <f t="shared" si="23"/>
        <v>355</v>
      </c>
      <c r="M70" s="611">
        <f t="shared" si="23"/>
        <v>28</v>
      </c>
      <c r="N70" s="612">
        <f t="shared" si="23"/>
        <v>90</v>
      </c>
      <c r="O70" s="612">
        <f t="shared" si="23"/>
        <v>325</v>
      </c>
      <c r="P70" s="612">
        <f t="shared" si="23"/>
        <v>360</v>
      </c>
      <c r="Q70" s="611">
        <f t="shared" si="23"/>
        <v>31</v>
      </c>
      <c r="R70" s="612">
        <f t="shared" si="23"/>
        <v>90</v>
      </c>
      <c r="S70" s="612">
        <f t="shared" si="23"/>
        <v>365</v>
      </c>
      <c r="T70" s="612">
        <f t="shared" si="23"/>
        <v>320</v>
      </c>
      <c r="U70" s="611">
        <f t="shared" si="23"/>
        <v>31</v>
      </c>
      <c r="V70" s="612">
        <f t="shared" si="23"/>
        <v>90</v>
      </c>
      <c r="W70" s="612">
        <f t="shared" si="23"/>
        <v>260</v>
      </c>
      <c r="X70" s="612">
        <f t="shared" si="23"/>
        <v>375</v>
      </c>
      <c r="Y70" s="611">
        <f t="shared" si="23"/>
        <v>29</v>
      </c>
      <c r="Z70" s="613"/>
      <c r="AA70" s="355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  <c r="EI70" s="356"/>
      <c r="EJ70" s="356"/>
      <c r="EK70" s="356"/>
      <c r="EL70" s="356"/>
      <c r="EM70" s="356"/>
      <c r="EN70" s="356"/>
      <c r="EO70" s="356"/>
      <c r="EP70" s="356"/>
      <c r="EQ70" s="356"/>
      <c r="ER70" s="356"/>
      <c r="ES70" s="356"/>
      <c r="ET70" s="356"/>
      <c r="EU70" s="356"/>
      <c r="EV70" s="356"/>
      <c r="EW70" s="356"/>
      <c r="EX70" s="356"/>
      <c r="EY70" s="356"/>
      <c r="EZ70" s="356"/>
      <c r="FA70" s="356"/>
      <c r="FB70" s="356"/>
      <c r="FC70" s="356"/>
      <c r="FD70" s="356"/>
      <c r="FE70" s="356"/>
      <c r="FF70" s="356"/>
      <c r="FG70" s="356"/>
      <c r="FH70" s="356"/>
      <c r="FI70" s="356"/>
      <c r="FJ70" s="356"/>
      <c r="FK70" s="356"/>
      <c r="FL70" s="356"/>
      <c r="FM70" s="356"/>
      <c r="FN70" s="356"/>
      <c r="FO70" s="356"/>
      <c r="FP70" s="356"/>
      <c r="FQ70" s="356"/>
      <c r="FR70" s="356"/>
      <c r="FS70" s="356"/>
      <c r="FT70" s="356"/>
      <c r="FU70" s="356"/>
      <c r="FV70" s="356"/>
      <c r="FW70" s="356"/>
      <c r="FX70" s="356"/>
      <c r="FY70" s="356"/>
      <c r="FZ70" s="356"/>
      <c r="GA70" s="356"/>
      <c r="GB70" s="356"/>
    </row>
    <row r="71" spans="1:184" ht="14.65" customHeight="1" thickBot="1" x14ac:dyDescent="0.25">
      <c r="A71" s="608" t="s">
        <v>195</v>
      </c>
      <c r="B71" s="609"/>
      <c r="C71" s="610">
        <f>C60+C21+C34+C47+C50+C65+C69</f>
        <v>405</v>
      </c>
      <c r="D71" s="610">
        <f t="shared" ref="D71:Y71" si="24">D60+D21+D34+D47+D50+D65+D69</f>
        <v>1130</v>
      </c>
      <c r="E71" s="610">
        <f t="shared" si="24"/>
        <v>1535</v>
      </c>
      <c r="F71" s="610">
        <f t="shared" si="24"/>
        <v>1535</v>
      </c>
      <c r="G71" s="610">
        <f t="shared" si="24"/>
        <v>1490</v>
      </c>
      <c r="H71" s="610">
        <f t="shared" si="24"/>
        <v>3025</v>
      </c>
      <c r="I71" s="611">
        <f t="shared" si="24"/>
        <v>121</v>
      </c>
      <c r="J71" s="612">
        <f t="shared" si="24"/>
        <v>120</v>
      </c>
      <c r="K71" s="612">
        <f t="shared" si="24"/>
        <v>225</v>
      </c>
      <c r="L71" s="612">
        <f t="shared" si="24"/>
        <v>355</v>
      </c>
      <c r="M71" s="611">
        <f t="shared" si="24"/>
        <v>28</v>
      </c>
      <c r="N71" s="612">
        <f t="shared" si="24"/>
        <v>90</v>
      </c>
      <c r="O71" s="612">
        <f t="shared" si="24"/>
        <v>325</v>
      </c>
      <c r="P71" s="612">
        <f t="shared" si="24"/>
        <v>360</v>
      </c>
      <c r="Q71" s="611">
        <f t="shared" si="24"/>
        <v>31</v>
      </c>
      <c r="R71" s="612">
        <f t="shared" si="24"/>
        <v>75</v>
      </c>
      <c r="S71" s="612">
        <f t="shared" si="24"/>
        <v>365</v>
      </c>
      <c r="T71" s="612">
        <f t="shared" si="24"/>
        <v>335</v>
      </c>
      <c r="U71" s="611">
        <f t="shared" si="24"/>
        <v>31</v>
      </c>
      <c r="V71" s="612">
        <f t="shared" si="24"/>
        <v>75</v>
      </c>
      <c r="W71" s="612">
        <f t="shared" si="24"/>
        <v>230</v>
      </c>
      <c r="X71" s="612">
        <f t="shared" si="24"/>
        <v>420</v>
      </c>
      <c r="Y71" s="611">
        <f t="shared" si="24"/>
        <v>29</v>
      </c>
      <c r="Z71" s="613"/>
      <c r="AA71" s="355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6"/>
      <c r="DO71" s="356"/>
      <c r="DP71" s="356"/>
      <c r="DQ71" s="356"/>
      <c r="DR71" s="356"/>
      <c r="DS71" s="356"/>
      <c r="DT71" s="356"/>
      <c r="DU71" s="356"/>
      <c r="DV71" s="356"/>
      <c r="DW71" s="356"/>
      <c r="DX71" s="356"/>
      <c r="DY71" s="356"/>
      <c r="DZ71" s="356"/>
      <c r="EA71" s="356"/>
      <c r="EB71" s="356"/>
      <c r="EC71" s="356"/>
      <c r="ED71" s="356"/>
      <c r="EE71" s="356"/>
      <c r="EF71" s="356"/>
      <c r="EG71" s="356"/>
      <c r="EH71" s="356"/>
      <c r="EI71" s="356"/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/>
      <c r="EX71" s="356"/>
      <c r="EY71" s="356"/>
      <c r="EZ71" s="356"/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56"/>
      <c r="FO71" s="356"/>
      <c r="FP71" s="356"/>
      <c r="FQ71" s="356"/>
      <c r="FR71" s="356"/>
      <c r="FS71" s="356"/>
      <c r="FT71" s="356"/>
      <c r="FU71" s="356"/>
      <c r="FV71" s="356"/>
      <c r="FW71" s="356"/>
      <c r="FX71" s="356"/>
      <c r="FY71" s="356"/>
      <c r="FZ71" s="356"/>
      <c r="GA71" s="356"/>
      <c r="GB71" s="356"/>
    </row>
    <row r="72" spans="1:184" ht="29.25" customHeight="1" thickBot="1" x14ac:dyDescent="0.25">
      <c r="A72" s="614" t="s">
        <v>196</v>
      </c>
      <c r="B72" s="615"/>
      <c r="C72" s="616">
        <f>C60+C47+C50+C21+C34+C67+C69</f>
        <v>405</v>
      </c>
      <c r="D72" s="616">
        <f t="shared" ref="D72:Y72" si="25">D60+D47+D50+D21+D34+D67+D69</f>
        <v>1160</v>
      </c>
      <c r="E72" s="616">
        <f t="shared" si="25"/>
        <v>1565</v>
      </c>
      <c r="F72" s="616">
        <f t="shared" si="25"/>
        <v>1565</v>
      </c>
      <c r="G72" s="616">
        <f t="shared" si="25"/>
        <v>1460</v>
      </c>
      <c r="H72" s="616">
        <f t="shared" si="25"/>
        <v>3025</v>
      </c>
      <c r="I72" s="617">
        <f t="shared" si="25"/>
        <v>121</v>
      </c>
      <c r="J72" s="616">
        <f t="shared" si="25"/>
        <v>120</v>
      </c>
      <c r="K72" s="616">
        <f t="shared" si="25"/>
        <v>225</v>
      </c>
      <c r="L72" s="616">
        <f t="shared" si="25"/>
        <v>355</v>
      </c>
      <c r="M72" s="617">
        <f t="shared" si="25"/>
        <v>28</v>
      </c>
      <c r="N72" s="616">
        <f t="shared" si="25"/>
        <v>90</v>
      </c>
      <c r="O72" s="616">
        <f t="shared" si="25"/>
        <v>325</v>
      </c>
      <c r="P72" s="616">
        <f t="shared" si="25"/>
        <v>360</v>
      </c>
      <c r="Q72" s="617">
        <f t="shared" si="25"/>
        <v>31</v>
      </c>
      <c r="R72" s="616">
        <f t="shared" si="25"/>
        <v>75</v>
      </c>
      <c r="S72" s="616">
        <f t="shared" si="25"/>
        <v>380</v>
      </c>
      <c r="T72" s="616">
        <f t="shared" si="25"/>
        <v>320</v>
      </c>
      <c r="U72" s="617">
        <f t="shared" si="25"/>
        <v>31</v>
      </c>
      <c r="V72" s="616">
        <f t="shared" si="25"/>
        <v>75</v>
      </c>
      <c r="W72" s="616">
        <f t="shared" si="25"/>
        <v>245</v>
      </c>
      <c r="X72" s="616">
        <f t="shared" si="25"/>
        <v>405</v>
      </c>
      <c r="Y72" s="617">
        <f t="shared" si="25"/>
        <v>29</v>
      </c>
      <c r="Z72" s="618" t="s">
        <v>197</v>
      </c>
      <c r="AA72" s="355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H72" s="356"/>
      <c r="DI72" s="356"/>
      <c r="DJ72" s="356"/>
      <c r="DK72" s="356"/>
      <c r="DL72" s="356"/>
      <c r="DM72" s="356"/>
      <c r="DN72" s="356"/>
      <c r="DO72" s="356"/>
      <c r="DP72" s="356"/>
      <c r="DQ72" s="356"/>
      <c r="DR72" s="356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56"/>
      <c r="FO72" s="356"/>
      <c r="FP72" s="356"/>
      <c r="FQ72" s="356"/>
      <c r="FR72" s="356"/>
      <c r="FS72" s="356"/>
      <c r="FT72" s="356"/>
      <c r="FU72" s="356"/>
      <c r="FV72" s="356"/>
      <c r="FW72" s="356"/>
      <c r="FX72" s="356"/>
      <c r="FY72" s="356"/>
      <c r="FZ72" s="356"/>
      <c r="GA72" s="356"/>
      <c r="GB72" s="356"/>
    </row>
    <row r="73" spans="1:184" ht="15.2" customHeight="1" thickBot="1" x14ac:dyDescent="0.3">
      <c r="A73" s="619"/>
      <c r="B73" s="620"/>
      <c r="C73" s="621"/>
      <c r="D73" s="621"/>
      <c r="E73" s="621"/>
      <c r="F73" s="622"/>
      <c r="G73" s="623" t="s">
        <v>127</v>
      </c>
      <c r="H73" s="624"/>
      <c r="I73" s="625"/>
      <c r="J73" s="626">
        <v>8</v>
      </c>
      <c r="K73" s="627"/>
      <c r="L73" s="627"/>
      <c r="M73" s="628"/>
      <c r="N73" s="629">
        <v>9</v>
      </c>
      <c r="O73" s="627"/>
      <c r="P73" s="627"/>
      <c r="Q73" s="628"/>
      <c r="R73" s="629">
        <v>8</v>
      </c>
      <c r="S73" s="627"/>
      <c r="T73" s="627"/>
      <c r="U73" s="630"/>
      <c r="V73" s="626">
        <v>5</v>
      </c>
      <c r="W73" s="627"/>
      <c r="X73" s="627"/>
      <c r="Y73" s="630"/>
      <c r="Z73" s="631">
        <f>SUM(J73:Y73)</f>
        <v>30</v>
      </c>
      <c r="AA73" s="355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BY73" s="356"/>
      <c r="BZ73" s="356"/>
      <c r="CA73" s="356"/>
      <c r="CB73" s="356"/>
      <c r="CC73" s="356"/>
      <c r="CD73" s="356"/>
      <c r="CE73" s="356"/>
      <c r="CF73" s="356"/>
      <c r="CG73" s="356"/>
      <c r="CH73" s="356"/>
      <c r="CI73" s="356"/>
      <c r="CJ73" s="356"/>
      <c r="CK73" s="356"/>
      <c r="CL73" s="356"/>
      <c r="CM73" s="356"/>
      <c r="CN73" s="356"/>
      <c r="CO73" s="356"/>
      <c r="CP73" s="356"/>
      <c r="CQ73" s="356"/>
      <c r="CR73" s="356"/>
      <c r="CS73" s="356"/>
      <c r="CT73" s="356"/>
      <c r="CU73" s="356"/>
      <c r="CV73" s="356"/>
      <c r="CW73" s="356"/>
      <c r="CX73" s="356"/>
      <c r="CY73" s="356"/>
      <c r="CZ73" s="356"/>
      <c r="DA73" s="356"/>
      <c r="DB73" s="356"/>
      <c r="DC73" s="356"/>
      <c r="DD73" s="356"/>
      <c r="DE73" s="356"/>
      <c r="DF73" s="356"/>
      <c r="DG73" s="356"/>
      <c r="DH73" s="356"/>
      <c r="DI73" s="356"/>
      <c r="DJ73" s="356"/>
      <c r="DK73" s="356"/>
      <c r="DL73" s="356"/>
      <c r="DM73" s="356"/>
      <c r="DN73" s="356"/>
      <c r="DO73" s="356"/>
      <c r="DP73" s="356"/>
      <c r="DQ73" s="356"/>
      <c r="DR73" s="356"/>
      <c r="DS73" s="356"/>
      <c r="DT73" s="356"/>
      <c r="DU73" s="356"/>
      <c r="DV73" s="356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56"/>
      <c r="FO73" s="356"/>
      <c r="FP73" s="356"/>
      <c r="FQ73" s="356"/>
      <c r="FR73" s="356"/>
      <c r="FS73" s="356"/>
      <c r="FT73" s="356"/>
      <c r="FU73" s="356"/>
      <c r="FV73" s="356"/>
      <c r="FW73" s="356"/>
      <c r="FX73" s="356"/>
      <c r="FY73" s="356"/>
      <c r="FZ73" s="356"/>
      <c r="GA73" s="356"/>
      <c r="GB73" s="356"/>
    </row>
    <row r="74" spans="1:184" ht="13.5" customHeight="1" thickBot="1" x14ac:dyDescent="0.3">
      <c r="A74" s="632"/>
      <c r="B74" s="633"/>
      <c r="C74" s="634"/>
      <c r="D74" s="634"/>
      <c r="E74" s="634"/>
      <c r="F74" s="635"/>
      <c r="G74" s="636" t="s">
        <v>128</v>
      </c>
      <c r="H74" s="637"/>
      <c r="I74" s="638"/>
      <c r="J74" s="639">
        <v>3</v>
      </c>
      <c r="K74" s="640"/>
      <c r="L74" s="640"/>
      <c r="M74" s="641"/>
      <c r="N74" s="639">
        <v>3</v>
      </c>
      <c r="O74" s="640"/>
      <c r="P74" s="640"/>
      <c r="Q74" s="642"/>
      <c r="R74" s="643">
        <v>2</v>
      </c>
      <c r="S74" s="644"/>
      <c r="T74" s="644"/>
      <c r="U74" s="645"/>
      <c r="V74" s="646">
        <v>5</v>
      </c>
      <c r="W74" s="644"/>
      <c r="X74" s="644"/>
      <c r="Y74" s="647"/>
      <c r="Z74" s="648">
        <f>SUM(J74:Y74)</f>
        <v>13</v>
      </c>
      <c r="AA74" s="355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356"/>
      <c r="DL74" s="356"/>
      <c r="DM74" s="356"/>
      <c r="DN74" s="356"/>
      <c r="DO74" s="356"/>
      <c r="DP74" s="356"/>
      <c r="DQ74" s="356"/>
      <c r="DR74" s="356"/>
      <c r="DS74" s="356"/>
      <c r="DT74" s="356"/>
      <c r="DU74" s="356"/>
      <c r="DV74" s="356"/>
      <c r="DW74" s="356"/>
      <c r="DX74" s="356"/>
      <c r="DY74" s="356"/>
      <c r="DZ74" s="356"/>
      <c r="EA74" s="356"/>
      <c r="EB74" s="356"/>
      <c r="EC74" s="356"/>
      <c r="ED74" s="356"/>
      <c r="EE74" s="356"/>
      <c r="EF74" s="356"/>
      <c r="EG74" s="356"/>
      <c r="EH74" s="356"/>
      <c r="EI74" s="356"/>
      <c r="EJ74" s="356"/>
      <c r="EK74" s="356"/>
      <c r="EL74" s="356"/>
      <c r="EM74" s="356"/>
      <c r="EN74" s="356"/>
      <c r="EO74" s="356"/>
      <c r="EP74" s="356"/>
      <c r="EQ74" s="356"/>
      <c r="ER74" s="356"/>
      <c r="ES74" s="356"/>
      <c r="ET74" s="356"/>
      <c r="EU74" s="356"/>
      <c r="EV74" s="356"/>
      <c r="EW74" s="356"/>
      <c r="EX74" s="356"/>
      <c r="EY74" s="356"/>
      <c r="EZ74" s="356"/>
      <c r="FA74" s="356"/>
      <c r="FB74" s="356"/>
      <c r="FC74" s="356"/>
      <c r="FD74" s="356"/>
      <c r="FE74" s="356"/>
      <c r="FF74" s="356"/>
      <c r="FG74" s="356"/>
      <c r="FH74" s="356"/>
      <c r="FI74" s="356"/>
      <c r="FJ74" s="356"/>
      <c r="FK74" s="356"/>
      <c r="FL74" s="356"/>
      <c r="FM74" s="356"/>
      <c r="FN74" s="356"/>
      <c r="FO74" s="356"/>
      <c r="FP74" s="356"/>
      <c r="FQ74" s="356"/>
      <c r="FR74" s="356"/>
      <c r="FS74" s="356"/>
      <c r="FT74" s="356"/>
      <c r="FU74" s="356"/>
      <c r="FV74" s="356"/>
      <c r="FW74" s="356"/>
      <c r="FX74" s="356"/>
      <c r="FY74" s="356"/>
      <c r="FZ74" s="356"/>
      <c r="GA74" s="356"/>
      <c r="GB74" s="356"/>
    </row>
    <row r="75" spans="1:184" ht="14.1" customHeight="1" x14ac:dyDescent="0.25">
      <c r="A75" s="649"/>
      <c r="B75" s="650" t="s">
        <v>198</v>
      </c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355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6"/>
      <c r="DB75" s="356"/>
      <c r="DC75" s="356"/>
      <c r="DD75" s="356"/>
      <c r="DE75" s="356"/>
      <c r="DF75" s="356"/>
      <c r="DG75" s="356"/>
      <c r="DH75" s="356"/>
      <c r="DI75" s="356"/>
      <c r="DJ75" s="356"/>
      <c r="DK75" s="356"/>
      <c r="DL75" s="356"/>
      <c r="DM75" s="356"/>
      <c r="DN75" s="356"/>
      <c r="DO75" s="356"/>
      <c r="DP75" s="356"/>
      <c r="DQ75" s="356"/>
      <c r="DR75" s="356"/>
      <c r="DS75" s="356"/>
      <c r="DT75" s="356"/>
      <c r="DU75" s="356"/>
      <c r="DV75" s="356"/>
      <c r="DW75" s="356"/>
      <c r="DX75" s="356"/>
      <c r="DY75" s="356"/>
      <c r="DZ75" s="356"/>
      <c r="EA75" s="356"/>
      <c r="EB75" s="356"/>
      <c r="EC75" s="356"/>
      <c r="ED75" s="356"/>
      <c r="EE75" s="356"/>
      <c r="EF75" s="356"/>
      <c r="EG75" s="356"/>
      <c r="EH75" s="356"/>
      <c r="EI75" s="356"/>
      <c r="EJ75" s="356"/>
      <c r="EK75" s="356"/>
      <c r="EL75" s="356"/>
      <c r="EM75" s="356"/>
      <c r="EN75" s="356"/>
      <c r="EO75" s="356"/>
      <c r="EP75" s="356"/>
      <c r="EQ75" s="356"/>
      <c r="ER75" s="356"/>
      <c r="ES75" s="356"/>
      <c r="ET75" s="356"/>
      <c r="EU75" s="356"/>
      <c r="EV75" s="356"/>
      <c r="EW75" s="356"/>
      <c r="EX75" s="356"/>
      <c r="EY75" s="356"/>
      <c r="EZ75" s="356"/>
      <c r="FA75" s="356"/>
      <c r="FB75" s="356"/>
      <c r="FC75" s="356"/>
      <c r="FD75" s="356"/>
      <c r="FE75" s="356"/>
      <c r="FF75" s="356"/>
      <c r="FG75" s="356"/>
      <c r="FH75" s="356"/>
      <c r="FI75" s="356"/>
      <c r="FJ75" s="356"/>
      <c r="FK75" s="356"/>
      <c r="FL75" s="356"/>
      <c r="FM75" s="356"/>
      <c r="FN75" s="356"/>
      <c r="FO75" s="356"/>
      <c r="FP75" s="356"/>
      <c r="FQ75" s="356"/>
      <c r="FR75" s="356"/>
      <c r="FS75" s="356"/>
      <c r="FT75" s="356"/>
      <c r="FU75" s="356"/>
      <c r="FV75" s="356"/>
      <c r="FW75" s="356"/>
      <c r="FX75" s="356"/>
      <c r="FY75" s="356"/>
      <c r="FZ75" s="356"/>
      <c r="GA75" s="356"/>
      <c r="GB75" s="356"/>
    </row>
    <row r="76" spans="1:184" ht="13.7" customHeight="1" x14ac:dyDescent="0.25">
      <c r="A76" s="649"/>
      <c r="B76" s="652" t="s">
        <v>199</v>
      </c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653"/>
      <c r="Z76" s="654"/>
      <c r="AA76" s="355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6"/>
      <c r="CM76" s="356"/>
      <c r="CN76" s="356"/>
      <c r="CO76" s="356"/>
      <c r="CP76" s="356"/>
      <c r="CQ76" s="356"/>
      <c r="CR76" s="356"/>
      <c r="CS76" s="356"/>
      <c r="CT76" s="356"/>
      <c r="CU76" s="356"/>
      <c r="CV76" s="356"/>
      <c r="CW76" s="356"/>
      <c r="CX76" s="356"/>
      <c r="CY76" s="356"/>
      <c r="CZ76" s="356"/>
      <c r="DA76" s="356"/>
      <c r="DB76" s="356"/>
      <c r="DC76" s="356"/>
      <c r="DD76" s="356"/>
      <c r="DE76" s="356"/>
      <c r="DF76" s="356"/>
      <c r="DG76" s="356"/>
      <c r="DH76" s="356"/>
      <c r="DI76" s="356"/>
      <c r="DJ76" s="356"/>
      <c r="DK76" s="356"/>
      <c r="DL76" s="356"/>
      <c r="DM76" s="356"/>
      <c r="DN76" s="356"/>
      <c r="DO76" s="356"/>
      <c r="DP76" s="356"/>
      <c r="DQ76" s="356"/>
      <c r="DR76" s="356"/>
      <c r="DS76" s="356"/>
      <c r="DT76" s="356"/>
      <c r="DU76" s="356"/>
      <c r="DV76" s="356"/>
      <c r="DW76" s="356"/>
      <c r="DX76" s="356"/>
      <c r="DY76" s="356"/>
      <c r="DZ76" s="356"/>
      <c r="EA76" s="356"/>
      <c r="EB76" s="356"/>
      <c r="EC76" s="356"/>
      <c r="ED76" s="356"/>
      <c r="EE76" s="356"/>
      <c r="EF76" s="356"/>
      <c r="EG76" s="356"/>
      <c r="EH76" s="356"/>
      <c r="EI76" s="356"/>
      <c r="EJ76" s="356"/>
      <c r="EK76" s="356"/>
      <c r="EL76" s="356"/>
      <c r="EM76" s="356"/>
      <c r="EN76" s="356"/>
      <c r="EO76" s="356"/>
      <c r="EP76" s="356"/>
      <c r="EQ76" s="356"/>
      <c r="ER76" s="356"/>
      <c r="ES76" s="356"/>
      <c r="ET76" s="356"/>
      <c r="EU76" s="356"/>
      <c r="EV76" s="356"/>
      <c r="EW76" s="356"/>
      <c r="EX76" s="356"/>
      <c r="EY76" s="356"/>
      <c r="EZ76" s="356"/>
      <c r="FA76" s="356"/>
      <c r="FB76" s="356"/>
      <c r="FC76" s="356"/>
      <c r="FD76" s="356"/>
      <c r="FE76" s="356"/>
      <c r="FF76" s="356"/>
      <c r="FG76" s="356"/>
      <c r="FH76" s="356"/>
      <c r="FI76" s="356"/>
      <c r="FJ76" s="356"/>
      <c r="FK76" s="356"/>
      <c r="FL76" s="356"/>
      <c r="FM76" s="356"/>
      <c r="FN76" s="356"/>
      <c r="FO76" s="356"/>
      <c r="FP76" s="356"/>
      <c r="FQ76" s="356"/>
      <c r="FR76" s="356"/>
      <c r="FS76" s="356"/>
      <c r="FT76" s="356"/>
      <c r="FU76" s="356"/>
      <c r="FV76" s="356"/>
      <c r="FW76" s="356"/>
      <c r="FX76" s="356"/>
      <c r="FY76" s="356"/>
      <c r="FZ76" s="356"/>
      <c r="GA76" s="356"/>
      <c r="GB76" s="356"/>
    </row>
    <row r="77" spans="1:184" ht="13.7" customHeight="1" x14ac:dyDescent="0.25">
      <c r="A77" s="649"/>
      <c r="B77" s="655" t="s">
        <v>200</v>
      </c>
      <c r="C77" s="649"/>
      <c r="D77" s="649"/>
      <c r="E77" s="649"/>
      <c r="F77" s="649"/>
      <c r="G77" s="649"/>
      <c r="H77" s="649"/>
      <c r="I77" s="649"/>
      <c r="J77" s="649"/>
      <c r="K77" s="649"/>
      <c r="L77" s="649"/>
      <c r="M77" s="653"/>
      <c r="N77" s="649"/>
      <c r="O77" s="649"/>
      <c r="P77" s="649"/>
      <c r="Q77" s="653"/>
      <c r="R77" s="649"/>
      <c r="S77" s="649"/>
      <c r="T77" s="649"/>
      <c r="U77" s="653"/>
      <c r="V77" s="649"/>
      <c r="W77" s="649"/>
      <c r="X77" s="649"/>
      <c r="Y77" s="653"/>
      <c r="Z77" s="654"/>
      <c r="AA77" s="355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  <c r="BS77" s="356"/>
      <c r="BT77" s="356"/>
      <c r="BU77" s="356"/>
      <c r="BV77" s="356"/>
      <c r="BW77" s="356"/>
      <c r="BX77" s="356"/>
      <c r="BY77" s="356"/>
      <c r="BZ77" s="356"/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6"/>
      <c r="DA77" s="356"/>
      <c r="DB77" s="356"/>
      <c r="DC77" s="356"/>
      <c r="DD77" s="356"/>
      <c r="DE77" s="356"/>
      <c r="DF77" s="356"/>
      <c r="DG77" s="356"/>
      <c r="DH77" s="356"/>
      <c r="DI77" s="356"/>
      <c r="DJ77" s="356"/>
      <c r="DK77" s="356"/>
      <c r="DL77" s="356"/>
      <c r="DM77" s="356"/>
      <c r="DN77" s="356"/>
      <c r="DO77" s="356"/>
      <c r="DP77" s="356"/>
      <c r="DQ77" s="356"/>
      <c r="DR77" s="356"/>
      <c r="DS77" s="356"/>
      <c r="DT77" s="356"/>
      <c r="DU77" s="356"/>
      <c r="DV77" s="356"/>
      <c r="DW77" s="356"/>
      <c r="DX77" s="356"/>
      <c r="DY77" s="356"/>
      <c r="DZ77" s="356"/>
      <c r="EA77" s="356"/>
      <c r="EB77" s="356"/>
      <c r="EC77" s="356"/>
      <c r="ED77" s="356"/>
      <c r="EE77" s="356"/>
      <c r="EF77" s="356"/>
      <c r="EG77" s="356"/>
      <c r="EH77" s="356"/>
      <c r="EI77" s="356"/>
      <c r="EJ77" s="356"/>
      <c r="EK77" s="356"/>
      <c r="EL77" s="356"/>
      <c r="EM77" s="356"/>
      <c r="EN77" s="356"/>
      <c r="EO77" s="356"/>
      <c r="EP77" s="356"/>
      <c r="EQ77" s="356"/>
      <c r="ER77" s="356"/>
      <c r="ES77" s="356"/>
      <c r="ET77" s="356"/>
      <c r="EU77" s="356"/>
      <c r="EV77" s="356"/>
      <c r="EW77" s="356"/>
      <c r="EX77" s="356"/>
      <c r="EY77" s="356"/>
      <c r="EZ77" s="356"/>
      <c r="FA77" s="356"/>
      <c r="FB77" s="356"/>
      <c r="FC77" s="356"/>
      <c r="FD77" s="356"/>
      <c r="FE77" s="356"/>
      <c r="FF77" s="356"/>
      <c r="FG77" s="356"/>
      <c r="FH77" s="356"/>
      <c r="FI77" s="356"/>
      <c r="FJ77" s="356"/>
      <c r="FK77" s="356"/>
      <c r="FL77" s="356"/>
      <c r="FM77" s="356"/>
      <c r="FN77" s="356"/>
      <c r="FO77" s="356"/>
      <c r="FP77" s="356"/>
      <c r="FQ77" s="356"/>
      <c r="FR77" s="356"/>
      <c r="FS77" s="356"/>
      <c r="FT77" s="356"/>
      <c r="FU77" s="356"/>
      <c r="FV77" s="356"/>
      <c r="FW77" s="356"/>
      <c r="FX77" s="356"/>
      <c r="FY77" s="356"/>
      <c r="FZ77" s="356"/>
      <c r="GA77" s="356"/>
      <c r="GB77" s="356"/>
    </row>
    <row r="78" spans="1:184" ht="13.7" customHeight="1" x14ac:dyDescent="0.25">
      <c r="A78" s="649"/>
      <c r="B78" s="655" t="s">
        <v>201</v>
      </c>
      <c r="C78" s="649"/>
      <c r="D78" s="649"/>
      <c r="E78" s="649"/>
      <c r="F78" s="649"/>
      <c r="G78" s="649"/>
      <c r="H78" s="649"/>
      <c r="I78" s="649"/>
      <c r="J78" s="649"/>
      <c r="K78" s="649"/>
      <c r="L78" s="649"/>
      <c r="M78" s="653"/>
      <c r="N78" s="649"/>
      <c r="O78" s="649"/>
      <c r="P78" s="649"/>
      <c r="Q78" s="653"/>
      <c r="R78" s="649"/>
      <c r="S78" s="649"/>
      <c r="T78" s="649"/>
      <c r="U78" s="653"/>
      <c r="V78" s="649"/>
      <c r="W78" s="649"/>
      <c r="X78" s="649"/>
      <c r="Y78" s="653"/>
      <c r="Z78" s="654"/>
      <c r="AA78" s="355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6"/>
      <c r="CQ78" s="356"/>
      <c r="CR78" s="356"/>
      <c r="CS78" s="356"/>
      <c r="CT78" s="356"/>
      <c r="CU78" s="356"/>
      <c r="CV78" s="356"/>
      <c r="CW78" s="356"/>
      <c r="CX78" s="356"/>
      <c r="CY78" s="356"/>
      <c r="CZ78" s="356"/>
      <c r="DA78" s="356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6"/>
      <c r="DQ78" s="356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6"/>
      <c r="EG78" s="356"/>
      <c r="EH78" s="356"/>
      <c r="EI78" s="356"/>
      <c r="EJ78" s="356"/>
      <c r="EK78" s="356"/>
      <c r="EL78" s="356"/>
      <c r="EM78" s="356"/>
      <c r="EN78" s="356"/>
      <c r="EO78" s="356"/>
      <c r="EP78" s="356"/>
      <c r="EQ78" s="356"/>
      <c r="ER78" s="356"/>
      <c r="ES78" s="356"/>
      <c r="ET78" s="356"/>
      <c r="EU78" s="356"/>
      <c r="EV78" s="356"/>
      <c r="EW78" s="356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356"/>
      <c r="FL78" s="356"/>
      <c r="FM78" s="356"/>
      <c r="FN78" s="356"/>
      <c r="FO78" s="356"/>
      <c r="FP78" s="356"/>
      <c r="FQ78" s="356"/>
      <c r="FR78" s="356"/>
      <c r="FS78" s="356"/>
      <c r="FT78" s="356"/>
      <c r="FU78" s="356"/>
      <c r="FV78" s="356"/>
      <c r="FW78" s="356"/>
      <c r="FX78" s="356"/>
      <c r="FY78" s="356"/>
      <c r="FZ78" s="356"/>
      <c r="GA78" s="356"/>
      <c r="GB78" s="356"/>
    </row>
    <row r="79" spans="1:184" ht="13.7" customHeight="1" x14ac:dyDescent="0.25">
      <c r="A79" s="649"/>
      <c r="B79" s="655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49"/>
      <c r="S79" s="649"/>
      <c r="T79" s="649"/>
      <c r="U79" s="649"/>
      <c r="V79" s="649"/>
      <c r="W79" s="649"/>
      <c r="X79" s="649"/>
      <c r="Y79" s="649"/>
      <c r="Z79" s="649"/>
      <c r="AA79" s="355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6"/>
      <c r="DA79" s="356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6"/>
      <c r="DQ79" s="356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6"/>
      <c r="EG79" s="356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6"/>
      <c r="EW79" s="356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356"/>
      <c r="FL79" s="356"/>
      <c r="FM79" s="356"/>
      <c r="FN79" s="356"/>
      <c r="FO79" s="356"/>
      <c r="FP79" s="356"/>
      <c r="FQ79" s="356"/>
      <c r="FR79" s="356"/>
      <c r="FS79" s="356"/>
      <c r="FT79" s="356"/>
      <c r="FU79" s="356"/>
      <c r="FV79" s="356"/>
      <c r="FW79" s="356"/>
      <c r="FX79" s="356"/>
      <c r="FY79" s="356"/>
      <c r="FZ79" s="356"/>
      <c r="GA79" s="356"/>
      <c r="GB79" s="356"/>
    </row>
    <row r="80" spans="1:184" ht="13.7" customHeight="1" x14ac:dyDescent="0.25">
      <c r="A80" s="649"/>
      <c r="B80" s="656"/>
      <c r="C80" s="656"/>
      <c r="D80" s="656"/>
      <c r="E80" s="656"/>
      <c r="F80" s="656"/>
      <c r="G80" s="656"/>
      <c r="H80" s="656"/>
      <c r="I80" s="649"/>
      <c r="J80" s="649"/>
      <c r="K80" s="649"/>
      <c r="L80" s="649"/>
      <c r="M80" s="649"/>
      <c r="N80" s="649"/>
      <c r="O80" s="649"/>
      <c r="P80" s="649"/>
      <c r="Q80" s="649"/>
      <c r="R80" s="649"/>
      <c r="S80" s="649"/>
      <c r="T80" s="649"/>
      <c r="U80" s="649"/>
      <c r="V80" s="649"/>
      <c r="W80" s="649"/>
      <c r="X80" s="649"/>
      <c r="Y80" s="649"/>
      <c r="Z80" s="649"/>
      <c r="AA80" s="355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6"/>
      <c r="CB80" s="356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6"/>
      <c r="DQ80" s="356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6"/>
      <c r="EG80" s="356"/>
      <c r="EH80" s="356"/>
      <c r="EI80" s="356"/>
      <c r="EJ80" s="356"/>
      <c r="EK80" s="356"/>
      <c r="EL80" s="356"/>
      <c r="EM80" s="356"/>
      <c r="EN80" s="356"/>
      <c r="EO80" s="356"/>
      <c r="EP80" s="356"/>
      <c r="EQ80" s="356"/>
      <c r="ER80" s="356"/>
      <c r="ES80" s="356"/>
      <c r="ET80" s="356"/>
      <c r="EU80" s="356"/>
      <c r="EV80" s="356"/>
      <c r="EW80" s="356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356"/>
      <c r="FL80" s="356"/>
      <c r="FM80" s="356"/>
      <c r="FN80" s="356"/>
      <c r="FO80" s="356"/>
      <c r="FP80" s="356"/>
      <c r="FQ80" s="356"/>
      <c r="FR80" s="356"/>
      <c r="FS80" s="356"/>
      <c r="FT80" s="356"/>
      <c r="FU80" s="356"/>
      <c r="FV80" s="356"/>
      <c r="FW80" s="356"/>
      <c r="FX80" s="356"/>
      <c r="FY80" s="356"/>
      <c r="FZ80" s="356"/>
      <c r="GA80" s="356"/>
      <c r="GB80" s="356"/>
    </row>
    <row r="81" spans="1:27" ht="12.75" customHeight="1" x14ac:dyDescent="0.2">
      <c r="A81" s="657"/>
      <c r="B81" s="657"/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8"/>
    </row>
    <row r="82" spans="1:27" ht="12.75" customHeight="1" x14ac:dyDescent="0.2">
      <c r="A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8"/>
    </row>
  </sheetData>
  <mergeCells count="34">
    <mergeCell ref="B75:Z75"/>
    <mergeCell ref="B76:X76"/>
    <mergeCell ref="G73:I73"/>
    <mergeCell ref="J73:M73"/>
    <mergeCell ref="N73:Q73"/>
    <mergeCell ref="R73:U73"/>
    <mergeCell ref="V73:Y73"/>
    <mergeCell ref="G74:I74"/>
    <mergeCell ref="J74:M74"/>
    <mergeCell ref="N74:Q74"/>
    <mergeCell ref="R74:U74"/>
    <mergeCell ref="V74:Y74"/>
    <mergeCell ref="J33:Y33"/>
    <mergeCell ref="B35:Z35"/>
    <mergeCell ref="B68:Y68"/>
    <mergeCell ref="A70:B70"/>
    <mergeCell ref="A71:B71"/>
    <mergeCell ref="A72:B72"/>
    <mergeCell ref="J6:Y6"/>
    <mergeCell ref="Z6:Z8"/>
    <mergeCell ref="J7:M7"/>
    <mergeCell ref="N7:Q7"/>
    <mergeCell ref="R7:U7"/>
    <mergeCell ref="V7:Y7"/>
    <mergeCell ref="A1:Z1"/>
    <mergeCell ref="A2:Z2"/>
    <mergeCell ref="D3:X3"/>
    <mergeCell ref="A4:Z4"/>
    <mergeCell ref="A5:Z5"/>
    <mergeCell ref="C6:E7"/>
    <mergeCell ref="F6:F8"/>
    <mergeCell ref="G6:G8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wf SM I st.</vt:lpstr>
      <vt:lpstr>wf SM II st.</vt:lpstr>
    </vt:vector>
  </TitlesOfParts>
  <Company>AWF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Lewczuk</dc:creator>
  <cp:lastModifiedBy>Monika Lewczuk</cp:lastModifiedBy>
  <dcterms:created xsi:type="dcterms:W3CDTF">2022-03-29T07:58:59Z</dcterms:created>
  <dcterms:modified xsi:type="dcterms:W3CDTF">2022-03-29T07:59:44Z</dcterms:modified>
</cp:coreProperties>
</file>