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lewczuk\Desktop\Pisma Okólne Dziekana WWFiS_WWFiZ\2026-2027\"/>
    </mc:Choice>
  </mc:AlternateContent>
  <xr:revisionPtr revIDLastSave="0" documentId="13_ncr:1_{21FB72ED-9549-46C8-99D7-9E23AE113004}" xr6:coauthVersionLast="47" xr6:coauthVersionMax="47" xr10:uidLastSave="{00000000-0000-0000-0000-000000000000}"/>
  <bookViews>
    <workbookView xWindow="-120" yWindow="-120" windowWidth="29040" windowHeight="15720" xr2:uid="{6CA4346D-3783-47DE-8979-255339758CDE}"/>
  </bookViews>
  <sheets>
    <sheet name="Pismo okólne nr 2_2026_2027" sheetId="20" r:id="rId1"/>
    <sheet name="WF I st. I rok" sheetId="34" r:id="rId2"/>
    <sheet name="WF I st. II i III rok" sheetId="5" r:id="rId3"/>
    <sheet name="WF II st. I rok" sheetId="35" r:id="rId4"/>
    <sheet name="WF II st. II rok" sheetId="6" r:id="rId5"/>
    <sheet name="WF SM I st. I rok" sheetId="36" r:id="rId6"/>
    <sheet name="WF SM I st. II i III rok" sheetId="7" r:id="rId7"/>
    <sheet name="WF SM II st. II rok" sheetId="8" r:id="rId8"/>
    <sheet name="WF po Sporcie II st. I rok" sheetId="37" r:id="rId9"/>
    <sheet name="WF po Sporcie II st. II rok" sheetId="19" r:id="rId10"/>
    <sheet name="Trener P. I rok" sheetId="38" r:id="rId11"/>
    <sheet name="Trener P. II i III rok" sheetId="11" r:id="rId12"/>
    <sheet name="Sporty walki I rok" sheetId="40" r:id="rId13"/>
    <sheet name="Sporty walki II i III rok" sheetId="10" r:id="rId14"/>
    <sheet name="Piłka nożna I rok" sheetId="39" r:id="rId15"/>
    <sheet name="Piłka nożna II i III rok" sheetId="14" r:id="rId16"/>
    <sheet name="Sport II st. I rok" sheetId="41" r:id="rId17"/>
    <sheet name="Sport II st. II rok" sheetId="12" r:id="rId18"/>
    <sheet name="Fizjoterapia I-III rok" sheetId="45" r:id="rId19"/>
    <sheet name="Fizjoterapia IV-V rok" sheetId="46" r:id="rId20"/>
    <sheet name="Kosmetologia I st I-II rok" sheetId="47" r:id="rId21"/>
    <sheet name="Kosmetologia I st III rok" sheetId="48" r:id="rId22"/>
  </sheets>
  <definedNames>
    <definedName name="_xlnm.Print_Area" localSheetId="16">'Sport II st. I rok'!$A$1:$AF$52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8" l="1"/>
  <c r="E11" i="48" s="1"/>
  <c r="D11" i="48"/>
  <c r="G11" i="48"/>
  <c r="H11" i="48" s="1"/>
  <c r="I11" i="48"/>
  <c r="I16" i="48" s="1"/>
  <c r="I81" i="48" s="1"/>
  <c r="C12" i="48"/>
  <c r="D12" i="48"/>
  <c r="E12" i="48" s="1"/>
  <c r="G12" i="48"/>
  <c r="H12" i="48" s="1"/>
  <c r="I12" i="48"/>
  <c r="C13" i="48"/>
  <c r="E13" i="48" s="1"/>
  <c r="D13" i="48"/>
  <c r="G13" i="48"/>
  <c r="H13" i="48" s="1"/>
  <c r="I13" i="48"/>
  <c r="D14" i="48"/>
  <c r="E14" i="48"/>
  <c r="H14" i="48"/>
  <c r="I14" i="48"/>
  <c r="C15" i="48"/>
  <c r="E15" i="48"/>
  <c r="H15" i="48"/>
  <c r="I15" i="48"/>
  <c r="D16" i="48"/>
  <c r="D81" i="48" s="1"/>
  <c r="D85" i="48" s="1"/>
  <c r="F16" i="48"/>
  <c r="J16" i="48"/>
  <c r="K16" i="48"/>
  <c r="L16" i="48"/>
  <c r="L81" i="48" s="1"/>
  <c r="M16" i="48"/>
  <c r="N16" i="48"/>
  <c r="O16" i="48"/>
  <c r="P16" i="48"/>
  <c r="P81" i="48" s="1"/>
  <c r="Q16" i="48"/>
  <c r="R16" i="48"/>
  <c r="S16" i="48"/>
  <c r="T16" i="48"/>
  <c r="T81" i="48" s="1"/>
  <c r="U16" i="48"/>
  <c r="V16" i="48"/>
  <c r="W16" i="48"/>
  <c r="X16" i="48"/>
  <c r="X81" i="48" s="1"/>
  <c r="Y16" i="48"/>
  <c r="Z16" i="48"/>
  <c r="AA16" i="48"/>
  <c r="AB16" i="48"/>
  <c r="AB81" i="48" s="1"/>
  <c r="AC16" i="48"/>
  <c r="AD16" i="48"/>
  <c r="AE16" i="48"/>
  <c r="AF16" i="48"/>
  <c r="AF81" i="48" s="1"/>
  <c r="AG16" i="48"/>
  <c r="C18" i="48"/>
  <c r="D18" i="48"/>
  <c r="E18" i="48"/>
  <c r="G18" i="48"/>
  <c r="H18" i="48"/>
  <c r="H33" i="48" s="1"/>
  <c r="I18" i="48"/>
  <c r="C19" i="48"/>
  <c r="E19" i="48" s="1"/>
  <c r="D19" i="48"/>
  <c r="G19" i="48"/>
  <c r="H19" i="48"/>
  <c r="I19" i="48"/>
  <c r="C20" i="48"/>
  <c r="D20" i="48"/>
  <c r="E20" i="48"/>
  <c r="G20" i="48"/>
  <c r="H20" i="48"/>
  <c r="I20" i="48"/>
  <c r="C21" i="48"/>
  <c r="E21" i="48" s="1"/>
  <c r="D21" i="48"/>
  <c r="G21" i="48"/>
  <c r="H21" i="48"/>
  <c r="I21" i="48"/>
  <c r="C22" i="48"/>
  <c r="D22" i="48"/>
  <c r="E22" i="48"/>
  <c r="G22" i="48"/>
  <c r="H22" i="48"/>
  <c r="I22" i="48"/>
  <c r="C23" i="48"/>
  <c r="E23" i="48" s="1"/>
  <c r="D23" i="48"/>
  <c r="G23" i="48"/>
  <c r="H23" i="48"/>
  <c r="I23" i="48"/>
  <c r="C24" i="48"/>
  <c r="D24" i="48"/>
  <c r="E24" i="48"/>
  <c r="G24" i="48"/>
  <c r="H24" i="48"/>
  <c r="I24" i="48"/>
  <c r="C25" i="48"/>
  <c r="E25" i="48" s="1"/>
  <c r="D25" i="48"/>
  <c r="G25" i="48"/>
  <c r="H25" i="48"/>
  <c r="I25" i="48"/>
  <c r="C26" i="48"/>
  <c r="D26" i="48"/>
  <c r="E26" i="48"/>
  <c r="G26" i="48"/>
  <c r="H26" i="48"/>
  <c r="I26" i="48"/>
  <c r="C27" i="48"/>
  <c r="E27" i="48" s="1"/>
  <c r="D27" i="48"/>
  <c r="G27" i="48"/>
  <c r="H27" i="48"/>
  <c r="I27" i="48"/>
  <c r="C28" i="48"/>
  <c r="D28" i="48"/>
  <c r="E28" i="48"/>
  <c r="G28" i="48"/>
  <c r="H28" i="48"/>
  <c r="I28" i="48"/>
  <c r="C29" i="48"/>
  <c r="E29" i="48" s="1"/>
  <c r="D29" i="48"/>
  <c r="G29" i="48"/>
  <c r="H29" i="48"/>
  <c r="I29" i="48"/>
  <c r="C30" i="48"/>
  <c r="D30" i="48"/>
  <c r="E30" i="48"/>
  <c r="G30" i="48"/>
  <c r="H30" i="48"/>
  <c r="I30" i="48"/>
  <c r="C31" i="48"/>
  <c r="E31" i="48" s="1"/>
  <c r="D31" i="48"/>
  <c r="G31" i="48"/>
  <c r="H31" i="48"/>
  <c r="I31" i="48"/>
  <c r="C32" i="48"/>
  <c r="D32" i="48"/>
  <c r="E32" i="48"/>
  <c r="G32" i="48"/>
  <c r="H32" i="48"/>
  <c r="I32" i="48"/>
  <c r="C33" i="48"/>
  <c r="D33" i="48"/>
  <c r="F33" i="48"/>
  <c r="G33" i="48"/>
  <c r="I33" i="48"/>
  <c r="J33" i="48"/>
  <c r="K33" i="48"/>
  <c r="K81" i="48" s="1"/>
  <c r="L33" i="48"/>
  <c r="M33" i="48"/>
  <c r="N33" i="48"/>
  <c r="O33" i="48"/>
  <c r="O81" i="48" s="1"/>
  <c r="P33" i="48"/>
  <c r="Q33" i="48"/>
  <c r="R33" i="48"/>
  <c r="S33" i="48"/>
  <c r="S81" i="48" s="1"/>
  <c r="T33" i="48"/>
  <c r="U33" i="48"/>
  <c r="V33" i="48"/>
  <c r="W33" i="48"/>
  <c r="W81" i="48" s="1"/>
  <c r="X33" i="48"/>
  <c r="Y33" i="48"/>
  <c r="Z33" i="48"/>
  <c r="AA33" i="48"/>
  <c r="AA81" i="48" s="1"/>
  <c r="AB33" i="48"/>
  <c r="AC33" i="48"/>
  <c r="AD33" i="48"/>
  <c r="AE33" i="48"/>
  <c r="AE81" i="48" s="1"/>
  <c r="AF33" i="48"/>
  <c r="AG33" i="48"/>
  <c r="C35" i="48"/>
  <c r="D35" i="48"/>
  <c r="E35" i="48" s="1"/>
  <c r="G35" i="48"/>
  <c r="H35" i="48" s="1"/>
  <c r="I35" i="48"/>
  <c r="I49" i="48" s="1"/>
  <c r="C36" i="48"/>
  <c r="E36" i="48" s="1"/>
  <c r="D36" i="48"/>
  <c r="G36" i="48"/>
  <c r="H36" i="48" s="1"/>
  <c r="I36" i="48"/>
  <c r="C37" i="48"/>
  <c r="D37" i="48"/>
  <c r="E37" i="48" s="1"/>
  <c r="G37" i="48"/>
  <c r="H37" i="48" s="1"/>
  <c r="I37" i="48"/>
  <c r="C38" i="48"/>
  <c r="E38" i="48" s="1"/>
  <c r="D38" i="48"/>
  <c r="G38" i="48"/>
  <c r="H38" i="48" s="1"/>
  <c r="I38" i="48"/>
  <c r="C39" i="48"/>
  <c r="D39" i="48"/>
  <c r="E39" i="48" s="1"/>
  <c r="G39" i="48"/>
  <c r="H39" i="48" s="1"/>
  <c r="I39" i="48"/>
  <c r="C40" i="48"/>
  <c r="E40" i="48" s="1"/>
  <c r="D40" i="48"/>
  <c r="G40" i="48"/>
  <c r="H40" i="48" s="1"/>
  <c r="I40" i="48"/>
  <c r="C41" i="48"/>
  <c r="D41" i="48"/>
  <c r="E41" i="48" s="1"/>
  <c r="G41" i="48"/>
  <c r="H41" i="48" s="1"/>
  <c r="I41" i="48"/>
  <c r="C42" i="48"/>
  <c r="E42" i="48" s="1"/>
  <c r="D42" i="48"/>
  <c r="G42" i="48"/>
  <c r="H42" i="48" s="1"/>
  <c r="I42" i="48"/>
  <c r="C43" i="48"/>
  <c r="D43" i="48"/>
  <c r="E43" i="48" s="1"/>
  <c r="G43" i="48"/>
  <c r="H43" i="48" s="1"/>
  <c r="I43" i="48"/>
  <c r="C44" i="48"/>
  <c r="E44" i="48" s="1"/>
  <c r="D44" i="48"/>
  <c r="G44" i="48"/>
  <c r="H44" i="48" s="1"/>
  <c r="I44" i="48"/>
  <c r="C45" i="48"/>
  <c r="D45" i="48"/>
  <c r="E45" i="48" s="1"/>
  <c r="G45" i="48"/>
  <c r="H45" i="48" s="1"/>
  <c r="I45" i="48"/>
  <c r="C46" i="48"/>
  <c r="E46" i="48" s="1"/>
  <c r="D46" i="48"/>
  <c r="G46" i="48"/>
  <c r="H46" i="48" s="1"/>
  <c r="I46" i="48"/>
  <c r="C47" i="48"/>
  <c r="D47" i="48"/>
  <c r="E47" i="48" s="1"/>
  <c r="G47" i="48"/>
  <c r="H47" i="48" s="1"/>
  <c r="I47" i="48"/>
  <c r="C48" i="48"/>
  <c r="E48" i="48" s="1"/>
  <c r="D48" i="48"/>
  <c r="G48" i="48"/>
  <c r="H48" i="48" s="1"/>
  <c r="I48" i="48"/>
  <c r="D49" i="48"/>
  <c r="F49" i="48"/>
  <c r="J49" i="48"/>
  <c r="K49" i="48"/>
  <c r="L49" i="48"/>
  <c r="M49" i="48"/>
  <c r="N49" i="48"/>
  <c r="O49" i="48"/>
  <c r="P49" i="48"/>
  <c r="Q49" i="48"/>
  <c r="R49" i="48"/>
  <c r="S49" i="48"/>
  <c r="T49" i="48"/>
  <c r="U49" i="48"/>
  <c r="V49" i="48"/>
  <c r="W49" i="48"/>
  <c r="X49" i="48"/>
  <c r="Y49" i="48"/>
  <c r="Z49" i="48"/>
  <c r="AA49" i="48"/>
  <c r="AB49" i="48"/>
  <c r="AC49" i="48"/>
  <c r="AD49" i="48"/>
  <c r="AE49" i="48"/>
  <c r="AF49" i="48"/>
  <c r="AG49" i="48"/>
  <c r="C52" i="48"/>
  <c r="D52" i="48"/>
  <c r="E52" i="48"/>
  <c r="G52" i="48"/>
  <c r="H52" i="48"/>
  <c r="H56" i="48" s="1"/>
  <c r="I52" i="48"/>
  <c r="C53" i="48"/>
  <c r="E53" i="48" s="1"/>
  <c r="E56" i="48" s="1"/>
  <c r="D53" i="48"/>
  <c r="G53" i="48"/>
  <c r="H53" i="48"/>
  <c r="I53" i="48"/>
  <c r="C54" i="48"/>
  <c r="D54" i="48"/>
  <c r="E54" i="48"/>
  <c r="G54" i="48"/>
  <c r="H54" i="48"/>
  <c r="I54" i="48"/>
  <c r="C55" i="48"/>
  <c r="E55" i="48" s="1"/>
  <c r="D55" i="48"/>
  <c r="D56" i="48" s="1"/>
  <c r="D80" i="48" s="1"/>
  <c r="G55" i="48"/>
  <c r="H55" i="48"/>
  <c r="I55" i="48"/>
  <c r="F56" i="48"/>
  <c r="G56" i="48"/>
  <c r="I56" i="48"/>
  <c r="J56" i="48"/>
  <c r="K56" i="48"/>
  <c r="L56" i="48"/>
  <c r="M56" i="48"/>
  <c r="M80" i="48" s="1"/>
  <c r="N56" i="48"/>
  <c r="O56" i="48"/>
  <c r="P56" i="48"/>
  <c r="Q56" i="48"/>
  <c r="Q80" i="48" s="1"/>
  <c r="R56" i="48"/>
  <c r="S56" i="48"/>
  <c r="T56" i="48"/>
  <c r="U56" i="48"/>
  <c r="U80" i="48" s="1"/>
  <c r="V56" i="48"/>
  <c r="W56" i="48"/>
  <c r="X56" i="48"/>
  <c r="Y56" i="48"/>
  <c r="Y80" i="48" s="1"/>
  <c r="Z56" i="48"/>
  <c r="AA56" i="48"/>
  <c r="AB56" i="48"/>
  <c r="AC56" i="48"/>
  <c r="AC80" i="48" s="1"/>
  <c r="AD56" i="48"/>
  <c r="AE56" i="48"/>
  <c r="AF56" i="48"/>
  <c r="AG56" i="48"/>
  <c r="AG80" i="48" s="1"/>
  <c r="C58" i="48"/>
  <c r="E58" i="48" s="1"/>
  <c r="D58" i="48"/>
  <c r="G58" i="48"/>
  <c r="H58" i="48" s="1"/>
  <c r="I58" i="48"/>
  <c r="I62" i="48" s="1"/>
  <c r="C59" i="48"/>
  <c r="E59" i="48" s="1"/>
  <c r="D59" i="48"/>
  <c r="D62" i="48" s="1"/>
  <c r="G59" i="48"/>
  <c r="H59" i="48" s="1"/>
  <c r="I59" i="48"/>
  <c r="C60" i="48"/>
  <c r="E60" i="48" s="1"/>
  <c r="D60" i="48"/>
  <c r="G60" i="48"/>
  <c r="H60" i="48" s="1"/>
  <c r="I60" i="48"/>
  <c r="C61" i="48"/>
  <c r="E61" i="48" s="1"/>
  <c r="D61" i="48"/>
  <c r="G61" i="48"/>
  <c r="H61" i="48" s="1"/>
  <c r="I61" i="48"/>
  <c r="C62" i="48"/>
  <c r="F62" i="48"/>
  <c r="F81" i="48" s="1"/>
  <c r="J62" i="48"/>
  <c r="J81" i="48" s="1"/>
  <c r="K62" i="48"/>
  <c r="L62" i="48"/>
  <c r="M62" i="48"/>
  <c r="N62" i="48"/>
  <c r="N81" i="48" s="1"/>
  <c r="O62" i="48"/>
  <c r="P62" i="48"/>
  <c r="Q62" i="48"/>
  <c r="R62" i="48"/>
  <c r="R81" i="48" s="1"/>
  <c r="S62" i="48"/>
  <c r="T62" i="48"/>
  <c r="U62" i="48"/>
  <c r="V62" i="48"/>
  <c r="V81" i="48" s="1"/>
  <c r="W62" i="48"/>
  <c r="X62" i="48"/>
  <c r="Y62" i="48"/>
  <c r="Z62" i="48"/>
  <c r="Z81" i="48" s="1"/>
  <c r="AA62" i="48"/>
  <c r="AB62" i="48"/>
  <c r="AC62" i="48"/>
  <c r="AD62" i="48"/>
  <c r="AD81" i="48" s="1"/>
  <c r="AE62" i="48"/>
  <c r="AF62" i="48"/>
  <c r="AG62" i="48"/>
  <c r="E64" i="48"/>
  <c r="G64" i="48"/>
  <c r="H64" i="48"/>
  <c r="I64" i="48"/>
  <c r="E65" i="48"/>
  <c r="G65" i="48"/>
  <c r="H65" i="48"/>
  <c r="I65" i="48"/>
  <c r="E66" i="48"/>
  <c r="G66" i="48"/>
  <c r="H66" i="48"/>
  <c r="I66" i="48"/>
  <c r="E67" i="48"/>
  <c r="G67" i="48"/>
  <c r="H67" i="48"/>
  <c r="I67" i="48"/>
  <c r="E68" i="48"/>
  <c r="E70" i="48" s="1"/>
  <c r="G68" i="48"/>
  <c r="H68" i="48"/>
  <c r="H70" i="48" s="1"/>
  <c r="I68" i="48"/>
  <c r="E69" i="48"/>
  <c r="G69" i="48"/>
  <c r="H69" i="48"/>
  <c r="I69" i="48"/>
  <c r="C70" i="48"/>
  <c r="D70" i="48"/>
  <c r="F70" i="48"/>
  <c r="G70" i="48"/>
  <c r="I70" i="48"/>
  <c r="J70" i="48"/>
  <c r="K70" i="48"/>
  <c r="L70" i="48"/>
  <c r="M70" i="48"/>
  <c r="N70" i="48"/>
  <c r="O70" i="48"/>
  <c r="P70" i="48"/>
  <c r="Q70" i="48"/>
  <c r="R70" i="48"/>
  <c r="S70" i="48"/>
  <c r="T70" i="48"/>
  <c r="U70" i="48"/>
  <c r="V70" i="48"/>
  <c r="W70" i="48"/>
  <c r="X70" i="48"/>
  <c r="Y70" i="48"/>
  <c r="AD70" i="48"/>
  <c r="AE70" i="48"/>
  <c r="AF70" i="48"/>
  <c r="AG70" i="48"/>
  <c r="C72" i="48"/>
  <c r="H72" i="48"/>
  <c r="H77" i="48" s="1"/>
  <c r="I72" i="48"/>
  <c r="C73" i="48"/>
  <c r="E73" i="48" s="1"/>
  <c r="E77" i="48" s="1"/>
  <c r="H73" i="48"/>
  <c r="I73" i="48"/>
  <c r="C74" i="48"/>
  <c r="E74" i="48" s="1"/>
  <c r="H74" i="48"/>
  <c r="C75" i="48"/>
  <c r="C76" i="48"/>
  <c r="I76" i="48"/>
  <c r="C77" i="48"/>
  <c r="D77" i="48"/>
  <c r="F77" i="48"/>
  <c r="G77" i="48"/>
  <c r="I77" i="48"/>
  <c r="J77" i="48"/>
  <c r="K77" i="48"/>
  <c r="L77" i="48"/>
  <c r="M77" i="48"/>
  <c r="N77" i="48"/>
  <c r="O77" i="48"/>
  <c r="P77" i="48"/>
  <c r="Q77" i="48"/>
  <c r="R77" i="48"/>
  <c r="S77" i="48"/>
  <c r="T77" i="48"/>
  <c r="U77" i="48"/>
  <c r="V77" i="48"/>
  <c r="W77" i="48"/>
  <c r="X77" i="48"/>
  <c r="Y77" i="48"/>
  <c r="Z77" i="48"/>
  <c r="AA77" i="48"/>
  <c r="AB77" i="48"/>
  <c r="AC77" i="48"/>
  <c r="AD77" i="48"/>
  <c r="AE77" i="48"/>
  <c r="AF77" i="48"/>
  <c r="AG77" i="48"/>
  <c r="F80" i="48"/>
  <c r="J80" i="48"/>
  <c r="L80" i="48"/>
  <c r="N80" i="48"/>
  <c r="P80" i="48"/>
  <c r="R80" i="48"/>
  <c r="T80" i="48"/>
  <c r="V80" i="48"/>
  <c r="X80" i="48"/>
  <c r="Z80" i="48"/>
  <c r="AB80" i="48"/>
  <c r="AD80" i="48"/>
  <c r="AF80" i="48"/>
  <c r="M81" i="48"/>
  <c r="Q81" i="48"/>
  <c r="U81" i="48"/>
  <c r="Y81" i="48"/>
  <c r="AC81" i="48"/>
  <c r="AG81" i="48"/>
  <c r="AH84" i="48"/>
  <c r="AH85" i="48"/>
  <c r="C12" i="47"/>
  <c r="E12" i="47" s="1"/>
  <c r="D12" i="47"/>
  <c r="G12" i="47"/>
  <c r="H12" i="47" s="1"/>
  <c r="I12" i="47"/>
  <c r="I18" i="47" s="1"/>
  <c r="C13" i="47"/>
  <c r="D13" i="47"/>
  <c r="E13" i="47" s="1"/>
  <c r="G13" i="47"/>
  <c r="H13" i="47" s="1"/>
  <c r="I13" i="47"/>
  <c r="C14" i="47"/>
  <c r="E14" i="47" s="1"/>
  <c r="D14" i="47"/>
  <c r="G14" i="47"/>
  <c r="H14" i="47" s="1"/>
  <c r="I14" i="47"/>
  <c r="D15" i="47"/>
  <c r="E15" i="47"/>
  <c r="H15" i="47"/>
  <c r="I15" i="47"/>
  <c r="C16" i="47"/>
  <c r="E16" i="47"/>
  <c r="H16" i="47"/>
  <c r="I16" i="47"/>
  <c r="C17" i="47"/>
  <c r="D17" i="47"/>
  <c r="E17" i="47" s="1"/>
  <c r="G17" i="47"/>
  <c r="H17" i="47" s="1"/>
  <c r="I17" i="47"/>
  <c r="C18" i="47"/>
  <c r="F18" i="47"/>
  <c r="F90" i="47" s="1"/>
  <c r="J18" i="47"/>
  <c r="J90" i="47" s="1"/>
  <c r="K18" i="47"/>
  <c r="L18" i="47"/>
  <c r="M18" i="47"/>
  <c r="N18" i="47"/>
  <c r="N90" i="47" s="1"/>
  <c r="O18" i="47"/>
  <c r="P18" i="47"/>
  <c r="Q18" i="47"/>
  <c r="R18" i="47"/>
  <c r="R90" i="47" s="1"/>
  <c r="S18" i="47"/>
  <c r="T18" i="47"/>
  <c r="U18" i="47"/>
  <c r="V18" i="47"/>
  <c r="V90" i="47" s="1"/>
  <c r="W18" i="47"/>
  <c r="X18" i="47"/>
  <c r="Y18" i="47"/>
  <c r="Z18" i="47"/>
  <c r="Z90" i="47" s="1"/>
  <c r="AA18" i="47"/>
  <c r="AB18" i="47"/>
  <c r="AC18" i="47"/>
  <c r="AD18" i="47"/>
  <c r="AD90" i="47" s="1"/>
  <c r="AE18" i="47"/>
  <c r="AF18" i="47"/>
  <c r="AG18" i="47"/>
  <c r="E21" i="47"/>
  <c r="G21" i="47"/>
  <c r="H21" i="47"/>
  <c r="H39" i="47" s="1"/>
  <c r="I21" i="47"/>
  <c r="E22" i="47"/>
  <c r="G22" i="47"/>
  <c r="H22" i="47"/>
  <c r="I22" i="47"/>
  <c r="C23" i="47"/>
  <c r="E23" i="47" s="1"/>
  <c r="E39" i="47" s="1"/>
  <c r="D23" i="47"/>
  <c r="D39" i="47" s="1"/>
  <c r="G23" i="47"/>
  <c r="H23" i="47"/>
  <c r="I23" i="47"/>
  <c r="C24" i="47"/>
  <c r="D24" i="47"/>
  <c r="E24" i="47"/>
  <c r="G24" i="47"/>
  <c r="H24" i="47"/>
  <c r="I24" i="47"/>
  <c r="E25" i="47"/>
  <c r="G25" i="47"/>
  <c r="H25" i="47"/>
  <c r="I25" i="47"/>
  <c r="E26" i="47"/>
  <c r="G26" i="47"/>
  <c r="H26" i="47"/>
  <c r="I26" i="47"/>
  <c r="E28" i="47"/>
  <c r="G28" i="47"/>
  <c r="H28" i="47"/>
  <c r="I28" i="47"/>
  <c r="C29" i="47"/>
  <c r="E29" i="47" s="1"/>
  <c r="D29" i="47"/>
  <c r="G29" i="47"/>
  <c r="H29" i="47"/>
  <c r="I29" i="47"/>
  <c r="E30" i="47"/>
  <c r="G30" i="47"/>
  <c r="H30" i="47"/>
  <c r="I30" i="47"/>
  <c r="E31" i="47"/>
  <c r="G31" i="47"/>
  <c r="H31" i="47"/>
  <c r="I31" i="47"/>
  <c r="E33" i="47"/>
  <c r="G33" i="47"/>
  <c r="H33" i="47"/>
  <c r="I33" i="47"/>
  <c r="E34" i="47"/>
  <c r="G34" i="47"/>
  <c r="H34" i="47"/>
  <c r="I34" i="47"/>
  <c r="E36" i="47"/>
  <c r="G36" i="47"/>
  <c r="H36" i="47"/>
  <c r="I36" i="47"/>
  <c r="E37" i="47"/>
  <c r="G37" i="47"/>
  <c r="H37" i="47"/>
  <c r="I37" i="47"/>
  <c r="E38" i="47"/>
  <c r="G38" i="47"/>
  <c r="H38" i="47"/>
  <c r="I38" i="47"/>
  <c r="F39" i="47"/>
  <c r="G39" i="47"/>
  <c r="I39" i="47"/>
  <c r="J39" i="47"/>
  <c r="K39" i="47"/>
  <c r="L39" i="47"/>
  <c r="M39" i="47"/>
  <c r="N39" i="47"/>
  <c r="O39" i="47"/>
  <c r="P39" i="47"/>
  <c r="Q39" i="47"/>
  <c r="R39" i="47"/>
  <c r="S39" i="47"/>
  <c r="T39" i="47"/>
  <c r="U39" i="47"/>
  <c r="V39" i="47"/>
  <c r="W39" i="47"/>
  <c r="X39" i="47"/>
  <c r="Y39" i="47"/>
  <c r="Z39" i="47"/>
  <c r="AA39" i="47"/>
  <c r="AB39" i="47"/>
  <c r="AC39" i="47"/>
  <c r="AD39" i="47"/>
  <c r="AE39" i="47"/>
  <c r="AF39" i="47"/>
  <c r="AG39" i="47"/>
  <c r="C42" i="47"/>
  <c r="E42" i="47" s="1"/>
  <c r="D42" i="47"/>
  <c r="G42" i="47"/>
  <c r="H42" i="47" s="1"/>
  <c r="I42" i="47"/>
  <c r="I57" i="47" s="1"/>
  <c r="C43" i="47"/>
  <c r="D43" i="47"/>
  <c r="E43" i="47" s="1"/>
  <c r="G43" i="47"/>
  <c r="H43" i="47" s="1"/>
  <c r="I43" i="47"/>
  <c r="C44" i="47"/>
  <c r="E44" i="47" s="1"/>
  <c r="D44" i="47"/>
  <c r="G44" i="47"/>
  <c r="H44" i="47" s="1"/>
  <c r="I44" i="47"/>
  <c r="C45" i="47"/>
  <c r="D45" i="47"/>
  <c r="E45" i="47" s="1"/>
  <c r="G45" i="47"/>
  <c r="H45" i="47" s="1"/>
  <c r="I45" i="47"/>
  <c r="C47" i="47"/>
  <c r="E47" i="47" s="1"/>
  <c r="D47" i="47"/>
  <c r="G47" i="47"/>
  <c r="H47" i="47" s="1"/>
  <c r="I47" i="47"/>
  <c r="C48" i="47"/>
  <c r="D48" i="47"/>
  <c r="E48" i="47" s="1"/>
  <c r="G48" i="47"/>
  <c r="H48" i="47" s="1"/>
  <c r="I48" i="47"/>
  <c r="C49" i="47"/>
  <c r="E49" i="47" s="1"/>
  <c r="D49" i="47"/>
  <c r="G49" i="47"/>
  <c r="H49" i="47" s="1"/>
  <c r="I49" i="47"/>
  <c r="C50" i="47"/>
  <c r="D50" i="47"/>
  <c r="E50" i="47" s="1"/>
  <c r="G50" i="47"/>
  <c r="H50" i="47" s="1"/>
  <c r="I50" i="47"/>
  <c r="C51" i="47"/>
  <c r="E51" i="47" s="1"/>
  <c r="D51" i="47"/>
  <c r="G51" i="47"/>
  <c r="H51" i="47" s="1"/>
  <c r="I51" i="47"/>
  <c r="C52" i="47"/>
  <c r="D52" i="47"/>
  <c r="E52" i="47" s="1"/>
  <c r="G52" i="47"/>
  <c r="H52" i="47" s="1"/>
  <c r="I52" i="47"/>
  <c r="C53" i="47"/>
  <c r="E53" i="47" s="1"/>
  <c r="D53" i="47"/>
  <c r="G53" i="47"/>
  <c r="H53" i="47" s="1"/>
  <c r="I53" i="47"/>
  <c r="C54" i="47"/>
  <c r="D54" i="47"/>
  <c r="E54" i="47" s="1"/>
  <c r="G54" i="47"/>
  <c r="H54" i="47" s="1"/>
  <c r="I54" i="47"/>
  <c r="C56" i="47"/>
  <c r="E56" i="47" s="1"/>
  <c r="D56" i="47"/>
  <c r="G56" i="47"/>
  <c r="H56" i="47" s="1"/>
  <c r="I56" i="47"/>
  <c r="D57" i="47"/>
  <c r="F57" i="47"/>
  <c r="J57" i="47"/>
  <c r="K57" i="47"/>
  <c r="L57" i="47"/>
  <c r="L90" i="47" s="1"/>
  <c r="M57" i="47"/>
  <c r="N57" i="47"/>
  <c r="O57" i="47"/>
  <c r="P57" i="47"/>
  <c r="P90" i="47" s="1"/>
  <c r="Q57" i="47"/>
  <c r="R57" i="47"/>
  <c r="S57" i="47"/>
  <c r="T57" i="47"/>
  <c r="T90" i="47" s="1"/>
  <c r="U57" i="47"/>
  <c r="V57" i="47"/>
  <c r="W57" i="47"/>
  <c r="X57" i="47"/>
  <c r="X90" i="47" s="1"/>
  <c r="Y57" i="47"/>
  <c r="Z57" i="47"/>
  <c r="AA57" i="47"/>
  <c r="AB57" i="47"/>
  <c r="AB90" i="47" s="1"/>
  <c r="AC57" i="47"/>
  <c r="AD57" i="47"/>
  <c r="AE57" i="47"/>
  <c r="AF57" i="47"/>
  <c r="AF90" i="47" s="1"/>
  <c r="AG57" i="47"/>
  <c r="C60" i="47"/>
  <c r="D60" i="47"/>
  <c r="E60" i="47"/>
  <c r="G60" i="47"/>
  <c r="H60" i="47"/>
  <c r="H64" i="47" s="1"/>
  <c r="I60" i="47"/>
  <c r="C61" i="47"/>
  <c r="E61" i="47" s="1"/>
  <c r="D61" i="47"/>
  <c r="D64" i="47" s="1"/>
  <c r="G61" i="47"/>
  <c r="H61" i="47"/>
  <c r="I61" i="47"/>
  <c r="C62" i="47"/>
  <c r="D62" i="47"/>
  <c r="E62" i="47"/>
  <c r="G62" i="47"/>
  <c r="H62" i="47"/>
  <c r="I62" i="47"/>
  <c r="C63" i="47"/>
  <c r="E63" i="47" s="1"/>
  <c r="D63" i="47"/>
  <c r="G63" i="47"/>
  <c r="H63" i="47"/>
  <c r="I63" i="47"/>
  <c r="F64" i="47"/>
  <c r="G64" i="47"/>
  <c r="I64" i="47"/>
  <c r="I89" i="47" s="1"/>
  <c r="J64" i="47"/>
  <c r="K64" i="47"/>
  <c r="K89" i="47" s="1"/>
  <c r="L64" i="47"/>
  <c r="M64" i="47"/>
  <c r="M89" i="47" s="1"/>
  <c r="N64" i="47"/>
  <c r="O64" i="47"/>
  <c r="O89" i="47" s="1"/>
  <c r="P64" i="47"/>
  <c r="Q64" i="47"/>
  <c r="Q89" i="47" s="1"/>
  <c r="R64" i="47"/>
  <c r="S64" i="47"/>
  <c r="S89" i="47" s="1"/>
  <c r="T64" i="47"/>
  <c r="U64" i="47"/>
  <c r="U89" i="47" s="1"/>
  <c r="V64" i="47"/>
  <c r="W64" i="47"/>
  <c r="W89" i="47" s="1"/>
  <c r="X64" i="47"/>
  <c r="Y64" i="47"/>
  <c r="Y89" i="47" s="1"/>
  <c r="Z64" i="47"/>
  <c r="AA64" i="47"/>
  <c r="AA89" i="47" s="1"/>
  <c r="AB64" i="47"/>
  <c r="AC64" i="47"/>
  <c r="AC89" i="47" s="1"/>
  <c r="AD64" i="47"/>
  <c r="AE64" i="47"/>
  <c r="AE89" i="47" s="1"/>
  <c r="AF64" i="47"/>
  <c r="AG64" i="47"/>
  <c r="AG89" i="47" s="1"/>
  <c r="C66" i="47"/>
  <c r="E66" i="47" s="1"/>
  <c r="D66" i="47"/>
  <c r="G66" i="47"/>
  <c r="H66" i="47" s="1"/>
  <c r="I66" i="47"/>
  <c r="I70" i="47" s="1"/>
  <c r="C67" i="47"/>
  <c r="D67" i="47"/>
  <c r="E67" i="47" s="1"/>
  <c r="G67" i="47"/>
  <c r="H67" i="47" s="1"/>
  <c r="I67" i="47"/>
  <c r="C68" i="47"/>
  <c r="E68" i="47" s="1"/>
  <c r="D68" i="47"/>
  <c r="G68" i="47"/>
  <c r="H68" i="47" s="1"/>
  <c r="I68" i="47"/>
  <c r="C69" i="47"/>
  <c r="D69" i="47"/>
  <c r="E69" i="47" s="1"/>
  <c r="G69" i="47"/>
  <c r="H69" i="47" s="1"/>
  <c r="I69" i="47"/>
  <c r="C70" i="47"/>
  <c r="F70" i="47"/>
  <c r="J70" i="47"/>
  <c r="K70" i="47"/>
  <c r="L70" i="47"/>
  <c r="M70" i="47"/>
  <c r="N70" i="47"/>
  <c r="O70" i="47"/>
  <c r="P70" i="47"/>
  <c r="Q70" i="47"/>
  <c r="R70" i="47"/>
  <c r="S70" i="47"/>
  <c r="T70" i="47"/>
  <c r="U70" i="47"/>
  <c r="V70" i="47"/>
  <c r="W70" i="47"/>
  <c r="X70" i="47"/>
  <c r="Y70" i="47"/>
  <c r="Z70" i="47"/>
  <c r="AA70" i="47"/>
  <c r="AB70" i="47"/>
  <c r="AC70" i="47"/>
  <c r="AD70" i="47"/>
  <c r="AE70" i="47"/>
  <c r="AF70" i="47"/>
  <c r="AG70" i="47"/>
  <c r="E72" i="47"/>
  <c r="G72" i="47"/>
  <c r="H72" i="47"/>
  <c r="I72" i="47"/>
  <c r="E73" i="47"/>
  <c r="G73" i="47"/>
  <c r="H73" i="47"/>
  <c r="I73" i="47"/>
  <c r="E74" i="47"/>
  <c r="G74" i="47"/>
  <c r="H74" i="47"/>
  <c r="I74" i="47"/>
  <c r="E75" i="47"/>
  <c r="G75" i="47"/>
  <c r="H75" i="47"/>
  <c r="I75" i="47"/>
  <c r="E76" i="47"/>
  <c r="E78" i="47" s="1"/>
  <c r="G76" i="47"/>
  <c r="H76" i="47"/>
  <c r="H78" i="47" s="1"/>
  <c r="I76" i="47"/>
  <c r="E77" i="47"/>
  <c r="G77" i="47"/>
  <c r="H77" i="47"/>
  <c r="I77" i="47"/>
  <c r="C78" i="47"/>
  <c r="D78" i="47"/>
  <c r="F78" i="47"/>
  <c r="G78" i="47"/>
  <c r="I78" i="47"/>
  <c r="J78" i="47"/>
  <c r="K78" i="47"/>
  <c r="K90" i="47" s="1"/>
  <c r="L78" i="47"/>
  <c r="M78" i="47"/>
  <c r="N78" i="47"/>
  <c r="O78" i="47"/>
  <c r="O90" i="47" s="1"/>
  <c r="P78" i="47"/>
  <c r="Q78" i="47"/>
  <c r="R78" i="47"/>
  <c r="S78" i="47"/>
  <c r="S90" i="47" s="1"/>
  <c r="T78" i="47"/>
  <c r="U78" i="47"/>
  <c r="V78" i="47"/>
  <c r="W78" i="47"/>
  <c r="W90" i="47" s="1"/>
  <c r="X78" i="47"/>
  <c r="Y78" i="47"/>
  <c r="AD78" i="47"/>
  <c r="AE78" i="47"/>
  <c r="AE90" i="47" s="1"/>
  <c r="AF78" i="47"/>
  <c r="AG78" i="47"/>
  <c r="C80" i="47"/>
  <c r="H80" i="47"/>
  <c r="H85" i="47" s="1"/>
  <c r="I80" i="47"/>
  <c r="C81" i="47"/>
  <c r="E81" i="47" s="1"/>
  <c r="E85" i="47" s="1"/>
  <c r="H81" i="47"/>
  <c r="I81" i="47"/>
  <c r="C82" i="47"/>
  <c r="E82" i="47" s="1"/>
  <c r="H82" i="47"/>
  <c r="C83" i="47"/>
  <c r="C84" i="47"/>
  <c r="I84" i="47"/>
  <c r="C85" i="47"/>
  <c r="D85" i="47"/>
  <c r="F85" i="47"/>
  <c r="G85" i="47"/>
  <c r="I85" i="47"/>
  <c r="J85" i="47"/>
  <c r="K85" i="47"/>
  <c r="L85" i="47"/>
  <c r="M85" i="47"/>
  <c r="N85" i="47"/>
  <c r="O85" i="47"/>
  <c r="P85" i="47"/>
  <c r="Q85" i="47"/>
  <c r="R85" i="47"/>
  <c r="S85" i="47"/>
  <c r="T85" i="47"/>
  <c r="U85" i="47"/>
  <c r="V85" i="47"/>
  <c r="W85" i="47"/>
  <c r="X85" i="47"/>
  <c r="Y85" i="47"/>
  <c r="Z85" i="47"/>
  <c r="AA85" i="47"/>
  <c r="AA90" i="47" s="1"/>
  <c r="AB85" i="47"/>
  <c r="AC85" i="47"/>
  <c r="AD85" i="47"/>
  <c r="AE85" i="47"/>
  <c r="AF85" i="47"/>
  <c r="AG85" i="47"/>
  <c r="L89" i="47"/>
  <c r="P89" i="47"/>
  <c r="T89" i="47"/>
  <c r="X89" i="47"/>
  <c r="AB89" i="47"/>
  <c r="AF89" i="47"/>
  <c r="M90" i="47"/>
  <c r="Q90" i="47"/>
  <c r="U90" i="47"/>
  <c r="Y90" i="47"/>
  <c r="AC90" i="47"/>
  <c r="AG90" i="47"/>
  <c r="AH94" i="47"/>
  <c r="G11" i="46"/>
  <c r="J11" i="46"/>
  <c r="K11" i="46"/>
  <c r="L11" i="46"/>
  <c r="M11" i="46"/>
  <c r="N11" i="46"/>
  <c r="O11" i="46"/>
  <c r="P11" i="46"/>
  <c r="Q11" i="46"/>
  <c r="R11" i="46"/>
  <c r="S11" i="46"/>
  <c r="T11" i="46"/>
  <c r="U11" i="46"/>
  <c r="V11" i="46"/>
  <c r="W11" i="46"/>
  <c r="X11" i="46"/>
  <c r="Y11" i="46"/>
  <c r="Z11" i="46"/>
  <c r="AA11" i="46"/>
  <c r="AB11" i="46"/>
  <c r="AC11" i="46"/>
  <c r="AD11" i="46"/>
  <c r="AE11" i="46"/>
  <c r="AF11" i="46"/>
  <c r="AG11" i="46"/>
  <c r="AH11" i="46"/>
  <c r="AI11" i="46"/>
  <c r="AJ11" i="46"/>
  <c r="AK11" i="46"/>
  <c r="AL11" i="46"/>
  <c r="AM11" i="46"/>
  <c r="AN11" i="46"/>
  <c r="AO11" i="46"/>
  <c r="AP11" i="46"/>
  <c r="AQ11" i="46"/>
  <c r="AR11" i="46"/>
  <c r="AS11" i="46"/>
  <c r="AT11" i="46"/>
  <c r="AU11" i="46"/>
  <c r="AV11" i="46"/>
  <c r="AW11" i="46"/>
  <c r="C12" i="46"/>
  <c r="D12" i="46"/>
  <c r="D11" i="46" s="1"/>
  <c r="I12" i="46"/>
  <c r="I11" i="46" s="1"/>
  <c r="C13" i="46"/>
  <c r="E13" i="46" s="1"/>
  <c r="D13" i="46"/>
  <c r="F13" i="46"/>
  <c r="I13" i="46"/>
  <c r="C14" i="46"/>
  <c r="D14" i="46"/>
  <c r="E14" i="46"/>
  <c r="F14" i="46" s="1"/>
  <c r="I14" i="46"/>
  <c r="C15" i="46"/>
  <c r="D15" i="46"/>
  <c r="E15" i="46" s="1"/>
  <c r="F15" i="46" s="1"/>
  <c r="I15" i="46"/>
  <c r="C16" i="46"/>
  <c r="E16" i="46" s="1"/>
  <c r="F16" i="46" s="1"/>
  <c r="D16" i="46"/>
  <c r="I16" i="46"/>
  <c r="C17" i="46"/>
  <c r="E17" i="46" s="1"/>
  <c r="F17" i="46" s="1"/>
  <c r="D17" i="46"/>
  <c r="I17" i="46"/>
  <c r="C18" i="46"/>
  <c r="D18" i="46"/>
  <c r="E18" i="46"/>
  <c r="F18" i="46" s="1"/>
  <c r="H18" i="46" s="1"/>
  <c r="I18" i="46"/>
  <c r="C19" i="46"/>
  <c r="E19" i="46" s="1"/>
  <c r="F19" i="46" s="1"/>
  <c r="H19" i="46" s="1"/>
  <c r="D19" i="46"/>
  <c r="I19" i="46"/>
  <c r="C20" i="46"/>
  <c r="D20" i="46"/>
  <c r="E20" i="46"/>
  <c r="F20" i="46" s="1"/>
  <c r="H20" i="46" s="1"/>
  <c r="I20" i="46"/>
  <c r="C21" i="46"/>
  <c r="E21" i="46" s="1"/>
  <c r="F21" i="46" s="1"/>
  <c r="H21" i="46" s="1"/>
  <c r="D21" i="46"/>
  <c r="I21" i="46"/>
  <c r="C22" i="46"/>
  <c r="D22" i="46"/>
  <c r="E22" i="46"/>
  <c r="F22" i="46" s="1"/>
  <c r="H22" i="46" s="1"/>
  <c r="I22" i="46"/>
  <c r="C23" i="46"/>
  <c r="E23" i="46" s="1"/>
  <c r="F23" i="46" s="1"/>
  <c r="H23" i="46" s="1"/>
  <c r="D23" i="46"/>
  <c r="I23" i="46"/>
  <c r="J24" i="46"/>
  <c r="K24" i="46"/>
  <c r="L24" i="46"/>
  <c r="M24" i="46"/>
  <c r="N24" i="46"/>
  <c r="O24" i="46"/>
  <c r="P24" i="46"/>
  <c r="Q24" i="46"/>
  <c r="R24" i="46"/>
  <c r="S24" i="46"/>
  <c r="T24" i="46"/>
  <c r="U24" i="46"/>
  <c r="V24" i="46"/>
  <c r="W24" i="46"/>
  <c r="X24" i="46"/>
  <c r="Y24" i="46"/>
  <c r="Z24" i="46"/>
  <c r="AA24" i="46"/>
  <c r="AB24" i="46"/>
  <c r="AC24" i="46"/>
  <c r="AD24" i="46"/>
  <c r="AE24" i="46"/>
  <c r="AF24" i="46"/>
  <c r="AG24" i="46"/>
  <c r="AH24" i="46"/>
  <c r="AI24" i="46"/>
  <c r="AJ24" i="46"/>
  <c r="AK24" i="46"/>
  <c r="AL24" i="46"/>
  <c r="AM24" i="46"/>
  <c r="AN24" i="46"/>
  <c r="AO24" i="46"/>
  <c r="AP24" i="46"/>
  <c r="AQ24" i="46"/>
  <c r="AR24" i="46"/>
  <c r="AS24" i="46"/>
  <c r="AT24" i="46"/>
  <c r="AU24" i="46"/>
  <c r="AV24" i="46"/>
  <c r="AW24" i="46"/>
  <c r="C25" i="46"/>
  <c r="C24" i="46" s="1"/>
  <c r="D25" i="46"/>
  <c r="C26" i="46"/>
  <c r="D26" i="46"/>
  <c r="E26" i="46"/>
  <c r="F26" i="46" s="1"/>
  <c r="H26" i="46" s="1"/>
  <c r="G26" i="46"/>
  <c r="G24" i="46" s="1"/>
  <c r="I26" i="46"/>
  <c r="C27" i="46"/>
  <c r="E27" i="46" s="1"/>
  <c r="D27" i="46"/>
  <c r="F27" i="46"/>
  <c r="H27" i="46" s="1"/>
  <c r="I27" i="46"/>
  <c r="C28" i="46"/>
  <c r="D28" i="46"/>
  <c r="E28" i="46" s="1"/>
  <c r="F28" i="46" s="1"/>
  <c r="H28" i="46" s="1"/>
  <c r="I28" i="46"/>
  <c r="C29" i="46"/>
  <c r="E29" i="46" s="1"/>
  <c r="F29" i="46" s="1"/>
  <c r="H29" i="46" s="1"/>
  <c r="D29" i="46"/>
  <c r="I29" i="46"/>
  <c r="C30" i="46"/>
  <c r="D30" i="46"/>
  <c r="E30" i="46" s="1"/>
  <c r="F30" i="46" s="1"/>
  <c r="H30" i="46" s="1"/>
  <c r="I30" i="46"/>
  <c r="C31" i="46"/>
  <c r="E31" i="46" s="1"/>
  <c r="F31" i="46" s="1"/>
  <c r="H31" i="46" s="1"/>
  <c r="D31" i="46"/>
  <c r="I31" i="46"/>
  <c r="C32" i="46"/>
  <c r="D32" i="46"/>
  <c r="E32" i="46" s="1"/>
  <c r="F32" i="46" s="1"/>
  <c r="H32" i="46" s="1"/>
  <c r="I32" i="46"/>
  <c r="C33" i="46"/>
  <c r="E33" i="46" s="1"/>
  <c r="D33" i="46"/>
  <c r="F33" i="46"/>
  <c r="H33" i="46" s="1"/>
  <c r="I33" i="46"/>
  <c r="C34" i="46"/>
  <c r="D34" i="46"/>
  <c r="I34" i="46"/>
  <c r="C35" i="46"/>
  <c r="E35" i="46" s="1"/>
  <c r="D35" i="46"/>
  <c r="F35" i="46"/>
  <c r="H35" i="46" s="1"/>
  <c r="I35" i="46"/>
  <c r="C36" i="46"/>
  <c r="E36" i="46" s="1"/>
  <c r="F36" i="46" s="1"/>
  <c r="H36" i="46" s="1"/>
  <c r="D36" i="46"/>
  <c r="I36" i="46"/>
  <c r="C37" i="46"/>
  <c r="E37" i="46" s="1"/>
  <c r="F37" i="46" s="1"/>
  <c r="H37" i="46" s="1"/>
  <c r="D37" i="46"/>
  <c r="I37" i="46"/>
  <c r="C38" i="46"/>
  <c r="D38" i="46"/>
  <c r="I38" i="46"/>
  <c r="C39" i="46"/>
  <c r="E39" i="46" s="1"/>
  <c r="F39" i="46" s="1"/>
  <c r="H39" i="46" s="1"/>
  <c r="D39" i="46"/>
  <c r="I39" i="46"/>
  <c r="D40" i="46"/>
  <c r="G40" i="46"/>
  <c r="J40" i="46"/>
  <c r="K40" i="46"/>
  <c r="L40" i="46"/>
  <c r="M40" i="46"/>
  <c r="N40" i="46"/>
  <c r="O40" i="46"/>
  <c r="P40" i="46"/>
  <c r="Q40" i="46"/>
  <c r="R40" i="46"/>
  <c r="S40" i="46"/>
  <c r="T40" i="46"/>
  <c r="U40" i="46"/>
  <c r="V40" i="46"/>
  <c r="W40" i="46"/>
  <c r="X40" i="46"/>
  <c r="Y40" i="46"/>
  <c r="Z40" i="46"/>
  <c r="AA40" i="46"/>
  <c r="AB40" i="46"/>
  <c r="AC40" i="46"/>
  <c r="AD40" i="46"/>
  <c r="AE40" i="46"/>
  <c r="AF40" i="46"/>
  <c r="AG40" i="46"/>
  <c r="AH40" i="46"/>
  <c r="AI40" i="46"/>
  <c r="AJ40" i="46"/>
  <c r="AK40" i="46"/>
  <c r="AL40" i="46"/>
  <c r="AM40" i="46"/>
  <c r="AN40" i="46"/>
  <c r="AO40" i="46"/>
  <c r="AP40" i="46"/>
  <c r="AQ40" i="46"/>
  <c r="AR40" i="46"/>
  <c r="AS40" i="46"/>
  <c r="AT40" i="46"/>
  <c r="AU40" i="46"/>
  <c r="AV40" i="46"/>
  <c r="AW40" i="46"/>
  <c r="C41" i="46"/>
  <c r="D41" i="46"/>
  <c r="E41" i="46"/>
  <c r="I41" i="46"/>
  <c r="I40" i="46" s="1"/>
  <c r="C42" i="46"/>
  <c r="E42" i="46" s="1"/>
  <c r="F42" i="46" s="1"/>
  <c r="D42" i="46"/>
  <c r="H42" i="46"/>
  <c r="I42" i="46"/>
  <c r="C43" i="46"/>
  <c r="D43" i="46"/>
  <c r="E43" i="46"/>
  <c r="F43" i="46" s="1"/>
  <c r="H43" i="46" s="1"/>
  <c r="I43" i="46"/>
  <c r="C44" i="46"/>
  <c r="E44" i="46" s="1"/>
  <c r="F44" i="46" s="1"/>
  <c r="D44" i="46"/>
  <c r="H44" i="46"/>
  <c r="I44" i="46"/>
  <c r="C45" i="46"/>
  <c r="D45" i="46"/>
  <c r="E45" i="46"/>
  <c r="F45" i="46" s="1"/>
  <c r="H45" i="46" s="1"/>
  <c r="I45" i="46"/>
  <c r="C46" i="46"/>
  <c r="E46" i="46" s="1"/>
  <c r="F46" i="46" s="1"/>
  <c r="D46" i="46"/>
  <c r="H46" i="46"/>
  <c r="I46" i="46"/>
  <c r="C47" i="46"/>
  <c r="D47" i="46"/>
  <c r="E47" i="46"/>
  <c r="F47" i="46" s="1"/>
  <c r="H47" i="46" s="1"/>
  <c r="I47" i="46"/>
  <c r="C48" i="46"/>
  <c r="E48" i="46" s="1"/>
  <c r="F48" i="46" s="1"/>
  <c r="D48" i="46"/>
  <c r="H48" i="46"/>
  <c r="I48" i="46"/>
  <c r="C49" i="46"/>
  <c r="D49" i="46"/>
  <c r="E49" i="46"/>
  <c r="F49" i="46" s="1"/>
  <c r="H49" i="46" s="1"/>
  <c r="I49" i="46"/>
  <c r="C50" i="46"/>
  <c r="E50" i="46" s="1"/>
  <c r="F50" i="46" s="1"/>
  <c r="D50" i="46"/>
  <c r="I50" i="46"/>
  <c r="N51" i="46"/>
  <c r="V51" i="46"/>
  <c r="V137" i="46" s="1"/>
  <c r="AD51" i="46"/>
  <c r="AL51" i="46"/>
  <c r="AL137" i="46" s="1"/>
  <c r="AT51" i="46"/>
  <c r="C52" i="46"/>
  <c r="G52" i="46"/>
  <c r="G51" i="46" s="1"/>
  <c r="R52" i="46"/>
  <c r="S52" i="46"/>
  <c r="T52" i="46"/>
  <c r="U52" i="46"/>
  <c r="V52" i="46"/>
  <c r="W52" i="46"/>
  <c r="W51" i="46" s="1"/>
  <c r="X52" i="46"/>
  <c r="Y52" i="46"/>
  <c r="Z52" i="46"/>
  <c r="AA52" i="46"/>
  <c r="AA51" i="46" s="1"/>
  <c r="AB52" i="46"/>
  <c r="AC52" i="46"/>
  <c r="AD52" i="46"/>
  <c r="AE52" i="46"/>
  <c r="AE51" i="46" s="1"/>
  <c r="AF52" i="46"/>
  <c r="AG52" i="46"/>
  <c r="AH52" i="46"/>
  <c r="AI52" i="46"/>
  <c r="AI51" i="46" s="1"/>
  <c r="AJ52" i="46"/>
  <c r="AK52" i="46"/>
  <c r="AL52" i="46"/>
  <c r="AM52" i="46"/>
  <c r="AM51" i="46" s="1"/>
  <c r="AN52" i="46"/>
  <c r="AO52" i="46"/>
  <c r="AP52" i="46"/>
  <c r="AQ52" i="46"/>
  <c r="AQ51" i="46" s="1"/>
  <c r="AR52" i="46"/>
  <c r="AS52" i="46"/>
  <c r="AT52" i="46"/>
  <c r="AU52" i="46"/>
  <c r="AU51" i="46" s="1"/>
  <c r="AV52" i="46"/>
  <c r="AW52" i="46"/>
  <c r="C53" i="46"/>
  <c r="D53" i="46"/>
  <c r="I53" i="46"/>
  <c r="C54" i="46"/>
  <c r="E54" i="46" s="1"/>
  <c r="D54" i="46"/>
  <c r="F54" i="46"/>
  <c r="H54" i="46" s="1"/>
  <c r="I54" i="46"/>
  <c r="C55" i="46"/>
  <c r="E55" i="46" s="1"/>
  <c r="F55" i="46" s="1"/>
  <c r="H55" i="46" s="1"/>
  <c r="D55" i="46"/>
  <c r="I55" i="46"/>
  <c r="C56" i="46"/>
  <c r="E56" i="46" s="1"/>
  <c r="F56" i="46" s="1"/>
  <c r="H56" i="46" s="1"/>
  <c r="D56" i="46"/>
  <c r="I56" i="46"/>
  <c r="C57" i="46"/>
  <c r="D57" i="46"/>
  <c r="I57" i="46"/>
  <c r="C58" i="46"/>
  <c r="E58" i="46" s="1"/>
  <c r="D58" i="46"/>
  <c r="F58" i="46"/>
  <c r="H58" i="46" s="1"/>
  <c r="I58" i="46"/>
  <c r="C59" i="46"/>
  <c r="E59" i="46" s="1"/>
  <c r="F59" i="46" s="1"/>
  <c r="H59" i="46" s="1"/>
  <c r="D59" i="46"/>
  <c r="I59" i="46"/>
  <c r="C60" i="46"/>
  <c r="E60" i="46" s="1"/>
  <c r="D60" i="46"/>
  <c r="F60" i="46"/>
  <c r="H60" i="46" s="1"/>
  <c r="I60" i="46"/>
  <c r="C61" i="46"/>
  <c r="D61" i="46"/>
  <c r="I61" i="46"/>
  <c r="C62" i="46"/>
  <c r="E62" i="46" s="1"/>
  <c r="F62" i="46" s="1"/>
  <c r="H62" i="46" s="1"/>
  <c r="D62" i="46"/>
  <c r="I62" i="46"/>
  <c r="C63" i="46"/>
  <c r="E63" i="46" s="1"/>
  <c r="F63" i="46" s="1"/>
  <c r="H63" i="46" s="1"/>
  <c r="D63" i="46"/>
  <c r="I63" i="46"/>
  <c r="C64" i="46"/>
  <c r="E64" i="46" s="1"/>
  <c r="F64" i="46" s="1"/>
  <c r="H64" i="46" s="1"/>
  <c r="D64" i="46"/>
  <c r="I64" i="46"/>
  <c r="D65" i="46"/>
  <c r="G65" i="46"/>
  <c r="J65" i="46"/>
  <c r="C65" i="46" s="1"/>
  <c r="E65" i="46" s="1"/>
  <c r="K65" i="46"/>
  <c r="K51" i="46" s="1"/>
  <c r="L65" i="46"/>
  <c r="L51" i="46" s="1"/>
  <c r="M65" i="46"/>
  <c r="N65" i="46"/>
  <c r="O65" i="46"/>
  <c r="O51" i="46" s="1"/>
  <c r="P65" i="46"/>
  <c r="P51" i="46" s="1"/>
  <c r="Q65" i="46"/>
  <c r="R65" i="46"/>
  <c r="S65" i="46"/>
  <c r="T65" i="46"/>
  <c r="U65" i="46"/>
  <c r="V65" i="46"/>
  <c r="W65" i="46"/>
  <c r="X65" i="46"/>
  <c r="Y65" i="46"/>
  <c r="Z65" i="46"/>
  <c r="AA65" i="46"/>
  <c r="AB65" i="46"/>
  <c r="AC65" i="46"/>
  <c r="AD65" i="46"/>
  <c r="AE65" i="46"/>
  <c r="AF65" i="46"/>
  <c r="AG65" i="46"/>
  <c r="AH65" i="46"/>
  <c r="AI65" i="46"/>
  <c r="AJ65" i="46"/>
  <c r="AK65" i="46"/>
  <c r="AL65" i="46"/>
  <c r="AM65" i="46"/>
  <c r="AN65" i="46"/>
  <c r="AO65" i="46"/>
  <c r="AP65" i="46"/>
  <c r="AQ65" i="46"/>
  <c r="AR65" i="46"/>
  <c r="AS65" i="46"/>
  <c r="AT65" i="46"/>
  <c r="AU65" i="46"/>
  <c r="AV65" i="46"/>
  <c r="AW65" i="46"/>
  <c r="C66" i="46"/>
  <c r="D66" i="46"/>
  <c r="E66" i="46"/>
  <c r="F66" i="46" s="1"/>
  <c r="I66" i="46"/>
  <c r="I65" i="46" s="1"/>
  <c r="C67" i="46"/>
  <c r="E67" i="46" s="1"/>
  <c r="F67" i="46" s="1"/>
  <c r="H67" i="46" s="1"/>
  <c r="D67" i="46"/>
  <c r="I67" i="46"/>
  <c r="C68" i="46"/>
  <c r="D68" i="46"/>
  <c r="E68" i="46"/>
  <c r="F68" i="46" s="1"/>
  <c r="H68" i="46" s="1"/>
  <c r="I68" i="46"/>
  <c r="C69" i="46"/>
  <c r="E69" i="46" s="1"/>
  <c r="F69" i="46" s="1"/>
  <c r="H69" i="46" s="1"/>
  <c r="D69" i="46"/>
  <c r="I69" i="46"/>
  <c r="G70" i="46"/>
  <c r="J70" i="46"/>
  <c r="C70" i="46" s="1"/>
  <c r="K70" i="46"/>
  <c r="D70" i="46" s="1"/>
  <c r="L70" i="46"/>
  <c r="M70" i="46"/>
  <c r="N70" i="46"/>
  <c r="O70" i="46"/>
  <c r="P70" i="46"/>
  <c r="Q70" i="46"/>
  <c r="R70" i="46"/>
  <c r="S70" i="46"/>
  <c r="T70" i="46"/>
  <c r="U70" i="46"/>
  <c r="V70" i="46"/>
  <c r="W70" i="46"/>
  <c r="X70" i="46"/>
  <c r="Y70" i="46"/>
  <c r="Z70" i="46"/>
  <c r="AA70" i="46"/>
  <c r="AB70" i="46"/>
  <c r="AC70" i="46"/>
  <c r="AD70" i="46"/>
  <c r="AE70" i="46"/>
  <c r="AF70" i="46"/>
  <c r="AG70" i="46"/>
  <c r="AH70" i="46"/>
  <c r="AI70" i="46"/>
  <c r="AJ70" i="46"/>
  <c r="AK70" i="46"/>
  <c r="AL70" i="46"/>
  <c r="AM70" i="46"/>
  <c r="AN70" i="46"/>
  <c r="AO70" i="46"/>
  <c r="AP70" i="46"/>
  <c r="AQ70" i="46"/>
  <c r="AR70" i="46"/>
  <c r="AS70" i="46"/>
  <c r="AT70" i="46"/>
  <c r="AU70" i="46"/>
  <c r="AV70" i="46"/>
  <c r="AW70" i="46"/>
  <c r="C71" i="46"/>
  <c r="E71" i="46" s="1"/>
  <c r="D71" i="46"/>
  <c r="F71" i="46"/>
  <c r="I71" i="46"/>
  <c r="C72" i="46"/>
  <c r="D72" i="46"/>
  <c r="E72" i="46" s="1"/>
  <c r="F72" i="46" s="1"/>
  <c r="H72" i="46" s="1"/>
  <c r="I72" i="46"/>
  <c r="C73" i="46"/>
  <c r="E73" i="46" s="1"/>
  <c r="D73" i="46"/>
  <c r="F73" i="46"/>
  <c r="H73" i="46" s="1"/>
  <c r="I73" i="46"/>
  <c r="C74" i="46"/>
  <c r="D74" i="46"/>
  <c r="E74" i="46" s="1"/>
  <c r="F74" i="46" s="1"/>
  <c r="H74" i="46" s="1"/>
  <c r="I74" i="46"/>
  <c r="I70" i="46" s="1"/>
  <c r="C75" i="46"/>
  <c r="E75" i="46" s="1"/>
  <c r="F75" i="46" s="1"/>
  <c r="H75" i="46" s="1"/>
  <c r="D75" i="46"/>
  <c r="I75" i="46"/>
  <c r="C76" i="46"/>
  <c r="D76" i="46"/>
  <c r="E76" i="46" s="1"/>
  <c r="F76" i="46" s="1"/>
  <c r="H76" i="46" s="1"/>
  <c r="I76" i="46"/>
  <c r="C77" i="46"/>
  <c r="E77" i="46" s="1"/>
  <c r="D77" i="46"/>
  <c r="F77" i="46"/>
  <c r="H77" i="46" s="1"/>
  <c r="I77" i="46"/>
  <c r="C78" i="46"/>
  <c r="D78" i="46"/>
  <c r="E78" i="46" s="1"/>
  <c r="F78" i="46" s="1"/>
  <c r="H78" i="46" s="1"/>
  <c r="I78" i="46"/>
  <c r="G79" i="46"/>
  <c r="J79" i="46"/>
  <c r="J51" i="46" s="1"/>
  <c r="K79" i="46"/>
  <c r="D79" i="46" s="1"/>
  <c r="L79" i="46"/>
  <c r="M79" i="46"/>
  <c r="N79" i="46"/>
  <c r="O79" i="46"/>
  <c r="P79" i="46"/>
  <c r="Q79" i="46"/>
  <c r="R79" i="46"/>
  <c r="R51" i="46" s="1"/>
  <c r="S79" i="46"/>
  <c r="T79" i="46"/>
  <c r="U79" i="46"/>
  <c r="V79" i="46"/>
  <c r="W79" i="46"/>
  <c r="X79" i="46"/>
  <c r="Y79" i="46"/>
  <c r="Z79" i="46"/>
  <c r="Z51" i="46" s="1"/>
  <c r="AA79" i="46"/>
  <c r="AB79" i="46"/>
  <c r="AC79" i="46"/>
  <c r="AD79" i="46"/>
  <c r="AE79" i="46"/>
  <c r="AF79" i="46"/>
  <c r="AG79" i="46"/>
  <c r="AH79" i="46"/>
  <c r="AH51" i="46" s="1"/>
  <c r="AI79" i="46"/>
  <c r="AJ79" i="46"/>
  <c r="AK79" i="46"/>
  <c r="AL79" i="46"/>
  <c r="AM79" i="46"/>
  <c r="AN79" i="46"/>
  <c r="AO79" i="46"/>
  <c r="AP79" i="46"/>
  <c r="AP51" i="46" s="1"/>
  <c r="AQ79" i="46"/>
  <c r="AR79" i="46"/>
  <c r="AS79" i="46"/>
  <c r="AT79" i="46"/>
  <c r="AU79" i="46"/>
  <c r="AV79" i="46"/>
  <c r="AW79" i="46"/>
  <c r="C80" i="46"/>
  <c r="E80" i="46" s="1"/>
  <c r="F80" i="46" s="1"/>
  <c r="F79" i="46" s="1"/>
  <c r="D80" i="46"/>
  <c r="I80" i="46"/>
  <c r="I79" i="46" s="1"/>
  <c r="C81" i="46"/>
  <c r="D81" i="46"/>
  <c r="E81" i="46"/>
  <c r="F81" i="46" s="1"/>
  <c r="H81" i="46" s="1"/>
  <c r="I81" i="46"/>
  <c r="C82" i="46"/>
  <c r="E82" i="46" s="1"/>
  <c r="F82" i="46" s="1"/>
  <c r="H82" i="46" s="1"/>
  <c r="D82" i="46"/>
  <c r="I82" i="46"/>
  <c r="G83" i="46"/>
  <c r="J83" i="46"/>
  <c r="C83" i="46" s="1"/>
  <c r="E83" i="46" s="1"/>
  <c r="K83" i="46"/>
  <c r="D83" i="46" s="1"/>
  <c r="L83" i="46"/>
  <c r="M83" i="46"/>
  <c r="N83" i="46"/>
  <c r="O83" i="46"/>
  <c r="P83" i="46"/>
  <c r="Q83" i="46"/>
  <c r="R83" i="46"/>
  <c r="S83" i="46"/>
  <c r="T83" i="46"/>
  <c r="U83" i="46"/>
  <c r="V83" i="46"/>
  <c r="W83" i="46"/>
  <c r="X83" i="46"/>
  <c r="Y83" i="46"/>
  <c r="Z83" i="46"/>
  <c r="AA83" i="46"/>
  <c r="AB83" i="46"/>
  <c r="AC83" i="46"/>
  <c r="AD83" i="46"/>
  <c r="AE83" i="46"/>
  <c r="AF83" i="46"/>
  <c r="AG83" i="46"/>
  <c r="AH83" i="46"/>
  <c r="AI83" i="46"/>
  <c r="AJ83" i="46"/>
  <c r="AK83" i="46"/>
  <c r="AL83" i="46"/>
  <c r="AM83" i="46"/>
  <c r="AN83" i="46"/>
  <c r="AO83" i="46"/>
  <c r="AP83" i="46"/>
  <c r="AQ83" i="46"/>
  <c r="AR83" i="46"/>
  <c r="AS83" i="46"/>
  <c r="AT83" i="46"/>
  <c r="AU83" i="46"/>
  <c r="AV83" i="46"/>
  <c r="AW83" i="46"/>
  <c r="C84" i="46"/>
  <c r="D84" i="46"/>
  <c r="E84" i="46"/>
  <c r="F84" i="46"/>
  <c r="I84" i="46"/>
  <c r="C85" i="46"/>
  <c r="D85" i="46"/>
  <c r="I85" i="46"/>
  <c r="I83" i="46" s="1"/>
  <c r="C86" i="46"/>
  <c r="D86" i="46"/>
  <c r="E86" i="46"/>
  <c r="F86" i="46"/>
  <c r="H86" i="46" s="1"/>
  <c r="I86" i="46"/>
  <c r="D87" i="46"/>
  <c r="J87" i="46"/>
  <c r="K87" i="46"/>
  <c r="L87" i="46"/>
  <c r="M87" i="46"/>
  <c r="N87" i="46"/>
  <c r="O87" i="46"/>
  <c r="P87" i="46"/>
  <c r="Q87" i="46"/>
  <c r="R87" i="46"/>
  <c r="S87" i="46"/>
  <c r="T87" i="46"/>
  <c r="U87" i="46"/>
  <c r="V87" i="46"/>
  <c r="W87" i="46"/>
  <c r="X87" i="46"/>
  <c r="Y87" i="46"/>
  <c r="Z87" i="46"/>
  <c r="AA87" i="46"/>
  <c r="AB87" i="46"/>
  <c r="AC87" i="46"/>
  <c r="AD87" i="46"/>
  <c r="AE87" i="46"/>
  <c r="AF87" i="46"/>
  <c r="AG87" i="46"/>
  <c r="AH87" i="46"/>
  <c r="AI87" i="46"/>
  <c r="AJ87" i="46"/>
  <c r="AK87" i="46"/>
  <c r="AL87" i="46"/>
  <c r="AM87" i="46"/>
  <c r="AN87" i="46"/>
  <c r="AO87" i="46"/>
  <c r="AP87" i="46"/>
  <c r="AQ87" i="46"/>
  <c r="AR87" i="46"/>
  <c r="AS87" i="46"/>
  <c r="AT87" i="46"/>
  <c r="AU87" i="46"/>
  <c r="AV87" i="46"/>
  <c r="AW87" i="46"/>
  <c r="C88" i="46"/>
  <c r="D88" i="46"/>
  <c r="E88" i="46"/>
  <c r="G88" i="46"/>
  <c r="G87" i="46" s="1"/>
  <c r="G139" i="46" s="1"/>
  <c r="C89" i="46"/>
  <c r="E89" i="46" s="1"/>
  <c r="F89" i="46" s="1"/>
  <c r="D89" i="46"/>
  <c r="H89" i="46"/>
  <c r="I89" i="46"/>
  <c r="I87" i="46" s="1"/>
  <c r="C90" i="46"/>
  <c r="D90" i="46"/>
  <c r="E90" i="46"/>
  <c r="F90" i="46" s="1"/>
  <c r="H90" i="46" s="1"/>
  <c r="I90" i="46"/>
  <c r="C91" i="46"/>
  <c r="E91" i="46" s="1"/>
  <c r="F91" i="46" s="1"/>
  <c r="D91" i="46"/>
  <c r="H91" i="46"/>
  <c r="C92" i="46"/>
  <c r="E92" i="46" s="1"/>
  <c r="F92" i="46" s="1"/>
  <c r="H92" i="46" s="1"/>
  <c r="D92" i="46"/>
  <c r="I92" i="46"/>
  <c r="C93" i="46"/>
  <c r="D93" i="46"/>
  <c r="E93" i="46" s="1"/>
  <c r="F93" i="46" s="1"/>
  <c r="G93" i="46"/>
  <c r="H93" i="46"/>
  <c r="C94" i="46"/>
  <c r="E94" i="46" s="1"/>
  <c r="F94" i="46" s="1"/>
  <c r="H94" i="46" s="1"/>
  <c r="D94" i="46"/>
  <c r="G95" i="46"/>
  <c r="J95" i="46"/>
  <c r="K95" i="46"/>
  <c r="K139" i="46" s="1"/>
  <c r="L95" i="46"/>
  <c r="M95" i="46"/>
  <c r="N95" i="46"/>
  <c r="O95" i="46"/>
  <c r="P95" i="46"/>
  <c r="Q95" i="46"/>
  <c r="R95" i="46"/>
  <c r="S95" i="46"/>
  <c r="T95" i="46"/>
  <c r="U95" i="46"/>
  <c r="V95" i="46"/>
  <c r="W95" i="46"/>
  <c r="W139" i="46" s="1"/>
  <c r="X95" i="46"/>
  <c r="Y95" i="46"/>
  <c r="Z95" i="46"/>
  <c r="AA95" i="46"/>
  <c r="AA139" i="46" s="1"/>
  <c r="AB95" i="46"/>
  <c r="AC95" i="46"/>
  <c r="AD95" i="46"/>
  <c r="AE95" i="46"/>
  <c r="AE139" i="46" s="1"/>
  <c r="AF95" i="46"/>
  <c r="AG95" i="46"/>
  <c r="AH95" i="46"/>
  <c r="AI95" i="46"/>
  <c r="AI139" i="46" s="1"/>
  <c r="AJ95" i="46"/>
  <c r="AK95" i="46"/>
  <c r="AL95" i="46"/>
  <c r="AM95" i="46"/>
  <c r="AM139" i="46" s="1"/>
  <c r="AN95" i="46"/>
  <c r="AO95" i="46"/>
  <c r="AP95" i="46"/>
  <c r="AQ95" i="46"/>
  <c r="AQ139" i="46" s="1"/>
  <c r="AR95" i="46"/>
  <c r="AS95" i="46"/>
  <c r="AT95" i="46"/>
  <c r="AU95" i="46"/>
  <c r="AU139" i="46" s="1"/>
  <c r="AV95" i="46"/>
  <c r="AW95" i="46"/>
  <c r="C96" i="46"/>
  <c r="C95" i="46" s="1"/>
  <c r="D96" i="46"/>
  <c r="I96" i="46"/>
  <c r="I95" i="46" s="1"/>
  <c r="C97" i="46"/>
  <c r="D97" i="46"/>
  <c r="E97" i="46" s="1"/>
  <c r="F97" i="46" s="1"/>
  <c r="H97" i="46" s="1"/>
  <c r="I97" i="46"/>
  <c r="D99" i="46"/>
  <c r="G99" i="46"/>
  <c r="J99" i="46"/>
  <c r="K99" i="46"/>
  <c r="L99" i="46"/>
  <c r="M99" i="46"/>
  <c r="N99" i="46"/>
  <c r="O99" i="46"/>
  <c r="P99" i="46"/>
  <c r="Q99" i="46"/>
  <c r="R99" i="46"/>
  <c r="S99" i="46"/>
  <c r="T99" i="46"/>
  <c r="U99" i="46"/>
  <c r="V99" i="46"/>
  <c r="W99" i="46"/>
  <c r="X99" i="46"/>
  <c r="Y99" i="46"/>
  <c r="Z99" i="46"/>
  <c r="AA99" i="46"/>
  <c r="AB99" i="46"/>
  <c r="AC99" i="46"/>
  <c r="AD99" i="46"/>
  <c r="AE99" i="46"/>
  <c r="AF99" i="46"/>
  <c r="AG99" i="46"/>
  <c r="AH99" i="46"/>
  <c r="AI99" i="46"/>
  <c r="AJ99" i="46"/>
  <c r="AK99" i="46"/>
  <c r="AL99" i="46"/>
  <c r="AM99" i="46"/>
  <c r="AN99" i="46"/>
  <c r="AO99" i="46"/>
  <c r="AP99" i="46"/>
  <c r="AQ99" i="46"/>
  <c r="AR99" i="46"/>
  <c r="AS99" i="46"/>
  <c r="AT99" i="46"/>
  <c r="AU99" i="46"/>
  <c r="AV99" i="46"/>
  <c r="AW99" i="46"/>
  <c r="C100" i="46"/>
  <c r="E100" i="46" s="1"/>
  <c r="D100" i="46"/>
  <c r="I100" i="46"/>
  <c r="I99" i="46" s="1"/>
  <c r="C101" i="46"/>
  <c r="D101" i="46"/>
  <c r="E101" i="46"/>
  <c r="F101" i="46" s="1"/>
  <c r="H101" i="46" s="1"/>
  <c r="I101" i="46"/>
  <c r="C102" i="46"/>
  <c r="D102" i="46"/>
  <c r="E102" i="46"/>
  <c r="F102" i="46" s="1"/>
  <c r="H102" i="46"/>
  <c r="I102" i="46"/>
  <c r="C103" i="46"/>
  <c r="E103" i="46" s="1"/>
  <c r="F103" i="46" s="1"/>
  <c r="H103" i="46" s="1"/>
  <c r="D103" i="46"/>
  <c r="I103" i="46"/>
  <c r="C104" i="46"/>
  <c r="E104" i="46" s="1"/>
  <c r="F104" i="46" s="1"/>
  <c r="H104" i="46" s="1"/>
  <c r="D104" i="46"/>
  <c r="I104" i="46"/>
  <c r="C105" i="46"/>
  <c r="D105" i="46"/>
  <c r="E105" i="46"/>
  <c r="F105" i="46" s="1"/>
  <c r="H105" i="46" s="1"/>
  <c r="I105" i="46"/>
  <c r="C106" i="46"/>
  <c r="D106" i="46"/>
  <c r="E106" i="46"/>
  <c r="F106" i="46" s="1"/>
  <c r="H106" i="46"/>
  <c r="I106" i="46"/>
  <c r="C107" i="46"/>
  <c r="E107" i="46" s="1"/>
  <c r="F107" i="46" s="1"/>
  <c r="H107" i="46" s="1"/>
  <c r="D107" i="46"/>
  <c r="I107" i="46"/>
  <c r="C108" i="46"/>
  <c r="E108" i="46" s="1"/>
  <c r="F108" i="46" s="1"/>
  <c r="H108" i="46" s="1"/>
  <c r="D108" i="46"/>
  <c r="I108" i="46"/>
  <c r="C109" i="46"/>
  <c r="G109" i="46"/>
  <c r="J109" i="46"/>
  <c r="K109" i="46"/>
  <c r="L109" i="46"/>
  <c r="M109" i="46"/>
  <c r="N109" i="46"/>
  <c r="O109" i="46"/>
  <c r="P109" i="46"/>
  <c r="Q109" i="46"/>
  <c r="R109" i="46"/>
  <c r="S109" i="46"/>
  <c r="T109" i="46"/>
  <c r="U109" i="46"/>
  <c r="V109" i="46"/>
  <c r="W109" i="46"/>
  <c r="X109" i="46"/>
  <c r="Y109" i="46"/>
  <c r="Z109" i="46"/>
  <c r="AA109" i="46"/>
  <c r="AB109" i="46"/>
  <c r="AC109" i="46"/>
  <c r="AD109" i="46"/>
  <c r="AE109" i="46"/>
  <c r="AF109" i="46"/>
  <c r="AG109" i="46"/>
  <c r="AH109" i="46"/>
  <c r="AI109" i="46"/>
  <c r="AJ109" i="46"/>
  <c r="AK109" i="46"/>
  <c r="AL109" i="46"/>
  <c r="AM109" i="46"/>
  <c r="AN109" i="46"/>
  <c r="AO109" i="46"/>
  <c r="AP109" i="46"/>
  <c r="AQ109" i="46"/>
  <c r="AR109" i="46"/>
  <c r="AS109" i="46"/>
  <c r="AT109" i="46"/>
  <c r="AU109" i="46"/>
  <c r="AV109" i="46"/>
  <c r="AW109" i="46"/>
  <c r="C110" i="46"/>
  <c r="E110" i="46" s="1"/>
  <c r="E109" i="46" s="1"/>
  <c r="D110" i="46"/>
  <c r="F110" i="46"/>
  <c r="I110" i="46"/>
  <c r="I109" i="46" s="1"/>
  <c r="C111" i="46"/>
  <c r="D111" i="46"/>
  <c r="E111" i="46" s="1"/>
  <c r="F111" i="46"/>
  <c r="H111" i="46" s="1"/>
  <c r="I111" i="46"/>
  <c r="C112" i="46"/>
  <c r="E112" i="46" s="1"/>
  <c r="D112" i="46"/>
  <c r="F112" i="46"/>
  <c r="H112" i="46" s="1"/>
  <c r="I112" i="46"/>
  <c r="C113" i="46"/>
  <c r="D113" i="46"/>
  <c r="E113" i="46" s="1"/>
  <c r="F113" i="46"/>
  <c r="H113" i="46" s="1"/>
  <c r="I113" i="46"/>
  <c r="C114" i="46"/>
  <c r="E114" i="46" s="1"/>
  <c r="D114" i="46"/>
  <c r="F114" i="46"/>
  <c r="H114" i="46" s="1"/>
  <c r="I114" i="46"/>
  <c r="C115" i="46"/>
  <c r="D115" i="46"/>
  <c r="E115" i="46" s="1"/>
  <c r="F115" i="46"/>
  <c r="H115" i="46" s="1"/>
  <c r="I115" i="46"/>
  <c r="C116" i="46"/>
  <c r="E116" i="46" s="1"/>
  <c r="D116" i="46"/>
  <c r="F116" i="46"/>
  <c r="H116" i="46" s="1"/>
  <c r="I116" i="46"/>
  <c r="G117" i="46"/>
  <c r="J117" i="46"/>
  <c r="K117" i="46"/>
  <c r="L117" i="46"/>
  <c r="L140" i="46" s="1"/>
  <c r="M117" i="46"/>
  <c r="N117" i="46"/>
  <c r="N140" i="46" s="1"/>
  <c r="O117" i="46"/>
  <c r="P117" i="46"/>
  <c r="Q117" i="46"/>
  <c r="R117" i="46"/>
  <c r="S117" i="46"/>
  <c r="T117" i="46"/>
  <c r="U117" i="46"/>
  <c r="V117" i="46"/>
  <c r="V140" i="46" s="1"/>
  <c r="W117" i="46"/>
  <c r="X117" i="46"/>
  <c r="Y117" i="46"/>
  <c r="Z117" i="46"/>
  <c r="AA117" i="46"/>
  <c r="AB117" i="46"/>
  <c r="AC117" i="46"/>
  <c r="AD117" i="46"/>
  <c r="AD140" i="46" s="1"/>
  <c r="AE117" i="46"/>
  <c r="AF117" i="46"/>
  <c r="AG117" i="46"/>
  <c r="AH117" i="46"/>
  <c r="AI117" i="46"/>
  <c r="AJ117" i="46"/>
  <c r="AK117" i="46"/>
  <c r="AL117" i="46"/>
  <c r="AL140" i="46" s="1"/>
  <c r="AM117" i="46"/>
  <c r="AN117" i="46"/>
  <c r="AO117" i="46"/>
  <c r="AP117" i="46"/>
  <c r="AQ117" i="46"/>
  <c r="AR117" i="46"/>
  <c r="AS117" i="46"/>
  <c r="AT117" i="46"/>
  <c r="AT140" i="46" s="1"/>
  <c r="AU117" i="46"/>
  <c r="AV117" i="46"/>
  <c r="AW117" i="46"/>
  <c r="C118" i="46"/>
  <c r="C117" i="46" s="1"/>
  <c r="D118" i="46"/>
  <c r="E118" i="46"/>
  <c r="I118" i="46"/>
  <c r="C119" i="46"/>
  <c r="E119" i="46" s="1"/>
  <c r="F119" i="46"/>
  <c r="C120" i="46"/>
  <c r="D120" i="46"/>
  <c r="E120" i="46" s="1"/>
  <c r="F120" i="46" s="1"/>
  <c r="H120" i="46" s="1"/>
  <c r="I120" i="46"/>
  <c r="I117" i="46" s="1"/>
  <c r="E121" i="46"/>
  <c r="F121" i="46"/>
  <c r="H121" i="46" s="1"/>
  <c r="I121" i="46"/>
  <c r="C122" i="46"/>
  <c r="E122" i="46" s="1"/>
  <c r="F122" i="46" s="1"/>
  <c r="H122" i="46" s="1"/>
  <c r="D122" i="46"/>
  <c r="I122" i="46"/>
  <c r="C123" i="46"/>
  <c r="D123" i="46"/>
  <c r="E123" i="46" s="1"/>
  <c r="F123" i="46"/>
  <c r="H123" i="46" s="1"/>
  <c r="I123" i="46"/>
  <c r="C124" i="46"/>
  <c r="E124" i="46" s="1"/>
  <c r="F124" i="46" s="1"/>
  <c r="H124" i="46" s="1"/>
  <c r="D124" i="46"/>
  <c r="I124" i="46"/>
  <c r="C125" i="46"/>
  <c r="E125" i="46"/>
  <c r="F125" i="46" s="1"/>
  <c r="H125" i="46"/>
  <c r="C126" i="46"/>
  <c r="D126" i="46"/>
  <c r="E126" i="46" s="1"/>
  <c r="F126" i="46" s="1"/>
  <c r="H126" i="46" s="1"/>
  <c r="I126" i="46"/>
  <c r="D127" i="46"/>
  <c r="G127" i="46"/>
  <c r="J127" i="46"/>
  <c r="K127" i="46"/>
  <c r="L127" i="46"/>
  <c r="M127" i="46"/>
  <c r="N127" i="46"/>
  <c r="O127" i="46"/>
  <c r="P127" i="46"/>
  <c r="Q127" i="46"/>
  <c r="R127" i="46"/>
  <c r="S127" i="46"/>
  <c r="T127" i="46"/>
  <c r="U127" i="46"/>
  <c r="V127" i="46"/>
  <c r="W127" i="46"/>
  <c r="X127" i="46"/>
  <c r="Y127" i="46"/>
  <c r="Z127" i="46"/>
  <c r="AA127" i="46"/>
  <c r="AB127" i="46"/>
  <c r="AC127" i="46"/>
  <c r="AD127" i="46"/>
  <c r="AE127" i="46"/>
  <c r="AF127" i="46"/>
  <c r="AG127" i="46"/>
  <c r="AH127" i="46"/>
  <c r="AI127" i="46"/>
  <c r="AJ127" i="46"/>
  <c r="AK127" i="46"/>
  <c r="AL127" i="46"/>
  <c r="AM127" i="46"/>
  <c r="AN127" i="46"/>
  <c r="AO127" i="46"/>
  <c r="AP127" i="46"/>
  <c r="AQ127" i="46"/>
  <c r="AR127" i="46"/>
  <c r="AS127" i="46"/>
  <c r="AT127" i="46"/>
  <c r="AU127" i="46"/>
  <c r="AV127" i="46"/>
  <c r="AW127" i="46"/>
  <c r="C128" i="46"/>
  <c r="D128" i="46"/>
  <c r="E128" i="46"/>
  <c r="I128" i="46"/>
  <c r="I127" i="46" s="1"/>
  <c r="C129" i="46"/>
  <c r="E129" i="46" s="1"/>
  <c r="F129" i="46" s="1"/>
  <c r="H129" i="46" s="1"/>
  <c r="D129" i="46"/>
  <c r="I129" i="46"/>
  <c r="C130" i="46"/>
  <c r="E130" i="46" s="1"/>
  <c r="F130" i="46" s="1"/>
  <c r="H130" i="46" s="1"/>
  <c r="D130" i="46"/>
  <c r="I130" i="46"/>
  <c r="C131" i="46"/>
  <c r="D131" i="46"/>
  <c r="E131" i="46"/>
  <c r="F131" i="46" s="1"/>
  <c r="H131" i="46" s="1"/>
  <c r="I131" i="46"/>
  <c r="C132" i="46"/>
  <c r="D132" i="46"/>
  <c r="E132" i="46"/>
  <c r="F132" i="46" s="1"/>
  <c r="H132" i="46"/>
  <c r="I132" i="46"/>
  <c r="C133" i="46"/>
  <c r="E133" i="46" s="1"/>
  <c r="F133" i="46" s="1"/>
  <c r="H133" i="46" s="1"/>
  <c r="D133" i="46"/>
  <c r="I133" i="46"/>
  <c r="C134" i="46"/>
  <c r="E134" i="46" s="1"/>
  <c r="F134" i="46" s="1"/>
  <c r="H134" i="46" s="1"/>
  <c r="D134" i="46"/>
  <c r="I134" i="46"/>
  <c r="C135" i="46"/>
  <c r="D135" i="46"/>
  <c r="E135" i="46"/>
  <c r="F135" i="46" s="1"/>
  <c r="H135" i="46" s="1"/>
  <c r="I135" i="46"/>
  <c r="C136" i="46"/>
  <c r="D136" i="46"/>
  <c r="E136" i="46"/>
  <c r="F136" i="46" s="1"/>
  <c r="H136" i="46"/>
  <c r="I136" i="46"/>
  <c r="G137" i="46"/>
  <c r="K137" i="46"/>
  <c r="O137" i="46"/>
  <c r="W137" i="46"/>
  <c r="AA137" i="46"/>
  <c r="AE137" i="46"/>
  <c r="AI137" i="46"/>
  <c r="AM137" i="46"/>
  <c r="AQ137" i="46"/>
  <c r="AU137" i="46"/>
  <c r="J138" i="46"/>
  <c r="L138" i="46"/>
  <c r="N138" i="46"/>
  <c r="P138" i="46"/>
  <c r="R138" i="46"/>
  <c r="V138" i="46"/>
  <c r="Z138" i="46"/>
  <c r="AD138" i="46"/>
  <c r="AH138" i="46"/>
  <c r="AL138" i="46"/>
  <c r="AP138" i="46"/>
  <c r="AT138" i="46"/>
  <c r="J140" i="46"/>
  <c r="P140" i="46"/>
  <c r="R140" i="46"/>
  <c r="Z140" i="46"/>
  <c r="AH140" i="46"/>
  <c r="AP140" i="46"/>
  <c r="AX143" i="46"/>
  <c r="AT144" i="46"/>
  <c r="AX144" i="46" s="1"/>
  <c r="G11" i="45"/>
  <c r="J11" i="45"/>
  <c r="K11" i="45"/>
  <c r="L11" i="45"/>
  <c r="M11" i="45"/>
  <c r="N11" i="45"/>
  <c r="O11" i="45"/>
  <c r="P11" i="45"/>
  <c r="Q11" i="45"/>
  <c r="R11" i="45"/>
  <c r="S11" i="45"/>
  <c r="T11" i="45"/>
  <c r="U11" i="45"/>
  <c r="V11" i="45"/>
  <c r="W11" i="45"/>
  <c r="X11" i="45"/>
  <c r="Y11" i="45"/>
  <c r="Z11" i="45"/>
  <c r="AA11" i="45"/>
  <c r="AB11" i="45"/>
  <c r="AC11" i="45"/>
  <c r="AD11" i="45"/>
  <c r="AE11" i="45"/>
  <c r="AF11" i="45"/>
  <c r="AG11" i="45"/>
  <c r="AH11" i="45"/>
  <c r="AI11" i="45"/>
  <c r="AJ11" i="45"/>
  <c r="AK11" i="45"/>
  <c r="AL11" i="45"/>
  <c r="AM11" i="45"/>
  <c r="AN11" i="45"/>
  <c r="AO11" i="45"/>
  <c r="AP11" i="45"/>
  <c r="AQ11" i="45"/>
  <c r="AR11" i="45"/>
  <c r="AS11" i="45"/>
  <c r="AT11" i="45"/>
  <c r="AU11" i="45"/>
  <c r="AV11" i="45"/>
  <c r="AW11" i="45"/>
  <c r="C12" i="45"/>
  <c r="D12" i="45"/>
  <c r="I12" i="45"/>
  <c r="C13" i="45"/>
  <c r="D13" i="45"/>
  <c r="D11" i="45" s="1"/>
  <c r="E13" i="45"/>
  <c r="F13" i="45" s="1"/>
  <c r="I13" i="45"/>
  <c r="C14" i="45"/>
  <c r="D14" i="45"/>
  <c r="E14" i="45" s="1"/>
  <c r="F14" i="45" s="1"/>
  <c r="I14" i="45"/>
  <c r="C15" i="45"/>
  <c r="D15" i="45"/>
  <c r="I15" i="45"/>
  <c r="C16" i="45"/>
  <c r="E16" i="45" s="1"/>
  <c r="D16" i="45"/>
  <c r="F16" i="45"/>
  <c r="H16" i="45" s="1"/>
  <c r="I16" i="45"/>
  <c r="C17" i="45"/>
  <c r="E17" i="45"/>
  <c r="F17" i="45" s="1"/>
  <c r="C18" i="45"/>
  <c r="C20" i="45"/>
  <c r="F20" i="45"/>
  <c r="C21" i="45"/>
  <c r="D22" i="45"/>
  <c r="E22" i="45"/>
  <c r="F22" i="45"/>
  <c r="H22" i="45" s="1"/>
  <c r="D23" i="45"/>
  <c r="E23" i="45"/>
  <c r="F23" i="45"/>
  <c r="H23" i="45" s="1"/>
  <c r="C24" i="45"/>
  <c r="E24" i="45"/>
  <c r="F24" i="45"/>
  <c r="H24" i="45" s="1"/>
  <c r="I24" i="45"/>
  <c r="I25" i="45"/>
  <c r="J25" i="45"/>
  <c r="K25" i="45"/>
  <c r="L25" i="45"/>
  <c r="M25" i="45"/>
  <c r="N25" i="45"/>
  <c r="O25" i="45"/>
  <c r="P25" i="45"/>
  <c r="Q25" i="45"/>
  <c r="R25" i="45"/>
  <c r="S25" i="45"/>
  <c r="T25" i="45"/>
  <c r="U25" i="45"/>
  <c r="V25" i="45"/>
  <c r="W25" i="45"/>
  <c r="X25" i="45"/>
  <c r="Y25" i="45"/>
  <c r="Z25" i="45"/>
  <c r="AA25" i="45"/>
  <c r="AB25" i="45"/>
  <c r="AC25" i="45"/>
  <c r="AD25" i="45"/>
  <c r="AE25" i="45"/>
  <c r="AF25" i="45"/>
  <c r="AG25" i="45"/>
  <c r="AH25" i="45"/>
  <c r="AI25" i="45"/>
  <c r="AJ25" i="45"/>
  <c r="AK25" i="45"/>
  <c r="AL25" i="45"/>
  <c r="AM25" i="45"/>
  <c r="AN25" i="45"/>
  <c r="AO25" i="45"/>
  <c r="AP25" i="45"/>
  <c r="AQ25" i="45"/>
  <c r="AR25" i="45"/>
  <c r="AS25" i="45"/>
  <c r="AT25" i="45"/>
  <c r="AU25" i="45"/>
  <c r="AV25" i="45"/>
  <c r="AW25" i="45"/>
  <c r="C26" i="45"/>
  <c r="E26" i="45"/>
  <c r="C27" i="45"/>
  <c r="E27" i="45"/>
  <c r="F27" i="45" s="1"/>
  <c r="G27" i="45"/>
  <c r="G25" i="45" s="1"/>
  <c r="I27" i="45"/>
  <c r="E29" i="45"/>
  <c r="F29" i="45" s="1"/>
  <c r="H29" i="45" s="1"/>
  <c r="E34" i="45"/>
  <c r="F34" i="45" s="1"/>
  <c r="F37" i="45"/>
  <c r="H37" i="45" s="1"/>
  <c r="C38" i="45"/>
  <c r="D38" i="45"/>
  <c r="D25" i="45" s="1"/>
  <c r="I38" i="45"/>
  <c r="C39" i="45"/>
  <c r="G39" i="45"/>
  <c r="J39" i="45"/>
  <c r="K39" i="45"/>
  <c r="L39" i="45"/>
  <c r="M39" i="45"/>
  <c r="N39" i="45"/>
  <c r="O39" i="45"/>
  <c r="P39" i="45"/>
  <c r="Q39" i="45"/>
  <c r="R39" i="45"/>
  <c r="S39" i="45"/>
  <c r="T39" i="45"/>
  <c r="U39" i="45"/>
  <c r="V39" i="45"/>
  <c r="W39" i="45"/>
  <c r="X39" i="45"/>
  <c r="Y39" i="45"/>
  <c r="Z39" i="45"/>
  <c r="AA39" i="45"/>
  <c r="AB39" i="45"/>
  <c r="AC39" i="45"/>
  <c r="AD39" i="45"/>
  <c r="AE39" i="45"/>
  <c r="AF39" i="45"/>
  <c r="AG39" i="45"/>
  <c r="AH39" i="45"/>
  <c r="AI39" i="45"/>
  <c r="AJ39" i="45"/>
  <c r="AK39" i="45"/>
  <c r="AL39" i="45"/>
  <c r="AM39" i="45"/>
  <c r="AN39" i="45"/>
  <c r="AO39" i="45"/>
  <c r="AP39" i="45"/>
  <c r="AQ39" i="45"/>
  <c r="AR39" i="45"/>
  <c r="AS39" i="45"/>
  <c r="AT39" i="45"/>
  <c r="AU39" i="45"/>
  <c r="AV39" i="45"/>
  <c r="AW39" i="45"/>
  <c r="C40" i="45"/>
  <c r="D40" i="45"/>
  <c r="I40" i="45"/>
  <c r="C41" i="45"/>
  <c r="D41" i="45"/>
  <c r="E41" i="45"/>
  <c r="F41" i="45" s="1"/>
  <c r="H41" i="45" s="1"/>
  <c r="I41" i="45"/>
  <c r="C42" i="45"/>
  <c r="D42" i="45"/>
  <c r="I42" i="45"/>
  <c r="C43" i="45"/>
  <c r="D43" i="45"/>
  <c r="E43" i="45"/>
  <c r="F43" i="45" s="1"/>
  <c r="H43" i="45" s="1"/>
  <c r="I43" i="45"/>
  <c r="C44" i="45"/>
  <c r="D44" i="45"/>
  <c r="I44" i="45"/>
  <c r="C45" i="45"/>
  <c r="D45" i="45"/>
  <c r="E45" i="45"/>
  <c r="F45" i="45" s="1"/>
  <c r="H45" i="45" s="1"/>
  <c r="I45" i="45"/>
  <c r="C46" i="45"/>
  <c r="D46" i="45"/>
  <c r="I46" i="45"/>
  <c r="C47" i="45"/>
  <c r="D47" i="45"/>
  <c r="E47" i="45"/>
  <c r="F47" i="45" s="1"/>
  <c r="H47" i="45" s="1"/>
  <c r="I47" i="45"/>
  <c r="I39" i="45" s="1"/>
  <c r="C48" i="45"/>
  <c r="E48" i="45"/>
  <c r="F48" i="45" s="1"/>
  <c r="H48" i="45" s="1"/>
  <c r="I48" i="45"/>
  <c r="C49" i="45"/>
  <c r="D49" i="45"/>
  <c r="E49" i="45"/>
  <c r="F49" i="45"/>
  <c r="I49" i="45"/>
  <c r="L50" i="45"/>
  <c r="L141" i="45" s="1"/>
  <c r="R50" i="45"/>
  <c r="R141" i="45" s="1"/>
  <c r="AH50" i="45"/>
  <c r="AH141" i="45" s="1"/>
  <c r="C51" i="45"/>
  <c r="G51" i="45"/>
  <c r="N51" i="45"/>
  <c r="O51" i="45"/>
  <c r="P51" i="45"/>
  <c r="P50" i="45" s="1"/>
  <c r="P141" i="45" s="1"/>
  <c r="Q51" i="45"/>
  <c r="R51" i="45"/>
  <c r="S51" i="45"/>
  <c r="T51" i="45"/>
  <c r="U51" i="45"/>
  <c r="V51" i="45"/>
  <c r="V50" i="45" s="1"/>
  <c r="V141" i="45" s="1"/>
  <c r="W51" i="45"/>
  <c r="X51" i="45"/>
  <c r="Y51" i="45"/>
  <c r="Z51" i="45"/>
  <c r="AA51" i="45"/>
  <c r="AB51" i="45"/>
  <c r="AC51" i="45"/>
  <c r="AD51" i="45"/>
  <c r="AD50" i="45" s="1"/>
  <c r="AD141" i="45" s="1"/>
  <c r="AE51" i="45"/>
  <c r="AF51" i="45"/>
  <c r="AG51" i="45"/>
  <c r="AH51" i="45"/>
  <c r="AI51" i="45"/>
  <c r="AJ51" i="45"/>
  <c r="AK51" i="45"/>
  <c r="AL51" i="45"/>
  <c r="AL50" i="45" s="1"/>
  <c r="AM51" i="45"/>
  <c r="AN51" i="45"/>
  <c r="AO51" i="45"/>
  <c r="AP51" i="45"/>
  <c r="AQ51" i="45"/>
  <c r="AR51" i="45"/>
  <c r="AS51" i="45"/>
  <c r="AT51" i="45"/>
  <c r="AT50" i="45" s="1"/>
  <c r="AU51" i="45"/>
  <c r="AV51" i="45"/>
  <c r="AW51" i="45"/>
  <c r="E52" i="45"/>
  <c r="F52" i="45"/>
  <c r="I52" i="45"/>
  <c r="E53" i="45"/>
  <c r="F53" i="45"/>
  <c r="H53" i="45" s="1"/>
  <c r="I53" i="45"/>
  <c r="C54" i="45"/>
  <c r="D54" i="45"/>
  <c r="D51" i="45" s="1"/>
  <c r="D50" i="45" s="1"/>
  <c r="I54" i="45"/>
  <c r="E55" i="45"/>
  <c r="F55" i="45" s="1"/>
  <c r="H55" i="45" s="1"/>
  <c r="I55" i="45"/>
  <c r="E56" i="45"/>
  <c r="F56" i="45" s="1"/>
  <c r="H56" i="45"/>
  <c r="I56" i="45"/>
  <c r="E57" i="45"/>
  <c r="F57" i="45" s="1"/>
  <c r="H57" i="45" s="1"/>
  <c r="I57" i="45"/>
  <c r="E58" i="45"/>
  <c r="F58" i="45" s="1"/>
  <c r="H58" i="45"/>
  <c r="I58" i="45"/>
  <c r="E59" i="45"/>
  <c r="F59" i="45" s="1"/>
  <c r="H59" i="45" s="1"/>
  <c r="I59" i="45"/>
  <c r="E60" i="45"/>
  <c r="F60" i="45" s="1"/>
  <c r="H60" i="45"/>
  <c r="E61" i="45"/>
  <c r="F61" i="45"/>
  <c r="H61" i="45" s="1"/>
  <c r="I61" i="45"/>
  <c r="E62" i="45"/>
  <c r="F62" i="45" s="1"/>
  <c r="H62" i="45" s="1"/>
  <c r="E63" i="45"/>
  <c r="F63" i="45" s="1"/>
  <c r="H63" i="45" s="1"/>
  <c r="I63" i="45"/>
  <c r="C64" i="45"/>
  <c r="D64" i="45"/>
  <c r="G64" i="45"/>
  <c r="I64" i="45"/>
  <c r="J64" i="45"/>
  <c r="K64" i="45"/>
  <c r="L64" i="45"/>
  <c r="M64" i="45"/>
  <c r="N64" i="45"/>
  <c r="O64" i="45"/>
  <c r="P64" i="45"/>
  <c r="Q64" i="45"/>
  <c r="R64" i="45"/>
  <c r="S64" i="45"/>
  <c r="T64" i="45"/>
  <c r="U64" i="45"/>
  <c r="V64" i="45"/>
  <c r="W64" i="45"/>
  <c r="X64" i="45"/>
  <c r="Y64" i="45"/>
  <c r="Z64" i="45"/>
  <c r="AA64" i="45"/>
  <c r="AB64" i="45"/>
  <c r="AD64" i="45"/>
  <c r="AE64" i="45"/>
  <c r="AF64" i="45"/>
  <c r="AH64" i="45"/>
  <c r="AI64" i="45"/>
  <c r="AJ64" i="45"/>
  <c r="AK64" i="45"/>
  <c r="AL64" i="45"/>
  <c r="AM64" i="45"/>
  <c r="AN64" i="45"/>
  <c r="AO64" i="45"/>
  <c r="AP64" i="45"/>
  <c r="AP50" i="45" s="1"/>
  <c r="AQ64" i="45"/>
  <c r="AR64" i="45"/>
  <c r="AS64" i="45"/>
  <c r="AT64" i="45"/>
  <c r="AU64" i="45"/>
  <c r="AV64" i="45"/>
  <c r="AW64" i="45"/>
  <c r="E65" i="45"/>
  <c r="E66" i="45"/>
  <c r="F66" i="45" s="1"/>
  <c r="H66" i="45"/>
  <c r="E67" i="45"/>
  <c r="F67" i="45"/>
  <c r="H67" i="45" s="1"/>
  <c r="E68" i="45"/>
  <c r="F68" i="45" s="1"/>
  <c r="H68" i="45" s="1"/>
  <c r="C69" i="45"/>
  <c r="D69" i="45"/>
  <c r="G69" i="45"/>
  <c r="J69" i="45"/>
  <c r="J50" i="45" s="1"/>
  <c r="K69" i="45"/>
  <c r="L69" i="45"/>
  <c r="M69" i="45"/>
  <c r="N69" i="45"/>
  <c r="O69" i="45"/>
  <c r="P69" i="45"/>
  <c r="Q69" i="45"/>
  <c r="R69" i="45"/>
  <c r="S69" i="45"/>
  <c r="T69" i="45"/>
  <c r="U69" i="45"/>
  <c r="V69" i="45"/>
  <c r="W69" i="45"/>
  <c r="W50" i="45" s="1"/>
  <c r="X69" i="45"/>
  <c r="Y69" i="45"/>
  <c r="Z69" i="45"/>
  <c r="AA69" i="45"/>
  <c r="AB69" i="45"/>
  <c r="AC69" i="45"/>
  <c r="AD69" i="45"/>
  <c r="AE69" i="45"/>
  <c r="AF69" i="45"/>
  <c r="AG69" i="45"/>
  <c r="AH69" i="45"/>
  <c r="AI69" i="45"/>
  <c r="AJ69" i="45"/>
  <c r="AK69" i="45"/>
  <c r="AL69" i="45"/>
  <c r="AM69" i="45"/>
  <c r="AM50" i="45" s="1"/>
  <c r="AN69" i="45"/>
  <c r="AO69" i="45"/>
  <c r="AP69" i="45"/>
  <c r="AQ69" i="45"/>
  <c r="AR69" i="45"/>
  <c r="AS69" i="45"/>
  <c r="AT69" i="45"/>
  <c r="AU69" i="45"/>
  <c r="AV69" i="45"/>
  <c r="AW69" i="45"/>
  <c r="E70" i="45"/>
  <c r="F70" i="45"/>
  <c r="H70" i="45" s="1"/>
  <c r="E71" i="45"/>
  <c r="F71" i="45"/>
  <c r="H71" i="45"/>
  <c r="E72" i="45"/>
  <c r="F72" i="45" s="1"/>
  <c r="H72" i="45"/>
  <c r="I72" i="45"/>
  <c r="I69" i="45" s="1"/>
  <c r="E73" i="45"/>
  <c r="F73" i="45" s="1"/>
  <c r="H73" i="45" s="1"/>
  <c r="E74" i="45"/>
  <c r="F74" i="45" s="1"/>
  <c r="H74" i="45" s="1"/>
  <c r="E75" i="45"/>
  <c r="F75" i="45" s="1"/>
  <c r="H75" i="45" s="1"/>
  <c r="I75" i="45"/>
  <c r="E76" i="45"/>
  <c r="F76" i="45" s="1"/>
  <c r="H76" i="45" s="1"/>
  <c r="E77" i="45"/>
  <c r="F77" i="45"/>
  <c r="H77" i="45" s="1"/>
  <c r="C78" i="45"/>
  <c r="D78" i="45"/>
  <c r="E78" i="45"/>
  <c r="G78" i="45"/>
  <c r="H78" i="45"/>
  <c r="I78" i="45"/>
  <c r="J78" i="45"/>
  <c r="K78" i="45"/>
  <c r="L78" i="45"/>
  <c r="M78" i="45"/>
  <c r="N78" i="45"/>
  <c r="N50" i="45" s="1"/>
  <c r="N141" i="45" s="1"/>
  <c r="O78" i="45"/>
  <c r="P78" i="45"/>
  <c r="Q78" i="45"/>
  <c r="R78" i="45"/>
  <c r="S78" i="45"/>
  <c r="T78" i="45"/>
  <c r="U78" i="45"/>
  <c r="U50" i="45" s="1"/>
  <c r="V78" i="45"/>
  <c r="W78" i="45"/>
  <c r="X78" i="45"/>
  <c r="Y78" i="45"/>
  <c r="Z78" i="45"/>
  <c r="Z50" i="45" s="1"/>
  <c r="Z141" i="45" s="1"/>
  <c r="AA78" i="45"/>
  <c r="AB78" i="45"/>
  <c r="AC78" i="45"/>
  <c r="AC50" i="45" s="1"/>
  <c r="AD78" i="45"/>
  <c r="AE78" i="45"/>
  <c r="AF78" i="45"/>
  <c r="AG78" i="45"/>
  <c r="AG50" i="45" s="1"/>
  <c r="AH78" i="45"/>
  <c r="AI78" i="45"/>
  <c r="AJ78" i="45"/>
  <c r="AK78" i="45"/>
  <c r="AK50" i="45" s="1"/>
  <c r="AL78" i="45"/>
  <c r="AM78" i="45"/>
  <c r="AN78" i="45"/>
  <c r="AO78" i="45"/>
  <c r="AP78" i="45"/>
  <c r="AQ78" i="45"/>
  <c r="AR78" i="45"/>
  <c r="AS78" i="45"/>
  <c r="AS50" i="45" s="1"/>
  <c r="AT78" i="45"/>
  <c r="AU78" i="45"/>
  <c r="AV78" i="45"/>
  <c r="AW78" i="45"/>
  <c r="E79" i="45"/>
  <c r="F79" i="45"/>
  <c r="F78" i="45" s="1"/>
  <c r="E89" i="45"/>
  <c r="F89" i="45"/>
  <c r="H89" i="45" s="1"/>
  <c r="G90" i="45"/>
  <c r="I90" i="45"/>
  <c r="J90" i="45"/>
  <c r="K90" i="45"/>
  <c r="L90" i="45"/>
  <c r="M90" i="45"/>
  <c r="N90" i="45"/>
  <c r="O90" i="45"/>
  <c r="P90" i="45"/>
  <c r="Q90" i="45"/>
  <c r="R90" i="45"/>
  <c r="S90" i="45"/>
  <c r="T90" i="45"/>
  <c r="U90" i="45"/>
  <c r="V90" i="45"/>
  <c r="W90" i="45"/>
  <c r="X90" i="45"/>
  <c r="Y90" i="45"/>
  <c r="Z90" i="45"/>
  <c r="AA90" i="45"/>
  <c r="AB90" i="45"/>
  <c r="AC90" i="45"/>
  <c r="AD90" i="45"/>
  <c r="AE90" i="45"/>
  <c r="AF90" i="45"/>
  <c r="AG90" i="45"/>
  <c r="AH90" i="45"/>
  <c r="AI90" i="45"/>
  <c r="AJ90" i="45"/>
  <c r="AK90" i="45"/>
  <c r="AL90" i="45"/>
  <c r="AM90" i="45"/>
  <c r="AN90" i="45"/>
  <c r="AO90" i="45"/>
  <c r="AP90" i="45"/>
  <c r="AQ90" i="45"/>
  <c r="AR90" i="45"/>
  <c r="AS90" i="45"/>
  <c r="AT90" i="45"/>
  <c r="AU90" i="45"/>
  <c r="AV90" i="45"/>
  <c r="AW90" i="45"/>
  <c r="C91" i="45"/>
  <c r="F91" i="45"/>
  <c r="H91" i="45" s="1"/>
  <c r="H90" i="45" s="1"/>
  <c r="I91" i="45"/>
  <c r="C92" i="45"/>
  <c r="E92" i="45" s="1"/>
  <c r="E90" i="45" s="1"/>
  <c r="D92" i="45"/>
  <c r="D90" i="45" s="1"/>
  <c r="F92" i="45"/>
  <c r="I92" i="45"/>
  <c r="J93" i="45"/>
  <c r="K93" i="45"/>
  <c r="L93" i="45"/>
  <c r="M93" i="45"/>
  <c r="N93" i="45"/>
  <c r="O93" i="45"/>
  <c r="P93" i="45"/>
  <c r="Q93" i="45"/>
  <c r="R93" i="45"/>
  <c r="S93" i="45"/>
  <c r="T93" i="45"/>
  <c r="U93" i="45"/>
  <c r="V93" i="45"/>
  <c r="W93" i="45"/>
  <c r="X93" i="45"/>
  <c r="Y93" i="45"/>
  <c r="Z93" i="45"/>
  <c r="AA93" i="45"/>
  <c r="AB93" i="45"/>
  <c r="AC93" i="45"/>
  <c r="AD93" i="45"/>
  <c r="AE93" i="45"/>
  <c r="AF93" i="45"/>
  <c r="AG93" i="45"/>
  <c r="AH93" i="45"/>
  <c r="AI93" i="45"/>
  <c r="AJ93" i="45"/>
  <c r="AK93" i="45"/>
  <c r="AL93" i="45"/>
  <c r="AM93" i="45"/>
  <c r="AN93" i="45"/>
  <c r="AO93" i="45"/>
  <c r="AP93" i="45"/>
  <c r="AQ93" i="45"/>
  <c r="AR93" i="45"/>
  <c r="AS93" i="45"/>
  <c r="AT93" i="45"/>
  <c r="AU93" i="45"/>
  <c r="AV93" i="45"/>
  <c r="AW93" i="45"/>
  <c r="C94" i="45"/>
  <c r="D94" i="45"/>
  <c r="D93" i="45" s="1"/>
  <c r="G94" i="45"/>
  <c r="G93" i="45" s="1"/>
  <c r="C95" i="45"/>
  <c r="D95" i="45"/>
  <c r="E95" i="45"/>
  <c r="F95" i="45" s="1"/>
  <c r="H95" i="45" s="1"/>
  <c r="I95" i="45"/>
  <c r="I93" i="45" s="1"/>
  <c r="C96" i="45"/>
  <c r="D96" i="45"/>
  <c r="I96" i="45"/>
  <c r="C97" i="45"/>
  <c r="D97" i="45"/>
  <c r="E97" i="45"/>
  <c r="F97" i="45" s="1"/>
  <c r="H97" i="45" s="1"/>
  <c r="C98" i="45"/>
  <c r="D98" i="45"/>
  <c r="E98" i="45"/>
  <c r="F98" i="45" s="1"/>
  <c r="H98" i="45" s="1"/>
  <c r="I98" i="45"/>
  <c r="C99" i="45"/>
  <c r="E99" i="45" s="1"/>
  <c r="F99" i="45" s="1"/>
  <c r="H99" i="45" s="1"/>
  <c r="D99" i="45"/>
  <c r="G99" i="45"/>
  <c r="C100" i="45"/>
  <c r="E100" i="45" s="1"/>
  <c r="F100" i="45" s="1"/>
  <c r="H100" i="45" s="1"/>
  <c r="D100" i="45"/>
  <c r="G102" i="45"/>
  <c r="J102" i="45"/>
  <c r="K102" i="45"/>
  <c r="L102" i="45"/>
  <c r="M102" i="45"/>
  <c r="N102" i="45"/>
  <c r="O102" i="45"/>
  <c r="P102" i="45"/>
  <c r="Q102" i="45"/>
  <c r="R102" i="45"/>
  <c r="S102" i="45"/>
  <c r="T102" i="45"/>
  <c r="U102" i="45"/>
  <c r="V102" i="45"/>
  <c r="W102" i="45"/>
  <c r="X102" i="45"/>
  <c r="Y102" i="45"/>
  <c r="Z102" i="45"/>
  <c r="AA102" i="45"/>
  <c r="AB102" i="45"/>
  <c r="AC102" i="45"/>
  <c r="AD102" i="45"/>
  <c r="AE102" i="45"/>
  <c r="AF102" i="45"/>
  <c r="AG102" i="45"/>
  <c r="AH102" i="45"/>
  <c r="AI102" i="45"/>
  <c r="AJ102" i="45"/>
  <c r="AK102" i="45"/>
  <c r="AL102" i="45"/>
  <c r="AM102" i="45"/>
  <c r="AN102" i="45"/>
  <c r="AO102" i="45"/>
  <c r="AP102" i="45"/>
  <c r="AQ102" i="45"/>
  <c r="AR102" i="45"/>
  <c r="AS102" i="45"/>
  <c r="AT102" i="45"/>
  <c r="AU102" i="45"/>
  <c r="AV102" i="45"/>
  <c r="AW102" i="45"/>
  <c r="C103" i="45"/>
  <c r="E103" i="45"/>
  <c r="F103" i="45" s="1"/>
  <c r="C104" i="45"/>
  <c r="D104" i="45"/>
  <c r="D102" i="45" s="1"/>
  <c r="E104" i="45"/>
  <c r="F104" i="45" s="1"/>
  <c r="H104" i="45" s="1"/>
  <c r="C105" i="45"/>
  <c r="E105" i="45" s="1"/>
  <c r="F105" i="45" s="1"/>
  <c r="H105" i="45" s="1"/>
  <c r="D105" i="45"/>
  <c r="I105" i="45"/>
  <c r="I102" i="45" s="1"/>
  <c r="C106" i="45"/>
  <c r="E106" i="45" s="1"/>
  <c r="D106" i="45"/>
  <c r="F106" i="45"/>
  <c r="H106" i="45" s="1"/>
  <c r="I106" i="45"/>
  <c r="C107" i="45"/>
  <c r="D107" i="45"/>
  <c r="E107" i="45" s="1"/>
  <c r="F107" i="45" s="1"/>
  <c r="H107" i="45" s="1"/>
  <c r="I107" i="45"/>
  <c r="C108" i="45"/>
  <c r="E108" i="45" s="1"/>
  <c r="F108" i="45" s="1"/>
  <c r="H108" i="45" s="1"/>
  <c r="D108" i="45"/>
  <c r="C109" i="45"/>
  <c r="D109" i="45"/>
  <c r="E109" i="45" s="1"/>
  <c r="F109" i="45" s="1"/>
  <c r="H109" i="45" s="1"/>
  <c r="C110" i="45"/>
  <c r="E110" i="45" s="1"/>
  <c r="F110" i="45" s="1"/>
  <c r="D110" i="45"/>
  <c r="H110" i="45"/>
  <c r="I110" i="45"/>
  <c r="C111" i="45"/>
  <c r="D111" i="45"/>
  <c r="E111" i="45"/>
  <c r="F111" i="45" s="1"/>
  <c r="H111" i="45" s="1"/>
  <c r="I111" i="45"/>
  <c r="G112" i="45"/>
  <c r="J112" i="45"/>
  <c r="K112" i="45"/>
  <c r="L112" i="45"/>
  <c r="M112" i="45"/>
  <c r="N112" i="45"/>
  <c r="O112" i="45"/>
  <c r="P112" i="45"/>
  <c r="Q112" i="45"/>
  <c r="R112" i="45"/>
  <c r="S112" i="45"/>
  <c r="T112" i="45"/>
  <c r="U112" i="45"/>
  <c r="V112" i="45"/>
  <c r="W112" i="45"/>
  <c r="X112" i="45"/>
  <c r="Y112" i="45"/>
  <c r="Z112" i="45"/>
  <c r="AA112" i="45"/>
  <c r="AB112" i="45"/>
  <c r="AC112" i="45"/>
  <c r="AD112" i="45"/>
  <c r="AE112" i="45"/>
  <c r="AF112" i="45"/>
  <c r="AG112" i="45"/>
  <c r="AH112" i="45"/>
  <c r="AI112" i="45"/>
  <c r="AJ112" i="45"/>
  <c r="AK112" i="45"/>
  <c r="AL112" i="45"/>
  <c r="AM112" i="45"/>
  <c r="AN112" i="45"/>
  <c r="AO112" i="45"/>
  <c r="AP112" i="45"/>
  <c r="AQ112" i="45"/>
  <c r="AR112" i="45"/>
  <c r="AS112" i="45"/>
  <c r="AT112" i="45"/>
  <c r="AU112" i="45"/>
  <c r="AV112" i="45"/>
  <c r="AW112" i="45"/>
  <c r="E113" i="45"/>
  <c r="F113" i="45"/>
  <c r="H113" i="45"/>
  <c r="C114" i="45"/>
  <c r="E114" i="45" s="1"/>
  <c r="F114" i="45" s="1"/>
  <c r="H114" i="45" s="1"/>
  <c r="H112" i="45" s="1"/>
  <c r="D114" i="45"/>
  <c r="C115" i="45"/>
  <c r="D115" i="45"/>
  <c r="D112" i="45" s="1"/>
  <c r="E115" i="45"/>
  <c r="F115" i="45" s="1"/>
  <c r="H115" i="45" s="1"/>
  <c r="C116" i="45"/>
  <c r="D116" i="45"/>
  <c r="E116" i="45"/>
  <c r="F116" i="45" s="1"/>
  <c r="H116" i="45" s="1"/>
  <c r="C117" i="45"/>
  <c r="E117" i="45" s="1"/>
  <c r="D117" i="45"/>
  <c r="F117" i="45"/>
  <c r="H117" i="45" s="1"/>
  <c r="I117" i="45"/>
  <c r="I112" i="45" s="1"/>
  <c r="C118" i="45"/>
  <c r="D118" i="45"/>
  <c r="E118" i="45" s="1"/>
  <c r="F118" i="45" s="1"/>
  <c r="H118" i="45" s="1"/>
  <c r="I118" i="45"/>
  <c r="C119" i="45"/>
  <c r="E119" i="45" s="1"/>
  <c r="F119" i="45" s="1"/>
  <c r="H119" i="45" s="1"/>
  <c r="D119" i="45"/>
  <c r="I119" i="45"/>
  <c r="G120" i="45"/>
  <c r="J120" i="45"/>
  <c r="K120" i="45"/>
  <c r="L120" i="45"/>
  <c r="M120" i="45"/>
  <c r="N120" i="45"/>
  <c r="O120" i="45"/>
  <c r="P120" i="45"/>
  <c r="Q120" i="45"/>
  <c r="R120" i="45"/>
  <c r="S120" i="45"/>
  <c r="T120" i="45"/>
  <c r="U120" i="45"/>
  <c r="V120" i="45"/>
  <c r="W120" i="45"/>
  <c r="X120" i="45"/>
  <c r="Y120" i="45"/>
  <c r="Z120" i="45"/>
  <c r="AA120" i="45"/>
  <c r="AB120" i="45"/>
  <c r="AC120" i="45"/>
  <c r="AD120" i="45"/>
  <c r="AE120" i="45"/>
  <c r="AF120" i="45"/>
  <c r="AG120" i="45"/>
  <c r="AH120" i="45"/>
  <c r="AI120" i="45"/>
  <c r="AJ120" i="45"/>
  <c r="AK120" i="45"/>
  <c r="AL120" i="45"/>
  <c r="AM120" i="45"/>
  <c r="AN120" i="45"/>
  <c r="AO120" i="45"/>
  <c r="AP120" i="45"/>
  <c r="AQ120" i="45"/>
  <c r="AR120" i="45"/>
  <c r="AS120" i="45"/>
  <c r="AT120" i="45"/>
  <c r="AU120" i="45"/>
  <c r="AV120" i="45"/>
  <c r="AW120" i="45"/>
  <c r="E121" i="45"/>
  <c r="F121" i="45" s="1"/>
  <c r="H121" i="45"/>
  <c r="C122" i="45"/>
  <c r="E122" i="45"/>
  <c r="F122" i="45" s="1"/>
  <c r="C123" i="45"/>
  <c r="D123" i="45"/>
  <c r="I123" i="45"/>
  <c r="I120" i="45" s="1"/>
  <c r="E124" i="45"/>
  <c r="F124" i="45" s="1"/>
  <c r="H124" i="45" s="1"/>
  <c r="I124" i="45"/>
  <c r="C125" i="45"/>
  <c r="E125" i="45" s="1"/>
  <c r="F125" i="45" s="1"/>
  <c r="H125" i="45" s="1"/>
  <c r="D125" i="45"/>
  <c r="C126" i="45"/>
  <c r="D126" i="45"/>
  <c r="E126" i="45" s="1"/>
  <c r="F126" i="45" s="1"/>
  <c r="H126" i="45" s="1"/>
  <c r="I126" i="45"/>
  <c r="C127" i="45"/>
  <c r="E127" i="45" s="1"/>
  <c r="F127" i="45" s="1"/>
  <c r="D127" i="45"/>
  <c r="H127" i="45"/>
  <c r="C128" i="45"/>
  <c r="E128" i="45" s="1"/>
  <c r="F128" i="45" s="1"/>
  <c r="H128" i="45" s="1"/>
  <c r="C129" i="45"/>
  <c r="E129" i="45" s="1"/>
  <c r="F129" i="45" s="1"/>
  <c r="D129" i="45"/>
  <c r="H129" i="45"/>
  <c r="I129" i="45"/>
  <c r="G130" i="45"/>
  <c r="J130" i="45"/>
  <c r="J143" i="45" s="1"/>
  <c r="K130" i="45"/>
  <c r="L130" i="45"/>
  <c r="M130" i="45"/>
  <c r="N130" i="45"/>
  <c r="N143" i="45" s="1"/>
  <c r="O130" i="45"/>
  <c r="P130" i="45"/>
  <c r="Q130" i="45"/>
  <c r="R130" i="45"/>
  <c r="R143" i="45" s="1"/>
  <c r="S130" i="45"/>
  <c r="T130" i="45"/>
  <c r="U130" i="45"/>
  <c r="V130" i="45"/>
  <c r="V143" i="45" s="1"/>
  <c r="W130" i="45"/>
  <c r="X130" i="45"/>
  <c r="Y130" i="45"/>
  <c r="Z130" i="45"/>
  <c r="Z143" i="45" s="1"/>
  <c r="AA130" i="45"/>
  <c r="AB130" i="45"/>
  <c r="AC130" i="45"/>
  <c r="AD130" i="45"/>
  <c r="AD143" i="45" s="1"/>
  <c r="AE130" i="45"/>
  <c r="AF130" i="45"/>
  <c r="AG130" i="45"/>
  <c r="AH130" i="45"/>
  <c r="AH143" i="45" s="1"/>
  <c r="AI130" i="45"/>
  <c r="AJ130" i="45"/>
  <c r="AK130" i="45"/>
  <c r="AL130" i="45"/>
  <c r="AL143" i="45" s="1"/>
  <c r="AM130" i="45"/>
  <c r="AN130" i="45"/>
  <c r="AO130" i="45"/>
  <c r="AP130" i="45"/>
  <c r="AP143" i="45" s="1"/>
  <c r="AQ130" i="45"/>
  <c r="AR130" i="45"/>
  <c r="AS130" i="45"/>
  <c r="AT130" i="45"/>
  <c r="AT143" i="45" s="1"/>
  <c r="AU130" i="45"/>
  <c r="AV130" i="45"/>
  <c r="AW130" i="45"/>
  <c r="E131" i="45"/>
  <c r="F131" i="45" s="1"/>
  <c r="C132" i="45"/>
  <c r="D132" i="45"/>
  <c r="C133" i="45"/>
  <c r="D133" i="45"/>
  <c r="I133" i="45"/>
  <c r="I130" i="45" s="1"/>
  <c r="C134" i="45"/>
  <c r="D134" i="45"/>
  <c r="E134" i="45" s="1"/>
  <c r="F134" i="45"/>
  <c r="H134" i="45" s="1"/>
  <c r="I134" i="45"/>
  <c r="D135" i="45"/>
  <c r="E135" i="45"/>
  <c r="F135" i="45" s="1"/>
  <c r="H135" i="45" s="1"/>
  <c r="C136" i="45"/>
  <c r="E136" i="45" s="1"/>
  <c r="F136" i="45" s="1"/>
  <c r="H136" i="45" s="1"/>
  <c r="D136" i="45"/>
  <c r="D137" i="45"/>
  <c r="E137" i="45" s="1"/>
  <c r="F137" i="45" s="1"/>
  <c r="H137" i="45" s="1"/>
  <c r="C138" i="45"/>
  <c r="E138" i="45" s="1"/>
  <c r="F138" i="45" s="1"/>
  <c r="H138" i="45" s="1"/>
  <c r="D138" i="45"/>
  <c r="I138" i="45"/>
  <c r="C139" i="45"/>
  <c r="D139" i="45"/>
  <c r="E139" i="45"/>
  <c r="F139" i="45" s="1"/>
  <c r="H139" i="45" s="1"/>
  <c r="I139" i="45"/>
  <c r="AL141" i="45"/>
  <c r="AP141" i="45"/>
  <c r="AT141" i="45"/>
  <c r="L142" i="45"/>
  <c r="N142" i="45"/>
  <c r="P142" i="45"/>
  <c r="Q142" i="45"/>
  <c r="R142" i="45"/>
  <c r="U142" i="45"/>
  <c r="V142" i="45"/>
  <c r="Z142" i="45"/>
  <c r="AD142" i="45"/>
  <c r="AG142" i="45"/>
  <c r="AH142" i="45"/>
  <c r="AK142" i="45"/>
  <c r="AL142" i="45"/>
  <c r="AP142" i="45"/>
  <c r="AT142" i="45"/>
  <c r="Q143" i="45"/>
  <c r="U143" i="45"/>
  <c r="AG143" i="45"/>
  <c r="AK143" i="45"/>
  <c r="J144" i="45"/>
  <c r="L144" i="45"/>
  <c r="N144" i="45"/>
  <c r="P144" i="45"/>
  <c r="R144" i="45"/>
  <c r="V144" i="45"/>
  <c r="Z144" i="45"/>
  <c r="AD144" i="45"/>
  <c r="AH144" i="45"/>
  <c r="AL144" i="45"/>
  <c r="AP144" i="45"/>
  <c r="AT144" i="45"/>
  <c r="AX147" i="45"/>
  <c r="AX148" i="45"/>
  <c r="H16" i="48" l="1"/>
  <c r="E49" i="48"/>
  <c r="E62" i="48"/>
  <c r="H62" i="48"/>
  <c r="I80" i="48"/>
  <c r="H49" i="48"/>
  <c r="H80" i="48" s="1"/>
  <c r="E33" i="48"/>
  <c r="E80" i="48" s="1"/>
  <c r="E16" i="48"/>
  <c r="AE80" i="48"/>
  <c r="AA80" i="48"/>
  <c r="W80" i="48"/>
  <c r="S80" i="48"/>
  <c r="O80" i="48"/>
  <c r="K80" i="48"/>
  <c r="G49" i="48"/>
  <c r="G80" i="48" s="1"/>
  <c r="C49" i="48"/>
  <c r="G16" i="48"/>
  <c r="C16" i="48"/>
  <c r="C81" i="48" s="1"/>
  <c r="C56" i="48"/>
  <c r="G62" i="48"/>
  <c r="H57" i="47"/>
  <c r="I90" i="47"/>
  <c r="H70" i="47"/>
  <c r="H18" i="47"/>
  <c r="H90" i="47" s="1"/>
  <c r="E64" i="47"/>
  <c r="E89" i="47" s="1"/>
  <c r="E57" i="47"/>
  <c r="E70" i="47"/>
  <c r="E18" i="47"/>
  <c r="G57" i="47"/>
  <c r="G89" i="47" s="1"/>
  <c r="C57" i="47"/>
  <c r="AD89" i="47"/>
  <c r="Z89" i="47"/>
  <c r="V89" i="47"/>
  <c r="R89" i="47"/>
  <c r="N89" i="47"/>
  <c r="J89" i="47"/>
  <c r="F89" i="47"/>
  <c r="D70" i="47"/>
  <c r="C64" i="47"/>
  <c r="C89" i="47" s="1"/>
  <c r="C39" i="47"/>
  <c r="C90" i="47" s="1"/>
  <c r="D18" i="47"/>
  <c r="D90" i="47" s="1"/>
  <c r="D94" i="47" s="1"/>
  <c r="G70" i="47"/>
  <c r="G18" i="47"/>
  <c r="E99" i="46"/>
  <c r="F100" i="46"/>
  <c r="E117" i="46"/>
  <c r="F118" i="46"/>
  <c r="F109" i="46"/>
  <c r="H110" i="46"/>
  <c r="H109" i="46" s="1"/>
  <c r="E70" i="46"/>
  <c r="C127" i="46"/>
  <c r="D109" i="46"/>
  <c r="AP137" i="46"/>
  <c r="AP139" i="46"/>
  <c r="AH137" i="46"/>
  <c r="AH139" i="46"/>
  <c r="Z137" i="46"/>
  <c r="Z139" i="46"/>
  <c r="R137" i="46"/>
  <c r="R139" i="46"/>
  <c r="J137" i="46"/>
  <c r="J139" i="46"/>
  <c r="AU138" i="46"/>
  <c r="AU140" i="46"/>
  <c r="AQ138" i="46"/>
  <c r="AQ140" i="46"/>
  <c r="AM138" i="46"/>
  <c r="AM140" i="46"/>
  <c r="AI138" i="46"/>
  <c r="AI140" i="46"/>
  <c r="AE138" i="46"/>
  <c r="AE140" i="46"/>
  <c r="AA138" i="46"/>
  <c r="AA140" i="46"/>
  <c r="W138" i="46"/>
  <c r="W140" i="46"/>
  <c r="S51" i="46"/>
  <c r="D52" i="46"/>
  <c r="D51" i="46" s="1"/>
  <c r="AT137" i="46"/>
  <c r="AT139" i="46"/>
  <c r="N137" i="46"/>
  <c r="N139" i="46"/>
  <c r="I24" i="46"/>
  <c r="D139" i="46"/>
  <c r="D142" i="46" s="1"/>
  <c r="D117" i="46"/>
  <c r="D95" i="46"/>
  <c r="O138" i="46"/>
  <c r="O140" i="46"/>
  <c r="K138" i="46"/>
  <c r="K140" i="46"/>
  <c r="F65" i="46"/>
  <c r="H66" i="46"/>
  <c r="H65" i="46" s="1"/>
  <c r="P139" i="46"/>
  <c r="P137" i="46"/>
  <c r="L139" i="46"/>
  <c r="L137" i="46"/>
  <c r="G138" i="46"/>
  <c r="G140" i="46"/>
  <c r="O139" i="46"/>
  <c r="E127" i="46"/>
  <c r="F128" i="46"/>
  <c r="C99" i="46"/>
  <c r="AD137" i="46"/>
  <c r="AD139" i="46"/>
  <c r="AL139" i="46"/>
  <c r="V139" i="46"/>
  <c r="E96" i="46"/>
  <c r="C87" i="46"/>
  <c r="H84" i="46"/>
  <c r="H83" i="46" s="1"/>
  <c r="H80" i="46"/>
  <c r="H79" i="46" s="1"/>
  <c r="Q51" i="46"/>
  <c r="M51" i="46"/>
  <c r="E61" i="46"/>
  <c r="F61" i="46" s="1"/>
  <c r="H61" i="46" s="1"/>
  <c r="E53" i="46"/>
  <c r="F53" i="46" s="1"/>
  <c r="C40" i="46"/>
  <c r="E34" i="46"/>
  <c r="F34" i="46" s="1"/>
  <c r="H34" i="46" s="1"/>
  <c r="D24" i="46"/>
  <c r="C11" i="46"/>
  <c r="E12" i="46"/>
  <c r="AW51" i="46"/>
  <c r="AS51" i="46"/>
  <c r="AO51" i="46"/>
  <c r="AK51" i="46"/>
  <c r="AG51" i="46"/>
  <c r="AC51" i="46"/>
  <c r="Y51" i="46"/>
  <c r="U51" i="46"/>
  <c r="H11" i="46"/>
  <c r="E87" i="46"/>
  <c r="F88" i="46"/>
  <c r="E85" i="46"/>
  <c r="F85" i="46" s="1"/>
  <c r="H85" i="46" s="1"/>
  <c r="C79" i="46"/>
  <c r="E79" i="46" s="1"/>
  <c r="F70" i="46"/>
  <c r="H71" i="46"/>
  <c r="H70" i="46" s="1"/>
  <c r="E57" i="46"/>
  <c r="F57" i="46" s="1"/>
  <c r="H57" i="46" s="1"/>
  <c r="I52" i="46"/>
  <c r="I51" i="46" s="1"/>
  <c r="AV51" i="46"/>
  <c r="AR51" i="46"/>
  <c r="AN51" i="46"/>
  <c r="AJ51" i="46"/>
  <c r="AF51" i="46"/>
  <c r="AB51" i="46"/>
  <c r="X51" i="46"/>
  <c r="T51" i="46"/>
  <c r="C51" i="46"/>
  <c r="E52" i="46"/>
  <c r="E51" i="46" s="1"/>
  <c r="E40" i="46"/>
  <c r="F41" i="46"/>
  <c r="E38" i="46"/>
  <c r="F38" i="46" s="1"/>
  <c r="H38" i="46" s="1"/>
  <c r="E25" i="46"/>
  <c r="AM143" i="45"/>
  <c r="AM141" i="45"/>
  <c r="AM142" i="45"/>
  <c r="AM144" i="45"/>
  <c r="W141" i="45"/>
  <c r="W143" i="45"/>
  <c r="W142" i="45"/>
  <c r="W144" i="45"/>
  <c r="H102" i="45"/>
  <c r="AS142" i="45"/>
  <c r="AS143" i="45"/>
  <c r="AC142" i="45"/>
  <c r="AC143" i="45"/>
  <c r="D130" i="45"/>
  <c r="C112" i="45"/>
  <c r="F102" i="45"/>
  <c r="C102" i="45"/>
  <c r="Y50" i="45"/>
  <c r="M50" i="45"/>
  <c r="I51" i="45"/>
  <c r="I50" i="45" s="1"/>
  <c r="AW141" i="45"/>
  <c r="AS141" i="45"/>
  <c r="AK141" i="45"/>
  <c r="AG141" i="45"/>
  <c r="AC141" i="45"/>
  <c r="Y141" i="45"/>
  <c r="U141" i="45"/>
  <c r="Q141" i="45"/>
  <c r="AS144" i="45"/>
  <c r="AO144" i="45"/>
  <c r="AK144" i="45"/>
  <c r="AG144" i="45"/>
  <c r="AC144" i="45"/>
  <c r="Y144" i="45"/>
  <c r="U144" i="45"/>
  <c r="Q144" i="45"/>
  <c r="M144" i="45"/>
  <c r="P143" i="45"/>
  <c r="L143" i="45"/>
  <c r="E132" i="45"/>
  <c r="F132" i="45" s="1"/>
  <c r="D120" i="45"/>
  <c r="E123" i="45"/>
  <c r="F123" i="45" s="1"/>
  <c r="H123" i="45" s="1"/>
  <c r="H120" i="45" s="1"/>
  <c r="C93" i="45"/>
  <c r="F69" i="45"/>
  <c r="F65" i="45"/>
  <c r="E64" i="45"/>
  <c r="AU50" i="45"/>
  <c r="AQ50" i="45"/>
  <c r="AI50" i="45"/>
  <c r="AE50" i="45"/>
  <c r="AA50" i="45"/>
  <c r="S50" i="45"/>
  <c r="C50" i="45"/>
  <c r="E38" i="45"/>
  <c r="F38" i="45" s="1"/>
  <c r="H38" i="45" s="1"/>
  <c r="I11" i="45"/>
  <c r="F130" i="45"/>
  <c r="H131" i="45"/>
  <c r="E112" i="45"/>
  <c r="F90" i="45"/>
  <c r="H69" i="45"/>
  <c r="AW50" i="45"/>
  <c r="AW144" i="45" s="1"/>
  <c r="AO50" i="45"/>
  <c r="E25" i="45"/>
  <c r="E133" i="45"/>
  <c r="F133" i="45" s="1"/>
  <c r="H133" i="45" s="1"/>
  <c r="J142" i="45"/>
  <c r="J141" i="45"/>
  <c r="H27" i="45"/>
  <c r="H11" i="45"/>
  <c r="F112" i="45"/>
  <c r="E94" i="45"/>
  <c r="E69" i="45"/>
  <c r="K50" i="45"/>
  <c r="E54" i="45"/>
  <c r="F54" i="45" s="1"/>
  <c r="H54" i="45" s="1"/>
  <c r="H52" i="45"/>
  <c r="H51" i="45" s="1"/>
  <c r="AV50" i="45"/>
  <c r="AR50" i="45"/>
  <c r="AN50" i="45"/>
  <c r="AJ50" i="45"/>
  <c r="AF50" i="45"/>
  <c r="AB50" i="45"/>
  <c r="X50" i="45"/>
  <c r="T50" i="45"/>
  <c r="G50" i="45"/>
  <c r="E46" i="45"/>
  <c r="F46" i="45" s="1"/>
  <c r="H46" i="45" s="1"/>
  <c r="E42" i="45"/>
  <c r="F42" i="45" s="1"/>
  <c r="H42" i="45" s="1"/>
  <c r="F26" i="45"/>
  <c r="C25" i="45"/>
  <c r="C11" i="45"/>
  <c r="C130" i="45"/>
  <c r="E120" i="45"/>
  <c r="E102" i="45"/>
  <c r="C90" i="45"/>
  <c r="O50" i="45"/>
  <c r="D39" i="45"/>
  <c r="D144" i="45" s="1"/>
  <c r="C120" i="45"/>
  <c r="E96" i="45"/>
  <c r="F96" i="45" s="1"/>
  <c r="H96" i="45" s="1"/>
  <c r="E51" i="45"/>
  <c r="E50" i="45" s="1"/>
  <c r="E44" i="45"/>
  <c r="F44" i="45" s="1"/>
  <c r="H44" i="45" s="1"/>
  <c r="E40" i="45"/>
  <c r="E15" i="45"/>
  <c r="F15" i="45" s="1"/>
  <c r="E12" i="45"/>
  <c r="G81" i="48" l="1"/>
  <c r="E81" i="48"/>
  <c r="H81" i="48"/>
  <c r="C80" i="48"/>
  <c r="E90" i="47"/>
  <c r="H89" i="47"/>
  <c r="G90" i="47"/>
  <c r="D89" i="47"/>
  <c r="F87" i="46"/>
  <c r="H88" i="46"/>
  <c r="H87" i="46" s="1"/>
  <c r="AO138" i="46"/>
  <c r="AO139" i="46"/>
  <c r="AO137" i="46"/>
  <c r="AO140" i="46"/>
  <c r="F52" i="46"/>
  <c r="H53" i="46"/>
  <c r="H52" i="46" s="1"/>
  <c r="H51" i="46" s="1"/>
  <c r="E95" i="46"/>
  <c r="F96" i="46"/>
  <c r="AF139" i="46"/>
  <c r="AF137" i="46"/>
  <c r="AF138" i="46"/>
  <c r="AF140" i="46"/>
  <c r="AC138" i="46"/>
  <c r="AC137" i="46"/>
  <c r="AC140" i="46"/>
  <c r="AC139" i="46"/>
  <c r="D140" i="46"/>
  <c r="D138" i="46"/>
  <c r="I138" i="46"/>
  <c r="I139" i="46"/>
  <c r="I137" i="46"/>
  <c r="I140" i="46"/>
  <c r="H118" i="46"/>
  <c r="H117" i="46" s="1"/>
  <c r="F117" i="46"/>
  <c r="F40" i="46"/>
  <c r="H41" i="46"/>
  <c r="H40" i="46" s="1"/>
  <c r="T139" i="46"/>
  <c r="T137" i="46"/>
  <c r="T140" i="46"/>
  <c r="T138" i="46"/>
  <c r="AJ139" i="46"/>
  <c r="AJ137" i="46"/>
  <c r="AJ140" i="46"/>
  <c r="AJ138" i="46"/>
  <c r="AG138" i="46"/>
  <c r="AG140" i="46"/>
  <c r="AG139" i="46"/>
  <c r="AG137" i="46"/>
  <c r="AW138" i="46"/>
  <c r="AW140" i="46"/>
  <c r="AW139" i="46"/>
  <c r="AW137" i="46"/>
  <c r="M138" i="46"/>
  <c r="M137" i="46"/>
  <c r="M140" i="46"/>
  <c r="M139" i="46"/>
  <c r="F83" i="46"/>
  <c r="H128" i="46"/>
  <c r="H127" i="46" s="1"/>
  <c r="F127" i="46"/>
  <c r="F25" i="46"/>
  <c r="E24" i="46"/>
  <c r="AB139" i="46"/>
  <c r="AB137" i="46"/>
  <c r="AB140" i="46"/>
  <c r="AB138" i="46"/>
  <c r="AR139" i="46"/>
  <c r="AR137" i="46"/>
  <c r="AR140" i="46"/>
  <c r="AR138" i="46"/>
  <c r="Y138" i="46"/>
  <c r="Y139" i="46"/>
  <c r="Y137" i="46"/>
  <c r="Y140" i="46"/>
  <c r="C138" i="46"/>
  <c r="C140" i="46"/>
  <c r="C139" i="46"/>
  <c r="C142" i="46" s="1"/>
  <c r="C137" i="46"/>
  <c r="AV139" i="46"/>
  <c r="AV137" i="46"/>
  <c r="AV138" i="46"/>
  <c r="AV140" i="46"/>
  <c r="AS138" i="46"/>
  <c r="AS137" i="46"/>
  <c r="AS140" i="46"/>
  <c r="AS139" i="46"/>
  <c r="X139" i="46"/>
  <c r="X137" i="46"/>
  <c r="X140" i="46"/>
  <c r="X138" i="46"/>
  <c r="AN139" i="46"/>
  <c r="AN137" i="46"/>
  <c r="AN138" i="46"/>
  <c r="AN140" i="46"/>
  <c r="U138" i="46"/>
  <c r="U137" i="46"/>
  <c r="U139" i="46"/>
  <c r="U140" i="46"/>
  <c r="AK138" i="46"/>
  <c r="AK137" i="46"/>
  <c r="AK139" i="46"/>
  <c r="AK140" i="46"/>
  <c r="E11" i="46"/>
  <c r="F12" i="46"/>
  <c r="F11" i="46" s="1"/>
  <c r="Q138" i="46"/>
  <c r="Q140" i="46"/>
  <c r="Q139" i="46"/>
  <c r="Q137" i="46"/>
  <c r="D137" i="46"/>
  <c r="S138" i="46"/>
  <c r="S140" i="46"/>
  <c r="S139" i="46"/>
  <c r="S137" i="46"/>
  <c r="F99" i="46"/>
  <c r="H100" i="46"/>
  <c r="H99" i="46" s="1"/>
  <c r="F94" i="45"/>
  <c r="E93" i="45"/>
  <c r="D142" i="45"/>
  <c r="E11" i="45"/>
  <c r="F12" i="45"/>
  <c r="F11" i="45" s="1"/>
  <c r="O144" i="45"/>
  <c r="O143" i="45"/>
  <c r="O142" i="45"/>
  <c r="O141" i="45"/>
  <c r="X141" i="45"/>
  <c r="X143" i="45"/>
  <c r="X142" i="45"/>
  <c r="X144" i="45"/>
  <c r="AN141" i="45"/>
  <c r="AN144" i="45"/>
  <c r="AN143" i="45"/>
  <c r="AN142" i="45"/>
  <c r="AO142" i="45"/>
  <c r="AO143" i="45"/>
  <c r="I141" i="45"/>
  <c r="I142" i="45"/>
  <c r="I144" i="45"/>
  <c r="I143" i="45"/>
  <c r="AA144" i="45"/>
  <c r="AA143" i="45"/>
  <c r="AA141" i="45"/>
  <c r="AA142" i="45"/>
  <c r="AU144" i="45"/>
  <c r="AU141" i="45"/>
  <c r="AU142" i="45"/>
  <c r="AU143" i="45"/>
  <c r="D143" i="45"/>
  <c r="D146" i="45" s="1"/>
  <c r="F25" i="45"/>
  <c r="H26" i="45"/>
  <c r="H25" i="45" s="1"/>
  <c r="AJ141" i="45"/>
  <c r="AJ143" i="45"/>
  <c r="AJ142" i="45"/>
  <c r="AJ144" i="45"/>
  <c r="AQ141" i="45"/>
  <c r="AQ144" i="45"/>
  <c r="AQ143" i="45"/>
  <c r="AQ142" i="45"/>
  <c r="F64" i="45"/>
  <c r="H65" i="45"/>
  <c r="H64" i="45" s="1"/>
  <c r="H50" i="45" s="1"/>
  <c r="C141" i="45"/>
  <c r="C142" i="45"/>
  <c r="C144" i="45"/>
  <c r="C143" i="45"/>
  <c r="C146" i="45" s="1"/>
  <c r="AB141" i="45"/>
  <c r="AB144" i="45"/>
  <c r="AB143" i="45"/>
  <c r="AB142" i="45"/>
  <c r="AR141" i="45"/>
  <c r="AR144" i="45"/>
  <c r="AR143" i="45"/>
  <c r="AR142" i="45"/>
  <c r="F120" i="45"/>
  <c r="AE144" i="45"/>
  <c r="AE143" i="45"/>
  <c r="AE142" i="45"/>
  <c r="AE141" i="45"/>
  <c r="F51" i="45"/>
  <c r="F50" i="45" s="1"/>
  <c r="AO141" i="45"/>
  <c r="M142" i="45"/>
  <c r="M143" i="45"/>
  <c r="T141" i="45"/>
  <c r="T144" i="45"/>
  <c r="T143" i="45"/>
  <c r="T142" i="45"/>
  <c r="S141" i="45"/>
  <c r="S144" i="45"/>
  <c r="S142" i="45"/>
  <c r="S143" i="45"/>
  <c r="K144" i="45"/>
  <c r="K141" i="45"/>
  <c r="K142" i="45"/>
  <c r="K143" i="45"/>
  <c r="AW142" i="45"/>
  <c r="AW143" i="45"/>
  <c r="E39" i="45"/>
  <c r="F40" i="45"/>
  <c r="G144" i="45"/>
  <c r="G143" i="45"/>
  <c r="G141" i="45"/>
  <c r="G142" i="45"/>
  <c r="AF141" i="45"/>
  <c r="AF144" i="45"/>
  <c r="AF143" i="45"/>
  <c r="AF142" i="45"/>
  <c r="AV144" i="45"/>
  <c r="AV143" i="45"/>
  <c r="AV141" i="45"/>
  <c r="AV142" i="45"/>
  <c r="D141" i="45"/>
  <c r="H130" i="45"/>
  <c r="AI141" i="45"/>
  <c r="AI144" i="45"/>
  <c r="AI142" i="45"/>
  <c r="AI143" i="45"/>
  <c r="M141" i="45"/>
  <c r="Y142" i="45"/>
  <c r="Y143" i="45"/>
  <c r="E130" i="45"/>
  <c r="F24" i="46" l="1"/>
  <c r="F137" i="46" s="1"/>
  <c r="H25" i="46"/>
  <c r="H24" i="46" s="1"/>
  <c r="F138" i="46"/>
  <c r="F140" i="46"/>
  <c r="F51" i="46"/>
  <c r="E138" i="46"/>
  <c r="E137" i="46"/>
  <c r="E139" i="46"/>
  <c r="E142" i="46" s="1"/>
  <c r="E140" i="46"/>
  <c r="F95" i="46"/>
  <c r="H96" i="46"/>
  <c r="H95" i="46" s="1"/>
  <c r="F39" i="45"/>
  <c r="F144" i="45" s="1"/>
  <c r="H40" i="45"/>
  <c r="H39" i="45" s="1"/>
  <c r="H94" i="45"/>
  <c r="H93" i="45" s="1"/>
  <c r="F93" i="45"/>
  <c r="E141" i="45"/>
  <c r="E142" i="45"/>
  <c r="E144" i="45"/>
  <c r="E143" i="45"/>
  <c r="E146" i="45" s="1"/>
  <c r="F139" i="46" l="1"/>
  <c r="H139" i="46"/>
  <c r="H137" i="46"/>
  <c r="H138" i="46"/>
  <c r="H140" i="46"/>
  <c r="F141" i="45"/>
  <c r="F143" i="45"/>
  <c r="H142" i="45"/>
  <c r="F142" i="45"/>
  <c r="H144" i="45"/>
  <c r="H141" i="45"/>
  <c r="H143" i="45"/>
  <c r="Y45" i="41" l="1"/>
  <c r="X45" i="41"/>
  <c r="W45" i="41"/>
  <c r="V45" i="41"/>
  <c r="U45" i="41"/>
  <c r="T45" i="41"/>
  <c r="S45" i="41"/>
  <c r="R45" i="41"/>
  <c r="Q45" i="41"/>
  <c r="P45" i="41"/>
  <c r="O45" i="41"/>
  <c r="N45" i="41"/>
  <c r="M45" i="41"/>
  <c r="L45" i="41"/>
  <c r="K45" i="41"/>
  <c r="J45" i="41"/>
  <c r="D45" i="41"/>
  <c r="I44" i="41"/>
  <c r="I45" i="41" s="1"/>
  <c r="D44" i="41"/>
  <c r="C44" i="41"/>
  <c r="E44" i="41" s="1"/>
  <c r="Y42" i="41"/>
  <c r="X42" i="41"/>
  <c r="W42" i="41"/>
  <c r="V42" i="41"/>
  <c r="U42" i="41"/>
  <c r="T42" i="41"/>
  <c r="S42" i="41"/>
  <c r="R42" i="41"/>
  <c r="Q42" i="41"/>
  <c r="P42" i="41"/>
  <c r="O42" i="41"/>
  <c r="N42" i="41"/>
  <c r="M42" i="41"/>
  <c r="L42" i="41"/>
  <c r="K42" i="41"/>
  <c r="J42" i="41"/>
  <c r="I41" i="41"/>
  <c r="H41" i="41" s="1"/>
  <c r="D41" i="41"/>
  <c r="C41" i="41"/>
  <c r="I40" i="41"/>
  <c r="H40" i="41" s="1"/>
  <c r="D40" i="41"/>
  <c r="C40" i="41"/>
  <c r="E40" i="41" s="1"/>
  <c r="F40" i="41" s="1"/>
  <c r="I39" i="41"/>
  <c r="H39" i="41" s="1"/>
  <c r="D39" i="41"/>
  <c r="C39" i="41"/>
  <c r="E39" i="41" s="1"/>
  <c r="F39" i="41" s="1"/>
  <c r="I38" i="41"/>
  <c r="H38" i="41" s="1"/>
  <c r="D38" i="41"/>
  <c r="D42" i="41" s="1"/>
  <c r="C38" i="41"/>
  <c r="Y36" i="41"/>
  <c r="X36" i="41"/>
  <c r="W36" i="41"/>
  <c r="V36" i="41"/>
  <c r="U36" i="41"/>
  <c r="T36" i="41"/>
  <c r="S36" i="41"/>
  <c r="R36" i="41"/>
  <c r="Q36" i="41"/>
  <c r="P36" i="41"/>
  <c r="O36" i="41"/>
  <c r="N36" i="41"/>
  <c r="M36" i="41"/>
  <c r="L36" i="41"/>
  <c r="K36" i="41"/>
  <c r="J36" i="41"/>
  <c r="I35" i="41"/>
  <c r="H35" i="41"/>
  <c r="D35" i="41"/>
  <c r="E35" i="41" s="1"/>
  <c r="F35" i="41" s="1"/>
  <c r="C35" i="41"/>
  <c r="I34" i="41"/>
  <c r="H34" i="41"/>
  <c r="D34" i="41"/>
  <c r="C34" i="41"/>
  <c r="I33" i="41"/>
  <c r="H33" i="41" s="1"/>
  <c r="E33" i="41"/>
  <c r="F33" i="41" s="1"/>
  <c r="D33" i="41"/>
  <c r="C33" i="41"/>
  <c r="I32" i="41"/>
  <c r="H32" i="41" s="1"/>
  <c r="D32" i="41"/>
  <c r="E32" i="41" s="1"/>
  <c r="F32" i="41" s="1"/>
  <c r="C32" i="41"/>
  <c r="I31" i="41"/>
  <c r="H31" i="41"/>
  <c r="D31" i="41"/>
  <c r="C31" i="41"/>
  <c r="I30" i="41"/>
  <c r="H30" i="41"/>
  <c r="D30" i="41"/>
  <c r="C30" i="41"/>
  <c r="I29" i="41"/>
  <c r="H29" i="41" s="1"/>
  <c r="D29" i="41"/>
  <c r="C29" i="41"/>
  <c r="E29" i="41" s="1"/>
  <c r="Y26" i="41"/>
  <c r="Y46" i="41" s="1"/>
  <c r="X26" i="41"/>
  <c r="W26" i="41"/>
  <c r="V26" i="41"/>
  <c r="V46" i="41" s="1"/>
  <c r="U26" i="41"/>
  <c r="T26" i="41"/>
  <c r="S26" i="41"/>
  <c r="R26" i="41"/>
  <c r="Q26" i="41"/>
  <c r="P26" i="41"/>
  <c r="O26" i="41"/>
  <c r="N26" i="41"/>
  <c r="N46" i="41" s="1"/>
  <c r="M26" i="41"/>
  <c r="L26" i="41"/>
  <c r="K26" i="41"/>
  <c r="J26" i="41"/>
  <c r="I25" i="41"/>
  <c r="H25" i="41" s="1"/>
  <c r="D25" i="41"/>
  <c r="C25" i="41"/>
  <c r="I24" i="41"/>
  <c r="H24" i="41" s="1"/>
  <c r="D24" i="41"/>
  <c r="C24" i="41"/>
  <c r="E24" i="41" s="1"/>
  <c r="F24" i="41" s="1"/>
  <c r="I23" i="41"/>
  <c r="H23" i="41" s="1"/>
  <c r="D23" i="41"/>
  <c r="C23" i="41"/>
  <c r="E23" i="41" s="1"/>
  <c r="F23" i="41" s="1"/>
  <c r="I22" i="41"/>
  <c r="H22" i="41" s="1"/>
  <c r="D22" i="41"/>
  <c r="C22" i="41"/>
  <c r="I21" i="41"/>
  <c r="H21" i="41" s="1"/>
  <c r="D21" i="41"/>
  <c r="C21" i="41"/>
  <c r="E21" i="41" s="1"/>
  <c r="F21" i="41" s="1"/>
  <c r="I20" i="41"/>
  <c r="H20" i="41" s="1"/>
  <c r="D20" i="41"/>
  <c r="C20" i="41"/>
  <c r="E20" i="41" s="1"/>
  <c r="F20" i="41" s="1"/>
  <c r="I19" i="41"/>
  <c r="H19" i="41" s="1"/>
  <c r="D19" i="41"/>
  <c r="C19" i="41"/>
  <c r="I18" i="41"/>
  <c r="H18" i="41"/>
  <c r="D18" i="41"/>
  <c r="C18" i="41"/>
  <c r="E18" i="41" s="1"/>
  <c r="F18" i="41" s="1"/>
  <c r="I17" i="41"/>
  <c r="H17" i="41" s="1"/>
  <c r="D17" i="41"/>
  <c r="C17" i="41"/>
  <c r="U14" i="41"/>
  <c r="T14" i="41"/>
  <c r="S14" i="41"/>
  <c r="R14" i="41"/>
  <c r="Q14" i="41"/>
  <c r="P14" i="41"/>
  <c r="O14" i="41"/>
  <c r="N14" i="41"/>
  <c r="M14" i="41"/>
  <c r="L14" i="41"/>
  <c r="K14" i="41"/>
  <c r="J14" i="41"/>
  <c r="I13" i="41"/>
  <c r="H13" i="41" s="1"/>
  <c r="D13" i="41"/>
  <c r="C13" i="41"/>
  <c r="E13" i="41" s="1"/>
  <c r="F13" i="41" s="1"/>
  <c r="I12" i="41"/>
  <c r="H12" i="41" s="1"/>
  <c r="D12" i="41"/>
  <c r="C12" i="41"/>
  <c r="E12" i="41" s="1"/>
  <c r="F12" i="41" s="1"/>
  <c r="I11" i="41"/>
  <c r="D11" i="41"/>
  <c r="C11" i="41"/>
  <c r="C14" i="41" s="1"/>
  <c r="G12" i="41" l="1"/>
  <c r="I14" i="41"/>
  <c r="L46" i="41"/>
  <c r="T46" i="41"/>
  <c r="M46" i="41"/>
  <c r="Q46" i="41"/>
  <c r="U46" i="41"/>
  <c r="E30" i="41"/>
  <c r="F30" i="41" s="1"/>
  <c r="G30" i="41" s="1"/>
  <c r="E31" i="41"/>
  <c r="F31" i="41" s="1"/>
  <c r="G31" i="41" s="1"/>
  <c r="G35" i="41"/>
  <c r="G18" i="41"/>
  <c r="J46" i="41"/>
  <c r="R46" i="41"/>
  <c r="C26" i="41"/>
  <c r="I26" i="41"/>
  <c r="G20" i="41"/>
  <c r="E25" i="41"/>
  <c r="F25" i="41" s="1"/>
  <c r="G25" i="41" s="1"/>
  <c r="W46" i="41"/>
  <c r="D36" i="41"/>
  <c r="G33" i="41"/>
  <c r="G39" i="41"/>
  <c r="G24" i="41"/>
  <c r="E11" i="41"/>
  <c r="H11" i="41"/>
  <c r="H14" i="41" s="1"/>
  <c r="K46" i="41"/>
  <c r="O46" i="41"/>
  <c r="S46" i="41"/>
  <c r="E17" i="41"/>
  <c r="E19" i="41"/>
  <c r="F19" i="41" s="1"/>
  <c r="G19" i="41" s="1"/>
  <c r="E22" i="41"/>
  <c r="F22" i="41" s="1"/>
  <c r="G22" i="41" s="1"/>
  <c r="P46" i="41"/>
  <c r="X46" i="41"/>
  <c r="E34" i="41"/>
  <c r="F34" i="41" s="1"/>
  <c r="G34" i="41" s="1"/>
  <c r="C42" i="41"/>
  <c r="E41" i="41"/>
  <c r="F41" i="41" s="1"/>
  <c r="H44" i="41"/>
  <c r="H45" i="41" s="1"/>
  <c r="G21" i="41"/>
  <c r="G23" i="41"/>
  <c r="G41" i="41"/>
  <c r="E36" i="41"/>
  <c r="F29" i="41"/>
  <c r="F36" i="41" s="1"/>
  <c r="E45" i="41"/>
  <c r="F44" i="41"/>
  <c r="F17" i="41"/>
  <c r="H36" i="41"/>
  <c r="H42" i="41"/>
  <c r="H46" i="41" s="1"/>
  <c r="F11" i="41"/>
  <c r="E14" i="41"/>
  <c r="G32" i="41"/>
  <c r="G13" i="41"/>
  <c r="G40" i="41"/>
  <c r="H26" i="41"/>
  <c r="D14" i="41"/>
  <c r="C36" i="41"/>
  <c r="C46" i="41" s="1"/>
  <c r="I36" i="41"/>
  <c r="D26" i="41"/>
  <c r="E38" i="41"/>
  <c r="I42" i="41"/>
  <c r="C45" i="41"/>
  <c r="G29" i="41" l="1"/>
  <c r="G36" i="41" s="1"/>
  <c r="I46" i="41"/>
  <c r="E26" i="41"/>
  <c r="E46" i="41"/>
  <c r="F14" i="41"/>
  <c r="G11" i="41"/>
  <c r="G14" i="41" s="1"/>
  <c r="D46" i="41"/>
  <c r="F45" i="41"/>
  <c r="G44" i="41"/>
  <c r="G45" i="41" s="1"/>
  <c r="F38" i="41"/>
  <c r="E42" i="41"/>
  <c r="F26" i="41"/>
  <c r="G17" i="41"/>
  <c r="G26" i="41" s="1"/>
  <c r="F42" i="41" l="1"/>
  <c r="F46" i="41" s="1"/>
  <c r="G38" i="41"/>
  <c r="G42" i="41" s="1"/>
  <c r="G46" i="41" s="1"/>
  <c r="AH72" i="40" l="1"/>
  <c r="AH71" i="40"/>
  <c r="AG68" i="40"/>
  <c r="AF68" i="40"/>
  <c r="AE68" i="40"/>
  <c r="AD68" i="40"/>
  <c r="AC68" i="40"/>
  <c r="AB68" i="40"/>
  <c r="AA68" i="40"/>
  <c r="Z68" i="40"/>
  <c r="Y68" i="40"/>
  <c r="X68" i="40"/>
  <c r="W68" i="40"/>
  <c r="V68" i="40"/>
  <c r="U68" i="40"/>
  <c r="T68" i="40"/>
  <c r="S68" i="40"/>
  <c r="R68" i="40"/>
  <c r="Q68" i="40"/>
  <c r="P68" i="40"/>
  <c r="O68" i="40"/>
  <c r="N68" i="40"/>
  <c r="M68" i="40"/>
  <c r="L68" i="40"/>
  <c r="K68" i="40"/>
  <c r="J68" i="40"/>
  <c r="F68" i="40"/>
  <c r="I67" i="40"/>
  <c r="H67" i="40" s="1"/>
  <c r="G67" i="40" s="1"/>
  <c r="E67" i="40"/>
  <c r="I66" i="40"/>
  <c r="H66" i="40"/>
  <c r="G66" i="40" s="1"/>
  <c r="E66" i="40"/>
  <c r="D66" i="40"/>
  <c r="I65" i="40"/>
  <c r="H65" i="40" s="1"/>
  <c r="G65" i="40" s="1"/>
  <c r="D65" i="40"/>
  <c r="C65" i="40"/>
  <c r="G64" i="40"/>
  <c r="G63" i="40"/>
  <c r="I62" i="40"/>
  <c r="H62" i="40" s="1"/>
  <c r="G62" i="40" s="1"/>
  <c r="D62" i="40"/>
  <c r="E62" i="40" s="1"/>
  <c r="C62" i="40"/>
  <c r="I61" i="40"/>
  <c r="H61" i="40" s="1"/>
  <c r="G61" i="40" s="1"/>
  <c r="D61" i="40"/>
  <c r="C61" i="40"/>
  <c r="E61" i="40" s="1"/>
  <c r="I60" i="40"/>
  <c r="H60" i="40" s="1"/>
  <c r="G60" i="40" s="1"/>
  <c r="D60" i="40"/>
  <c r="C60" i="40"/>
  <c r="E60" i="40" s="1"/>
  <c r="G59" i="40"/>
  <c r="I58" i="40"/>
  <c r="H58" i="40"/>
  <c r="G58" i="40" s="1"/>
  <c r="E58" i="40"/>
  <c r="D58" i="40"/>
  <c r="C58" i="40"/>
  <c r="I57" i="40"/>
  <c r="H57" i="40"/>
  <c r="G57" i="40" s="1"/>
  <c r="D57" i="40"/>
  <c r="C57" i="40"/>
  <c r="I56" i="40"/>
  <c r="I68" i="40" s="1"/>
  <c r="E56" i="40"/>
  <c r="AG54" i="40"/>
  <c r="AF54" i="40"/>
  <c r="AE54" i="40"/>
  <c r="AD54" i="40"/>
  <c r="AC54" i="40"/>
  <c r="AB54" i="40"/>
  <c r="AA54" i="40"/>
  <c r="Z54" i="40"/>
  <c r="Y54" i="40"/>
  <c r="X54" i="40"/>
  <c r="W54" i="40"/>
  <c r="V54" i="40"/>
  <c r="U54" i="40"/>
  <c r="T54" i="40"/>
  <c r="S54" i="40"/>
  <c r="R54" i="40"/>
  <c r="Q54" i="40"/>
  <c r="P54" i="40"/>
  <c r="O54" i="40"/>
  <c r="N54" i="40"/>
  <c r="M54" i="40"/>
  <c r="L54" i="40"/>
  <c r="K54" i="40"/>
  <c r="J54" i="40"/>
  <c r="F54" i="40"/>
  <c r="I53" i="40"/>
  <c r="H53" i="40" s="1"/>
  <c r="G53" i="40" s="1"/>
  <c r="D53" i="40"/>
  <c r="C53" i="40"/>
  <c r="I52" i="40"/>
  <c r="H52" i="40" s="1"/>
  <c r="G52" i="40" s="1"/>
  <c r="D52" i="40"/>
  <c r="C52" i="40"/>
  <c r="I51" i="40"/>
  <c r="H51" i="40" s="1"/>
  <c r="G51" i="40" s="1"/>
  <c r="D51" i="40"/>
  <c r="C51" i="40"/>
  <c r="E51" i="40" s="1"/>
  <c r="I50" i="40"/>
  <c r="H50" i="40" s="1"/>
  <c r="G50" i="40" s="1"/>
  <c r="D50" i="40"/>
  <c r="C50" i="40"/>
  <c r="E50" i="40" s="1"/>
  <c r="I49" i="40"/>
  <c r="I54" i="40" s="1"/>
  <c r="D49" i="40"/>
  <c r="C49" i="40"/>
  <c r="AG47" i="40"/>
  <c r="AF47" i="40"/>
  <c r="AE47" i="40"/>
  <c r="AD47" i="40"/>
  <c r="AC47" i="40"/>
  <c r="AB47" i="40"/>
  <c r="AA47" i="40"/>
  <c r="Z47" i="40"/>
  <c r="Y47" i="40"/>
  <c r="X47" i="40"/>
  <c r="W47" i="40"/>
  <c r="V47" i="40"/>
  <c r="U47" i="40"/>
  <c r="T47" i="40"/>
  <c r="S47" i="40"/>
  <c r="R47" i="40"/>
  <c r="Q47" i="40"/>
  <c r="P47" i="40"/>
  <c r="O47" i="40"/>
  <c r="N47" i="40"/>
  <c r="M47" i="40"/>
  <c r="L47" i="40"/>
  <c r="K47" i="40"/>
  <c r="J47" i="40"/>
  <c r="F47" i="40"/>
  <c r="I46" i="40"/>
  <c r="H46" i="40" s="1"/>
  <c r="G46" i="40" s="1"/>
  <c r="D46" i="40"/>
  <c r="C46" i="40"/>
  <c r="E46" i="40" s="1"/>
  <c r="I45" i="40"/>
  <c r="H45" i="40"/>
  <c r="G45" i="40" s="1"/>
  <c r="D45" i="40"/>
  <c r="C45" i="40"/>
  <c r="E45" i="40" s="1"/>
  <c r="I44" i="40"/>
  <c r="H44" i="40"/>
  <c r="H47" i="40" s="1"/>
  <c r="D44" i="40"/>
  <c r="D47" i="40" s="1"/>
  <c r="C44" i="40"/>
  <c r="E44" i="40" s="1"/>
  <c r="AG42" i="40"/>
  <c r="AF42" i="40"/>
  <c r="AE42" i="40"/>
  <c r="AD42" i="40"/>
  <c r="AC42" i="40"/>
  <c r="AB42" i="40"/>
  <c r="AA42" i="40"/>
  <c r="Z42" i="40"/>
  <c r="Y42" i="40"/>
  <c r="X42" i="40"/>
  <c r="W42" i="40"/>
  <c r="V42" i="40"/>
  <c r="U42" i="40"/>
  <c r="T42" i="40"/>
  <c r="S42" i="40"/>
  <c r="R42" i="40"/>
  <c r="Q42" i="40"/>
  <c r="P42" i="40"/>
  <c r="O42" i="40"/>
  <c r="N42" i="40"/>
  <c r="M42" i="40"/>
  <c r="L42" i="40"/>
  <c r="K42" i="40"/>
  <c r="J42" i="40"/>
  <c r="F42" i="40"/>
  <c r="I41" i="40"/>
  <c r="H41" i="40" s="1"/>
  <c r="G41" i="40" s="1"/>
  <c r="D41" i="40"/>
  <c r="C41" i="40"/>
  <c r="I40" i="40"/>
  <c r="H40" i="40" s="1"/>
  <c r="G40" i="40" s="1"/>
  <c r="D40" i="40"/>
  <c r="C40" i="40"/>
  <c r="E40" i="40" s="1"/>
  <c r="I39" i="40"/>
  <c r="H39" i="40" s="1"/>
  <c r="G39" i="40" s="1"/>
  <c r="E39" i="40"/>
  <c r="D39" i="40"/>
  <c r="C39" i="40"/>
  <c r="I38" i="40"/>
  <c r="D38" i="40"/>
  <c r="D42" i="40" s="1"/>
  <c r="C38" i="40"/>
  <c r="AG36" i="40"/>
  <c r="AF36" i="40"/>
  <c r="AE36" i="40"/>
  <c r="AD36" i="40"/>
  <c r="AC36" i="40"/>
  <c r="AB36" i="40"/>
  <c r="AA36" i="40"/>
  <c r="Z36" i="40"/>
  <c r="Y36" i="40"/>
  <c r="X36" i="40"/>
  <c r="W36" i="40"/>
  <c r="V36" i="40"/>
  <c r="U36" i="40"/>
  <c r="T36" i="40"/>
  <c r="S36" i="40"/>
  <c r="R36" i="40"/>
  <c r="Q36" i="40"/>
  <c r="P36" i="40"/>
  <c r="O36" i="40"/>
  <c r="N36" i="40"/>
  <c r="M36" i="40"/>
  <c r="L36" i="40"/>
  <c r="K36" i="40"/>
  <c r="J36" i="40"/>
  <c r="F36" i="40"/>
  <c r="I35" i="40"/>
  <c r="H35" i="40" s="1"/>
  <c r="G35" i="40" s="1"/>
  <c r="D35" i="40"/>
  <c r="C35" i="40"/>
  <c r="I34" i="40"/>
  <c r="H34" i="40"/>
  <c r="G34" i="40" s="1"/>
  <c r="D34" i="40"/>
  <c r="C34" i="40"/>
  <c r="I33" i="40"/>
  <c r="H33" i="40"/>
  <c r="G33" i="40" s="1"/>
  <c r="E33" i="40"/>
  <c r="D33" i="40"/>
  <c r="C33" i="40"/>
  <c r="I32" i="40"/>
  <c r="I36" i="40" s="1"/>
  <c r="H32" i="40"/>
  <c r="H36" i="40" s="1"/>
  <c r="D32" i="40"/>
  <c r="C32" i="40"/>
  <c r="C36" i="40" s="1"/>
  <c r="AG30" i="40"/>
  <c r="AF30" i="40"/>
  <c r="AE30" i="40"/>
  <c r="AD30" i="40"/>
  <c r="AC30" i="40"/>
  <c r="AB30" i="40"/>
  <c r="AA30" i="40"/>
  <c r="Z30" i="40"/>
  <c r="Y30" i="40"/>
  <c r="X30" i="40"/>
  <c r="W30" i="40"/>
  <c r="V30" i="40"/>
  <c r="U30" i="40"/>
  <c r="T30" i="40"/>
  <c r="S30" i="40"/>
  <c r="R30" i="40"/>
  <c r="Q30" i="40"/>
  <c r="P30" i="40"/>
  <c r="O30" i="40"/>
  <c r="N30" i="40"/>
  <c r="M30" i="40"/>
  <c r="L30" i="40"/>
  <c r="K30" i="40"/>
  <c r="J30" i="40"/>
  <c r="F30" i="40"/>
  <c r="I29" i="40"/>
  <c r="H29" i="40" s="1"/>
  <c r="G29" i="40" s="1"/>
  <c r="D29" i="40"/>
  <c r="C29" i="40"/>
  <c r="E29" i="40" s="1"/>
  <c r="I28" i="40"/>
  <c r="H28" i="40" s="1"/>
  <c r="G28" i="40" s="1"/>
  <c r="D28" i="40"/>
  <c r="C28" i="40"/>
  <c r="E28" i="40" s="1"/>
  <c r="I27" i="40"/>
  <c r="H27" i="40" s="1"/>
  <c r="G27" i="40" s="1"/>
  <c r="D27" i="40"/>
  <c r="C27" i="40"/>
  <c r="E27" i="40" s="1"/>
  <c r="I26" i="40"/>
  <c r="H26" i="40" s="1"/>
  <c r="G26" i="40" s="1"/>
  <c r="D26" i="40"/>
  <c r="C26" i="40"/>
  <c r="I25" i="40"/>
  <c r="H25" i="40" s="1"/>
  <c r="G25" i="40" s="1"/>
  <c r="D25" i="40"/>
  <c r="C25" i="40"/>
  <c r="I24" i="40"/>
  <c r="E24" i="40"/>
  <c r="D24" i="40"/>
  <c r="C24" i="40"/>
  <c r="AG21" i="40"/>
  <c r="AF21" i="40"/>
  <c r="AE21" i="40"/>
  <c r="AD21" i="40"/>
  <c r="AC21" i="40"/>
  <c r="AB21" i="40"/>
  <c r="AA21" i="40"/>
  <c r="Z21" i="40"/>
  <c r="Y21" i="40"/>
  <c r="X21" i="40"/>
  <c r="W21" i="40"/>
  <c r="V21" i="40"/>
  <c r="U21" i="40"/>
  <c r="T21" i="40"/>
  <c r="S21" i="40"/>
  <c r="R21" i="40"/>
  <c r="Q21" i="40"/>
  <c r="P21" i="40"/>
  <c r="O21" i="40"/>
  <c r="N21" i="40"/>
  <c r="M21" i="40"/>
  <c r="L21" i="40"/>
  <c r="K21" i="40"/>
  <c r="J21" i="40"/>
  <c r="F21" i="40"/>
  <c r="I20" i="40"/>
  <c r="H20" i="40" s="1"/>
  <c r="G20" i="40" s="1"/>
  <c r="D20" i="40"/>
  <c r="E20" i="40" s="1"/>
  <c r="C20" i="40"/>
  <c r="I19" i="40"/>
  <c r="H19" i="40" s="1"/>
  <c r="D19" i="40"/>
  <c r="C19" i="40"/>
  <c r="C21" i="40" s="1"/>
  <c r="AG16" i="40"/>
  <c r="AF16" i="40"/>
  <c r="AE16" i="40"/>
  <c r="AD16" i="40"/>
  <c r="AC16" i="40"/>
  <c r="AB16" i="40"/>
  <c r="AA16" i="40"/>
  <c r="Z16" i="40"/>
  <c r="Z69" i="40" s="1"/>
  <c r="Y16" i="40"/>
  <c r="X16" i="40"/>
  <c r="W16" i="40"/>
  <c r="V16" i="40"/>
  <c r="U16" i="40"/>
  <c r="T16" i="40"/>
  <c r="S16" i="40"/>
  <c r="R16" i="40"/>
  <c r="R69" i="40" s="1"/>
  <c r="Q16" i="40"/>
  <c r="P16" i="40"/>
  <c r="O16" i="40"/>
  <c r="N16" i="40"/>
  <c r="M16" i="40"/>
  <c r="L16" i="40"/>
  <c r="K16" i="40"/>
  <c r="J16" i="40"/>
  <c r="J69" i="40" s="1"/>
  <c r="F16" i="40"/>
  <c r="I14" i="40"/>
  <c r="H14" i="40" s="1"/>
  <c r="G14" i="40" s="1"/>
  <c r="D14" i="40"/>
  <c r="E14" i="40" s="1"/>
  <c r="C14" i="40"/>
  <c r="I13" i="40"/>
  <c r="H13" i="40"/>
  <c r="G13" i="40"/>
  <c r="D13" i="40"/>
  <c r="C13" i="40"/>
  <c r="E13" i="40" s="1"/>
  <c r="I12" i="40"/>
  <c r="H12" i="40" s="1"/>
  <c r="G12" i="40" s="1"/>
  <c r="D12" i="40"/>
  <c r="E12" i="40" s="1"/>
  <c r="C12" i="40"/>
  <c r="I11" i="40"/>
  <c r="H11" i="40" s="1"/>
  <c r="D11" i="40"/>
  <c r="C11" i="40"/>
  <c r="E11" i="40" s="1"/>
  <c r="F69" i="40" l="1"/>
  <c r="D16" i="40"/>
  <c r="K69" i="40"/>
  <c r="S69" i="40"/>
  <c r="AA69" i="40"/>
  <c r="D21" i="40"/>
  <c r="I30" i="40"/>
  <c r="N69" i="40"/>
  <c r="V69" i="40"/>
  <c r="L69" i="40"/>
  <c r="P69" i="40"/>
  <c r="T69" i="40"/>
  <c r="X69" i="40"/>
  <c r="AB69" i="40"/>
  <c r="AF69" i="40"/>
  <c r="C30" i="40"/>
  <c r="E25" i="40"/>
  <c r="D30" i="40"/>
  <c r="D36" i="40"/>
  <c r="E41" i="40"/>
  <c r="C54" i="40"/>
  <c r="D68" i="40"/>
  <c r="O69" i="40"/>
  <c r="W69" i="40"/>
  <c r="AE69" i="40"/>
  <c r="I42" i="40"/>
  <c r="AD69" i="40"/>
  <c r="I47" i="40"/>
  <c r="E52" i="40"/>
  <c r="C68" i="40"/>
  <c r="E65" i="40"/>
  <c r="M69" i="40"/>
  <c r="Q69" i="40"/>
  <c r="U69" i="40"/>
  <c r="Y69" i="40"/>
  <c r="AC69" i="40"/>
  <c r="AG69" i="40"/>
  <c r="E32" i="40"/>
  <c r="E34" i="40"/>
  <c r="E35" i="40"/>
  <c r="C42" i="40"/>
  <c r="E42" i="40" s="1"/>
  <c r="D54" i="40"/>
  <c r="E53" i="40"/>
  <c r="E57" i="40"/>
  <c r="E68" i="40" s="1"/>
  <c r="G11" i="40"/>
  <c r="G16" i="40" s="1"/>
  <c r="H16" i="40"/>
  <c r="G19" i="40"/>
  <c r="G21" i="40" s="1"/>
  <c r="H21" i="40"/>
  <c r="E16" i="40"/>
  <c r="C47" i="40"/>
  <c r="E47" i="40" s="1"/>
  <c r="I16" i="40"/>
  <c r="I69" i="40" s="1"/>
  <c r="H24" i="40"/>
  <c r="E38" i="40"/>
  <c r="G44" i="40"/>
  <c r="G47" i="40" s="1"/>
  <c r="E49" i="40"/>
  <c r="C16" i="40"/>
  <c r="E26" i="40"/>
  <c r="E30" i="40" s="1"/>
  <c r="G32" i="40"/>
  <c r="G36" i="40" s="1"/>
  <c r="H38" i="40"/>
  <c r="H49" i="40"/>
  <c r="E19" i="40"/>
  <c r="E21" i="40" s="1"/>
  <c r="I21" i="40"/>
  <c r="H56" i="40"/>
  <c r="D69" i="40" l="1"/>
  <c r="E36" i="40"/>
  <c r="E69" i="40" s="1"/>
  <c r="C69" i="40"/>
  <c r="E54" i="40"/>
  <c r="G38" i="40"/>
  <c r="G42" i="40" s="1"/>
  <c r="H42" i="40"/>
  <c r="H30" i="40"/>
  <c r="H69" i="40" s="1"/>
  <c r="G24" i="40"/>
  <c r="G30" i="40" s="1"/>
  <c r="G69" i="40" s="1"/>
  <c r="H68" i="40"/>
  <c r="G56" i="40"/>
  <c r="G68" i="40" s="1"/>
  <c r="G49" i="40"/>
  <c r="G54" i="40" s="1"/>
  <c r="H54" i="40"/>
  <c r="AH74" i="39" l="1"/>
  <c r="AH73" i="39"/>
  <c r="AG70" i="39"/>
  <c r="AF70" i="39"/>
  <c r="AE70" i="39"/>
  <c r="AD70" i="39"/>
  <c r="AC70" i="39"/>
  <c r="AB70" i="39"/>
  <c r="AA70" i="39"/>
  <c r="Z70" i="39"/>
  <c r="Y70" i="39"/>
  <c r="X70" i="39"/>
  <c r="W70" i="39"/>
  <c r="V70" i="39"/>
  <c r="U70" i="39"/>
  <c r="T70" i="39"/>
  <c r="S70" i="39"/>
  <c r="R70" i="39"/>
  <c r="Q70" i="39"/>
  <c r="P70" i="39"/>
  <c r="O70" i="39"/>
  <c r="N70" i="39"/>
  <c r="M70" i="39"/>
  <c r="L70" i="39"/>
  <c r="K70" i="39"/>
  <c r="J70" i="39"/>
  <c r="F70" i="39"/>
  <c r="H69" i="39"/>
  <c r="G69" i="39" s="1"/>
  <c r="I68" i="39"/>
  <c r="H68" i="39" s="1"/>
  <c r="G68" i="39" s="1"/>
  <c r="D68" i="39"/>
  <c r="C68" i="39"/>
  <c r="E68" i="39" s="1"/>
  <c r="I67" i="39"/>
  <c r="H67" i="39" s="1"/>
  <c r="G67" i="39" s="1"/>
  <c r="D67" i="39"/>
  <c r="C67" i="39"/>
  <c r="I66" i="39"/>
  <c r="H66" i="39"/>
  <c r="G66" i="39" s="1"/>
  <c r="D66" i="39"/>
  <c r="C66" i="39"/>
  <c r="I65" i="39"/>
  <c r="H65" i="39" s="1"/>
  <c r="G65" i="39" s="1"/>
  <c r="D65" i="39"/>
  <c r="E65" i="39" s="1"/>
  <c r="C65" i="39"/>
  <c r="I64" i="39"/>
  <c r="H64" i="39" s="1"/>
  <c r="G64" i="39" s="1"/>
  <c r="D64" i="39"/>
  <c r="C64" i="39"/>
  <c r="E64" i="39" s="1"/>
  <c r="I63" i="39"/>
  <c r="H63" i="39" s="1"/>
  <c r="G63" i="39" s="1"/>
  <c r="D63" i="39"/>
  <c r="C63" i="39"/>
  <c r="I62" i="39"/>
  <c r="H62" i="39" s="1"/>
  <c r="G62" i="39" s="1"/>
  <c r="D62" i="39"/>
  <c r="C62" i="39"/>
  <c r="E62" i="39" s="1"/>
  <c r="I61" i="39"/>
  <c r="I70" i="39" s="1"/>
  <c r="D61" i="39"/>
  <c r="C61" i="39"/>
  <c r="E61" i="39" s="1"/>
  <c r="AC59" i="39"/>
  <c r="AB59" i="39"/>
  <c r="AA59" i="39"/>
  <c r="Z59" i="39"/>
  <c r="Y59" i="39"/>
  <c r="X59" i="39"/>
  <c r="W59" i="39"/>
  <c r="V59" i="39"/>
  <c r="U59" i="39"/>
  <c r="T59" i="39"/>
  <c r="S59" i="39"/>
  <c r="R59" i="39"/>
  <c r="Q59" i="39"/>
  <c r="P59" i="39"/>
  <c r="O59" i="39"/>
  <c r="N59" i="39"/>
  <c r="M59" i="39"/>
  <c r="L59" i="39"/>
  <c r="K59" i="39"/>
  <c r="J59" i="39"/>
  <c r="F59" i="39"/>
  <c r="I58" i="39"/>
  <c r="H58" i="39"/>
  <c r="G58" i="39"/>
  <c r="D58" i="39"/>
  <c r="C58" i="39"/>
  <c r="I57" i="39"/>
  <c r="H57" i="39"/>
  <c r="G57" i="39" s="1"/>
  <c r="D57" i="39"/>
  <c r="E57" i="39" s="1"/>
  <c r="C57" i="39"/>
  <c r="I56" i="39"/>
  <c r="H56" i="39" s="1"/>
  <c r="G56" i="39" s="1"/>
  <c r="D56" i="39"/>
  <c r="C56" i="39"/>
  <c r="E56" i="39" s="1"/>
  <c r="I55" i="39"/>
  <c r="H55" i="39" s="1"/>
  <c r="D55" i="39"/>
  <c r="C55" i="39"/>
  <c r="E55" i="39" s="1"/>
  <c r="I54" i="39"/>
  <c r="H54" i="39" s="1"/>
  <c r="G54" i="39" s="1"/>
  <c r="D54" i="39"/>
  <c r="C54" i="39"/>
  <c r="E54" i="39" s="1"/>
  <c r="AG52" i="39"/>
  <c r="AF52" i="39"/>
  <c r="AE52" i="39"/>
  <c r="AD52" i="39"/>
  <c r="AC52" i="39"/>
  <c r="AB52" i="39"/>
  <c r="AA52" i="39"/>
  <c r="Z52" i="39"/>
  <c r="U52" i="39"/>
  <c r="T52" i="39"/>
  <c r="S52" i="39"/>
  <c r="R52" i="39"/>
  <c r="F52" i="39"/>
  <c r="I51" i="39"/>
  <c r="H51" i="39"/>
  <c r="G51" i="39" s="1"/>
  <c r="D51" i="39"/>
  <c r="C51" i="39"/>
  <c r="E51" i="39" s="1"/>
  <c r="I50" i="39"/>
  <c r="H50" i="39" s="1"/>
  <c r="G50" i="39" s="1"/>
  <c r="E50" i="39"/>
  <c r="D50" i="39"/>
  <c r="C50" i="39"/>
  <c r="I49" i="39"/>
  <c r="I52" i="39" s="1"/>
  <c r="H49" i="39"/>
  <c r="G49" i="39" s="1"/>
  <c r="G52" i="39" s="1"/>
  <c r="D49" i="39"/>
  <c r="D52" i="39" s="1"/>
  <c r="C49" i="39"/>
  <c r="C52" i="39" s="1"/>
  <c r="E52" i="39" s="1"/>
  <c r="AG47" i="39"/>
  <c r="AF47" i="39"/>
  <c r="AE47" i="39"/>
  <c r="AD47" i="39"/>
  <c r="AC47" i="39"/>
  <c r="AB47" i="39"/>
  <c r="AA47" i="39"/>
  <c r="Z47" i="39"/>
  <c r="Y47" i="39"/>
  <c r="X47" i="39"/>
  <c r="W47" i="39"/>
  <c r="V47" i="39"/>
  <c r="Q47" i="39"/>
  <c r="P47" i="39"/>
  <c r="O47" i="39"/>
  <c r="N47" i="39"/>
  <c r="M47" i="39"/>
  <c r="L47" i="39"/>
  <c r="K47" i="39"/>
  <c r="J47" i="39"/>
  <c r="F47" i="39"/>
  <c r="I46" i="39"/>
  <c r="H46" i="39" s="1"/>
  <c r="G46" i="39" s="1"/>
  <c r="D46" i="39"/>
  <c r="C46" i="39"/>
  <c r="I45" i="39"/>
  <c r="H45" i="39" s="1"/>
  <c r="G45" i="39" s="1"/>
  <c r="D45" i="39"/>
  <c r="C45" i="39"/>
  <c r="E45" i="39" s="1"/>
  <c r="I44" i="39"/>
  <c r="H44" i="39" s="1"/>
  <c r="G44" i="39" s="1"/>
  <c r="D44" i="39"/>
  <c r="C44" i="39"/>
  <c r="I43" i="39"/>
  <c r="H43" i="39"/>
  <c r="G43" i="39" s="1"/>
  <c r="D43" i="39"/>
  <c r="C43" i="39"/>
  <c r="AG41" i="39"/>
  <c r="AF41" i="39"/>
  <c r="AE41" i="39"/>
  <c r="AD41" i="39"/>
  <c r="AC41" i="39"/>
  <c r="AC71" i="39" s="1"/>
  <c r="AB41" i="39"/>
  <c r="AA41" i="39"/>
  <c r="Z41" i="39"/>
  <c r="Y41" i="39"/>
  <c r="X41" i="39"/>
  <c r="W41" i="39"/>
  <c r="V41" i="39"/>
  <c r="U41" i="39"/>
  <c r="U71" i="39" s="1"/>
  <c r="T41" i="39"/>
  <c r="S41" i="39"/>
  <c r="R41" i="39"/>
  <c r="F41" i="39"/>
  <c r="I40" i="39"/>
  <c r="H40" i="39" s="1"/>
  <c r="G40" i="39" s="1"/>
  <c r="D40" i="39"/>
  <c r="C40" i="39"/>
  <c r="I39" i="39"/>
  <c r="H39" i="39"/>
  <c r="G39" i="39" s="1"/>
  <c r="D39" i="39"/>
  <c r="C39" i="39"/>
  <c r="I38" i="39"/>
  <c r="I41" i="39" s="1"/>
  <c r="H38" i="39"/>
  <c r="G38" i="39" s="1"/>
  <c r="E38" i="39"/>
  <c r="D38" i="39"/>
  <c r="C38" i="39"/>
  <c r="C41" i="39" s="1"/>
  <c r="Y36" i="39"/>
  <c r="X36" i="39"/>
  <c r="W36" i="39"/>
  <c r="V36" i="39"/>
  <c r="U36" i="39"/>
  <c r="T36" i="39"/>
  <c r="S36" i="39"/>
  <c r="R36" i="39"/>
  <c r="M36" i="39"/>
  <c r="L36" i="39"/>
  <c r="K36" i="39"/>
  <c r="J36" i="39"/>
  <c r="F36" i="39"/>
  <c r="I35" i="39"/>
  <c r="H35" i="39" s="1"/>
  <c r="G35" i="39" s="1"/>
  <c r="D35" i="39"/>
  <c r="C35" i="39"/>
  <c r="I34" i="39"/>
  <c r="H34" i="39"/>
  <c r="G34" i="39" s="1"/>
  <c r="D34" i="39"/>
  <c r="C34" i="39"/>
  <c r="E34" i="39" s="1"/>
  <c r="I33" i="39"/>
  <c r="H33" i="39" s="1"/>
  <c r="G33" i="39" s="1"/>
  <c r="D33" i="39"/>
  <c r="C33" i="39"/>
  <c r="I32" i="39"/>
  <c r="I36" i="39" s="1"/>
  <c r="D32" i="39"/>
  <c r="D36" i="39" s="1"/>
  <c r="C32" i="39"/>
  <c r="E32" i="39" s="1"/>
  <c r="AG30" i="39"/>
  <c r="AF30" i="39"/>
  <c r="AE30" i="39"/>
  <c r="AD30" i="39"/>
  <c r="AC30" i="39"/>
  <c r="AB30" i="39"/>
  <c r="AB71" i="39" s="1"/>
  <c r="AA30" i="39"/>
  <c r="Z30" i="39"/>
  <c r="Y30" i="39"/>
  <c r="X30" i="39"/>
  <c r="W30" i="39"/>
  <c r="V30" i="39"/>
  <c r="U30" i="39"/>
  <c r="T30" i="39"/>
  <c r="T71" i="39" s="1"/>
  <c r="S30" i="39"/>
  <c r="R30" i="39"/>
  <c r="Q30" i="39"/>
  <c r="P30" i="39"/>
  <c r="O30" i="39"/>
  <c r="N30" i="39"/>
  <c r="F30" i="39"/>
  <c r="I29" i="39"/>
  <c r="H29" i="39" s="1"/>
  <c r="G29" i="39" s="1"/>
  <c r="D29" i="39"/>
  <c r="C29" i="39"/>
  <c r="E29" i="39" s="1"/>
  <c r="I28" i="39"/>
  <c r="H28" i="39" s="1"/>
  <c r="G28" i="39" s="1"/>
  <c r="D28" i="39"/>
  <c r="C28" i="39"/>
  <c r="E28" i="39" s="1"/>
  <c r="I27" i="39"/>
  <c r="H27" i="39" s="1"/>
  <c r="G27" i="39" s="1"/>
  <c r="D27" i="39"/>
  <c r="C27" i="39"/>
  <c r="E27" i="39" s="1"/>
  <c r="I26" i="39"/>
  <c r="H26" i="39" s="1"/>
  <c r="G26" i="39" s="1"/>
  <c r="D26" i="39"/>
  <c r="C26" i="39"/>
  <c r="E26" i="39" s="1"/>
  <c r="I25" i="39"/>
  <c r="H25" i="39" s="1"/>
  <c r="D25" i="39"/>
  <c r="C25" i="39"/>
  <c r="E25" i="39" s="1"/>
  <c r="I24" i="39"/>
  <c r="I30" i="39" s="1"/>
  <c r="D24" i="39"/>
  <c r="C24" i="39"/>
  <c r="Q21" i="39"/>
  <c r="P21" i="39"/>
  <c r="O21" i="39"/>
  <c r="N21" i="39"/>
  <c r="M21" i="39"/>
  <c r="L21" i="39"/>
  <c r="K21" i="39"/>
  <c r="J21" i="39"/>
  <c r="F21" i="39"/>
  <c r="I20" i="39"/>
  <c r="H20" i="39" s="1"/>
  <c r="G20" i="39" s="1"/>
  <c r="D20" i="39"/>
  <c r="C20" i="39"/>
  <c r="E20" i="39" s="1"/>
  <c r="I19" i="39"/>
  <c r="H19" i="39" s="1"/>
  <c r="D19" i="39"/>
  <c r="C19" i="39"/>
  <c r="C21" i="39" s="1"/>
  <c r="AG16" i="39"/>
  <c r="AF16" i="39"/>
  <c r="AE16" i="39"/>
  <c r="AD16" i="39"/>
  <c r="AD71" i="39" s="1"/>
  <c r="AC16" i="39"/>
  <c r="AB16" i="39"/>
  <c r="AA16" i="39"/>
  <c r="Z16" i="39"/>
  <c r="Z71" i="39" s="1"/>
  <c r="Y16" i="39"/>
  <c r="X16" i="39"/>
  <c r="W16" i="39"/>
  <c r="V16" i="39"/>
  <c r="V71" i="39" s="1"/>
  <c r="U16" i="39"/>
  <c r="T16" i="39"/>
  <c r="S16" i="39"/>
  <c r="R16" i="39"/>
  <c r="R71" i="39" s="1"/>
  <c r="Q16" i="39"/>
  <c r="P16" i="39"/>
  <c r="O16" i="39"/>
  <c r="N16" i="39"/>
  <c r="N71" i="39" s="1"/>
  <c r="M16" i="39"/>
  <c r="L16" i="39"/>
  <c r="L71" i="39" s="1"/>
  <c r="K16" i="39"/>
  <c r="J16" i="39"/>
  <c r="J71" i="39" s="1"/>
  <c r="F16" i="39"/>
  <c r="I14" i="39"/>
  <c r="H14" i="39"/>
  <c r="G14" i="39" s="1"/>
  <c r="D14" i="39"/>
  <c r="C14" i="39"/>
  <c r="I13" i="39"/>
  <c r="H13" i="39"/>
  <c r="G13" i="39" s="1"/>
  <c r="D13" i="39"/>
  <c r="C13" i="39"/>
  <c r="I12" i="39"/>
  <c r="H12" i="39" s="1"/>
  <c r="G12" i="39" s="1"/>
  <c r="D12" i="39"/>
  <c r="E12" i="39" s="1"/>
  <c r="C12" i="39"/>
  <c r="I11" i="39"/>
  <c r="I16" i="39" s="1"/>
  <c r="D11" i="39"/>
  <c r="C11" i="39"/>
  <c r="C16" i="39" s="1"/>
  <c r="G19" i="39" l="1"/>
  <c r="G21" i="39" s="1"/>
  <c r="H21" i="39"/>
  <c r="I21" i="39"/>
  <c r="O71" i="39"/>
  <c r="W71" i="39"/>
  <c r="AE71" i="39"/>
  <c r="C47" i="39"/>
  <c r="E46" i="39"/>
  <c r="D59" i="39"/>
  <c r="P71" i="39"/>
  <c r="X71" i="39"/>
  <c r="AF71" i="39"/>
  <c r="D30" i="39"/>
  <c r="E33" i="39"/>
  <c r="E35" i="39"/>
  <c r="E43" i="39"/>
  <c r="E47" i="39" s="1"/>
  <c r="E44" i="39"/>
  <c r="E63" i="39"/>
  <c r="D16" i="39"/>
  <c r="K71" i="39"/>
  <c r="S71" i="39"/>
  <c r="AA71" i="39"/>
  <c r="E19" i="39"/>
  <c r="E21" i="39" s="1"/>
  <c r="C30" i="39"/>
  <c r="M71" i="39"/>
  <c r="D70" i="39"/>
  <c r="E13" i="39"/>
  <c r="E14" i="39"/>
  <c r="F71" i="39"/>
  <c r="Q71" i="39"/>
  <c r="Y71" i="39"/>
  <c r="AG71" i="39"/>
  <c r="H24" i="39"/>
  <c r="G24" i="39" s="1"/>
  <c r="D41" i="39"/>
  <c r="E39" i="39"/>
  <c r="E40" i="39"/>
  <c r="E41" i="39" s="1"/>
  <c r="E58" i="39"/>
  <c r="E66" i="39"/>
  <c r="E67" i="39"/>
  <c r="E70" i="39" s="1"/>
  <c r="G47" i="39"/>
  <c r="G41" i="39"/>
  <c r="H47" i="39"/>
  <c r="E36" i="39"/>
  <c r="H30" i="39"/>
  <c r="G25" i="39"/>
  <c r="G30" i="39" s="1"/>
  <c r="G55" i="39"/>
  <c r="H59" i="39"/>
  <c r="H52" i="39"/>
  <c r="E59" i="39"/>
  <c r="G59" i="39"/>
  <c r="C70" i="39"/>
  <c r="C36" i="39"/>
  <c r="E11" i="39"/>
  <c r="E49" i="39"/>
  <c r="H61" i="39"/>
  <c r="C59" i="39"/>
  <c r="H41" i="39"/>
  <c r="I47" i="39"/>
  <c r="I71" i="39" s="1"/>
  <c r="H11" i="39"/>
  <c r="D21" i="39"/>
  <c r="E24" i="39"/>
  <c r="E30" i="39" s="1"/>
  <c r="H32" i="39"/>
  <c r="D47" i="39"/>
  <c r="I59" i="39"/>
  <c r="E16" i="39" l="1"/>
  <c r="D71" i="39"/>
  <c r="C71" i="39"/>
  <c r="H70" i="39"/>
  <c r="G61" i="39"/>
  <c r="G70" i="39" s="1"/>
  <c r="H16" i="39"/>
  <c r="G11" i="39"/>
  <c r="G16" i="39" s="1"/>
  <c r="H36" i="39"/>
  <c r="G32" i="39"/>
  <c r="G36" i="39" s="1"/>
  <c r="E71" i="39"/>
  <c r="H71" i="39" l="1"/>
  <c r="G71" i="39"/>
  <c r="AH58" i="38"/>
  <c r="AH57" i="38"/>
  <c r="AG52" i="38"/>
  <c r="AF52" i="38"/>
  <c r="AE52" i="38"/>
  <c r="AD52" i="38"/>
  <c r="AC52" i="38"/>
  <c r="AB52" i="38"/>
  <c r="AA52" i="38"/>
  <c r="Z52" i="38"/>
  <c r="Y52" i="38"/>
  <c r="X52" i="38"/>
  <c r="W52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F52" i="38"/>
  <c r="D52" i="38"/>
  <c r="C52" i="38"/>
  <c r="H50" i="38"/>
  <c r="G50" i="38" s="1"/>
  <c r="G52" i="38" s="1"/>
  <c r="C50" i="38"/>
  <c r="E50" i="38" s="1"/>
  <c r="E52" i="38" s="1"/>
  <c r="AG48" i="38"/>
  <c r="AF48" i="38"/>
  <c r="AE48" i="38"/>
  <c r="AD48" i="38"/>
  <c r="AC48" i="38"/>
  <c r="AB48" i="38"/>
  <c r="AA48" i="38"/>
  <c r="Z48" i="38"/>
  <c r="Y48" i="38"/>
  <c r="X48" i="38"/>
  <c r="W48" i="38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F48" i="38"/>
  <c r="I47" i="38"/>
  <c r="H47" i="38"/>
  <c r="G47" i="38" s="1"/>
  <c r="D47" i="38"/>
  <c r="C47" i="38"/>
  <c r="E47" i="38" s="1"/>
  <c r="I46" i="38"/>
  <c r="H46" i="38" s="1"/>
  <c r="G46" i="38" s="1"/>
  <c r="E46" i="38"/>
  <c r="D46" i="38"/>
  <c r="C46" i="38"/>
  <c r="I45" i="38"/>
  <c r="H45" i="38" s="1"/>
  <c r="G45" i="38" s="1"/>
  <c r="D45" i="38"/>
  <c r="C45" i="38"/>
  <c r="I43" i="38"/>
  <c r="H43" i="38" s="1"/>
  <c r="G43" i="38" s="1"/>
  <c r="D43" i="38"/>
  <c r="C43" i="38"/>
  <c r="E43" i="38" s="1"/>
  <c r="I42" i="38"/>
  <c r="H42" i="38"/>
  <c r="G42" i="38" s="1"/>
  <c r="D42" i="38"/>
  <c r="C42" i="38"/>
  <c r="E42" i="38" s="1"/>
  <c r="I41" i="38"/>
  <c r="H41" i="38" s="1"/>
  <c r="G41" i="38" s="1"/>
  <c r="D41" i="38"/>
  <c r="C41" i="38"/>
  <c r="E41" i="38" s="1"/>
  <c r="I40" i="38"/>
  <c r="H40" i="38" s="1"/>
  <c r="G40" i="38" s="1"/>
  <c r="D40" i="38"/>
  <c r="C40" i="38"/>
  <c r="E40" i="38" s="1"/>
  <c r="I39" i="38"/>
  <c r="H39" i="38" s="1"/>
  <c r="G39" i="38" s="1"/>
  <c r="D39" i="38"/>
  <c r="C39" i="38"/>
  <c r="E39" i="38" s="1"/>
  <c r="I38" i="38"/>
  <c r="H38" i="38"/>
  <c r="G38" i="38" s="1"/>
  <c r="D38" i="38"/>
  <c r="C38" i="38"/>
  <c r="E38" i="38" s="1"/>
  <c r="I37" i="38"/>
  <c r="H37" i="38"/>
  <c r="G37" i="38" s="1"/>
  <c r="D37" i="38"/>
  <c r="C37" i="38"/>
  <c r="AG35" i="38"/>
  <c r="AF35" i="38"/>
  <c r="AE35" i="38"/>
  <c r="AD35" i="38"/>
  <c r="AC35" i="38"/>
  <c r="AB35" i="38"/>
  <c r="AA35" i="38"/>
  <c r="Z35" i="38"/>
  <c r="Y35" i="38"/>
  <c r="X35" i="38"/>
  <c r="W35" i="38"/>
  <c r="V35" i="38"/>
  <c r="U35" i="38"/>
  <c r="T35" i="38"/>
  <c r="S35" i="38"/>
  <c r="R35" i="38"/>
  <c r="Q35" i="38"/>
  <c r="P35" i="38"/>
  <c r="O35" i="38"/>
  <c r="N35" i="38"/>
  <c r="M35" i="38"/>
  <c r="L35" i="38"/>
  <c r="K35" i="38"/>
  <c r="J35" i="38"/>
  <c r="F35" i="38"/>
  <c r="I34" i="38"/>
  <c r="H34" i="38"/>
  <c r="G34" i="38" s="1"/>
  <c r="D34" i="38"/>
  <c r="C34" i="38"/>
  <c r="E34" i="38" s="1"/>
  <c r="I33" i="38"/>
  <c r="H33" i="38" s="1"/>
  <c r="G33" i="38" s="1"/>
  <c r="D33" i="38"/>
  <c r="C33" i="38"/>
  <c r="E33" i="38" s="1"/>
  <c r="I32" i="38"/>
  <c r="H32" i="38" s="1"/>
  <c r="G32" i="38" s="1"/>
  <c r="D32" i="38"/>
  <c r="C32" i="38"/>
  <c r="E32" i="38" s="1"/>
  <c r="I31" i="38"/>
  <c r="H31" i="38" s="1"/>
  <c r="G31" i="38" s="1"/>
  <c r="D31" i="38"/>
  <c r="C31" i="38"/>
  <c r="E31" i="38" s="1"/>
  <c r="I30" i="38"/>
  <c r="H30" i="38"/>
  <c r="G30" i="38" s="1"/>
  <c r="D30" i="38"/>
  <c r="C30" i="38"/>
  <c r="E30" i="38" s="1"/>
  <c r="I29" i="38"/>
  <c r="H29" i="38" s="1"/>
  <c r="G29" i="38" s="1"/>
  <c r="E29" i="38"/>
  <c r="D29" i="38"/>
  <c r="C29" i="38"/>
  <c r="I28" i="38"/>
  <c r="H28" i="38" s="1"/>
  <c r="G28" i="38" s="1"/>
  <c r="D28" i="38"/>
  <c r="C28" i="38"/>
  <c r="I27" i="38"/>
  <c r="H27" i="38" s="1"/>
  <c r="G27" i="38" s="1"/>
  <c r="D27" i="38"/>
  <c r="C27" i="38"/>
  <c r="E27" i="38" s="1"/>
  <c r="I26" i="38"/>
  <c r="H26" i="38"/>
  <c r="G26" i="38" s="1"/>
  <c r="D26" i="38"/>
  <c r="C26" i="38"/>
  <c r="E26" i="38" s="1"/>
  <c r="I25" i="38"/>
  <c r="H25" i="38" s="1"/>
  <c r="G25" i="38" s="1"/>
  <c r="D25" i="38"/>
  <c r="C25" i="38"/>
  <c r="E25" i="38" s="1"/>
  <c r="I24" i="38"/>
  <c r="H24" i="38" s="1"/>
  <c r="D24" i="38"/>
  <c r="C24" i="38"/>
  <c r="AG21" i="38"/>
  <c r="AF21" i="38"/>
  <c r="AE21" i="38"/>
  <c r="AD21" i="38"/>
  <c r="U21" i="38"/>
  <c r="T21" i="38"/>
  <c r="S21" i="38"/>
  <c r="R21" i="38"/>
  <c r="Q21" i="38"/>
  <c r="P21" i="38"/>
  <c r="O21" i="38"/>
  <c r="N21" i="38"/>
  <c r="M21" i="38"/>
  <c r="L21" i="38"/>
  <c r="K21" i="38"/>
  <c r="J21" i="38"/>
  <c r="F21" i="38"/>
  <c r="I20" i="38"/>
  <c r="H20" i="38" s="1"/>
  <c r="G20" i="38" s="1"/>
  <c r="D20" i="38"/>
  <c r="C20" i="38"/>
  <c r="E20" i="38" s="1"/>
  <c r="I19" i="38"/>
  <c r="H19" i="38" s="1"/>
  <c r="G19" i="38" s="1"/>
  <c r="D19" i="38"/>
  <c r="C19" i="38"/>
  <c r="I18" i="38"/>
  <c r="H18" i="38"/>
  <c r="G18" i="38" s="1"/>
  <c r="D18" i="38"/>
  <c r="C18" i="38"/>
  <c r="E18" i="38" s="1"/>
  <c r="I17" i="38"/>
  <c r="H17" i="38"/>
  <c r="D17" i="38"/>
  <c r="C17" i="38"/>
  <c r="C21" i="38" s="1"/>
  <c r="AG14" i="38"/>
  <c r="AF14" i="38"/>
  <c r="AF54" i="38" s="1"/>
  <c r="AE14" i="38"/>
  <c r="AD14" i="38"/>
  <c r="AD54" i="38" s="1"/>
  <c r="AC14" i="38"/>
  <c r="AB14" i="38"/>
  <c r="AB54" i="38" s="1"/>
  <c r="AA14" i="38"/>
  <c r="Z14" i="38"/>
  <c r="Z54" i="38" s="1"/>
  <c r="Y14" i="38"/>
  <c r="X14" i="38"/>
  <c r="X54" i="38" s="1"/>
  <c r="W14" i="38"/>
  <c r="V14" i="38"/>
  <c r="V54" i="38" s="1"/>
  <c r="U14" i="38"/>
  <c r="T14" i="38"/>
  <c r="T54" i="38" s="1"/>
  <c r="S14" i="38"/>
  <c r="R14" i="38"/>
  <c r="R54" i="38" s="1"/>
  <c r="Q14" i="38"/>
  <c r="P14" i="38"/>
  <c r="P54" i="38" s="1"/>
  <c r="O14" i="38"/>
  <c r="N14" i="38"/>
  <c r="N54" i="38" s="1"/>
  <c r="M14" i="38"/>
  <c r="L14" i="38"/>
  <c r="L54" i="38" s="1"/>
  <c r="K14" i="38"/>
  <c r="J14" i="38"/>
  <c r="J54" i="38" s="1"/>
  <c r="F14" i="38"/>
  <c r="F54" i="38" s="1"/>
  <c r="I11" i="38"/>
  <c r="I14" i="38" s="1"/>
  <c r="D11" i="38"/>
  <c r="D14" i="38" s="1"/>
  <c r="C11" i="38"/>
  <c r="H11" i="38" l="1"/>
  <c r="H14" i="38" s="1"/>
  <c r="M54" i="38"/>
  <c r="Q54" i="38"/>
  <c r="U54" i="38"/>
  <c r="Y54" i="38"/>
  <c r="AC54" i="38"/>
  <c r="AG54" i="38"/>
  <c r="I21" i="38"/>
  <c r="I54" i="38" s="1"/>
  <c r="C35" i="38"/>
  <c r="I35" i="38"/>
  <c r="I48" i="38"/>
  <c r="E19" i="38"/>
  <c r="D35" i="38"/>
  <c r="C48" i="38"/>
  <c r="E11" i="38"/>
  <c r="E14" i="38" s="1"/>
  <c r="C14" i="38"/>
  <c r="K54" i="38"/>
  <c r="O54" i="38"/>
  <c r="S54" i="38"/>
  <c r="W54" i="38"/>
  <c r="AA54" i="38"/>
  <c r="AE54" i="38"/>
  <c r="E17" i="38"/>
  <c r="E28" i="38"/>
  <c r="D48" i="38"/>
  <c r="E45" i="38"/>
  <c r="E21" i="38"/>
  <c r="H35" i="38"/>
  <c r="G24" i="38"/>
  <c r="G35" i="38" s="1"/>
  <c r="H21" i="38"/>
  <c r="H54" i="38" s="1"/>
  <c r="G48" i="38"/>
  <c r="D21" i="38"/>
  <c r="D54" i="38" s="1"/>
  <c r="E24" i="38"/>
  <c r="E35" i="38" s="1"/>
  <c r="H48" i="38"/>
  <c r="E37" i="38"/>
  <c r="G17" i="38"/>
  <c r="G21" i="38" s="1"/>
  <c r="H52" i="38"/>
  <c r="G11" i="38"/>
  <c r="G14" i="38" s="1"/>
  <c r="E54" i="38" l="1"/>
  <c r="E48" i="38"/>
  <c r="C54" i="38"/>
  <c r="G54" i="38"/>
  <c r="Z67" i="37" l="1"/>
  <c r="Z66" i="37"/>
  <c r="I63" i="37"/>
  <c r="H63" i="37" s="1"/>
  <c r="G63" i="37" s="1"/>
  <c r="D63" i="37"/>
  <c r="C63" i="37"/>
  <c r="Y60" i="37"/>
  <c r="X60" i="37"/>
  <c r="W60" i="37"/>
  <c r="V60" i="37"/>
  <c r="U60" i="37"/>
  <c r="T60" i="37"/>
  <c r="S60" i="37"/>
  <c r="R60" i="37"/>
  <c r="Q60" i="37"/>
  <c r="P60" i="37"/>
  <c r="O60" i="37"/>
  <c r="N60" i="37"/>
  <c r="M60" i="37"/>
  <c r="L60" i="37"/>
  <c r="K60" i="37"/>
  <c r="J60" i="37"/>
  <c r="F60" i="37"/>
  <c r="I59" i="37"/>
  <c r="H59" i="37" s="1"/>
  <c r="G59" i="37" s="1"/>
  <c r="D59" i="37"/>
  <c r="C59" i="37"/>
  <c r="E59" i="37" s="1"/>
  <c r="I58" i="37"/>
  <c r="H58" i="37" s="1"/>
  <c r="G58" i="37" s="1"/>
  <c r="E58" i="37"/>
  <c r="D58" i="37"/>
  <c r="C58" i="37"/>
  <c r="I57" i="37"/>
  <c r="H57" i="37" s="1"/>
  <c r="G57" i="37" s="1"/>
  <c r="D57" i="37"/>
  <c r="C57" i="37"/>
  <c r="I56" i="37"/>
  <c r="H56" i="37" s="1"/>
  <c r="D56" i="37"/>
  <c r="D60" i="37" s="1"/>
  <c r="C56" i="37"/>
  <c r="Y54" i="37"/>
  <c r="X54" i="37"/>
  <c r="W54" i="37"/>
  <c r="V54" i="37"/>
  <c r="U54" i="37"/>
  <c r="S54" i="37"/>
  <c r="R54" i="37"/>
  <c r="Q54" i="37"/>
  <c r="O54" i="37"/>
  <c r="N54" i="37"/>
  <c r="M54" i="37"/>
  <c r="K54" i="37"/>
  <c r="J54" i="37"/>
  <c r="F54" i="37"/>
  <c r="I53" i="37"/>
  <c r="H53" i="37" s="1"/>
  <c r="G53" i="37" s="1"/>
  <c r="T53" i="37" s="1"/>
  <c r="D53" i="37"/>
  <c r="C53" i="37"/>
  <c r="I52" i="37"/>
  <c r="D52" i="37"/>
  <c r="C52" i="37"/>
  <c r="E52" i="37" s="1"/>
  <c r="I51" i="37"/>
  <c r="D51" i="37"/>
  <c r="C51" i="37"/>
  <c r="I50" i="37"/>
  <c r="D50" i="37"/>
  <c r="C50" i="37"/>
  <c r="E50" i="37" s="1"/>
  <c r="I49" i="37"/>
  <c r="D49" i="37"/>
  <c r="C49" i="37"/>
  <c r="E49" i="37" s="1"/>
  <c r="I48" i="37"/>
  <c r="D48" i="37"/>
  <c r="C48" i="37"/>
  <c r="E48" i="37" s="1"/>
  <c r="I47" i="37"/>
  <c r="D47" i="37"/>
  <c r="C47" i="37"/>
  <c r="I46" i="37"/>
  <c r="D46" i="37"/>
  <c r="C46" i="37"/>
  <c r="E46" i="37" s="1"/>
  <c r="I45" i="37"/>
  <c r="D45" i="37"/>
  <c r="C45" i="37"/>
  <c r="E45" i="37" s="1"/>
  <c r="L44" i="37"/>
  <c r="L54" i="37" s="1"/>
  <c r="D44" i="37"/>
  <c r="C44" i="37"/>
  <c r="E44" i="37" s="1"/>
  <c r="T43" i="37"/>
  <c r="D43" i="37"/>
  <c r="C43" i="37"/>
  <c r="I42" i="37"/>
  <c r="H42" i="37" s="1"/>
  <c r="G42" i="37" s="1"/>
  <c r="D42" i="37"/>
  <c r="E42" i="37" s="1"/>
  <c r="C42" i="37"/>
  <c r="I41" i="37"/>
  <c r="H41" i="37" s="1"/>
  <c r="D41" i="37"/>
  <c r="C41" i="37"/>
  <c r="E41" i="37" s="1"/>
  <c r="I40" i="37"/>
  <c r="D40" i="37"/>
  <c r="C40" i="37"/>
  <c r="E40" i="37" s="1"/>
  <c r="I39" i="37"/>
  <c r="D39" i="37"/>
  <c r="C39" i="37"/>
  <c r="E39" i="37" s="1"/>
  <c r="P38" i="37"/>
  <c r="P54" i="37" s="1"/>
  <c r="I38" i="37"/>
  <c r="D38" i="37"/>
  <c r="C38" i="37"/>
  <c r="E38" i="37" s="1"/>
  <c r="Y35" i="37"/>
  <c r="W35" i="37"/>
  <c r="V35" i="37"/>
  <c r="U35" i="37"/>
  <c r="T35" i="37"/>
  <c r="S35" i="37"/>
  <c r="R35" i="37"/>
  <c r="H35" i="37"/>
  <c r="G35" i="37"/>
  <c r="F35" i="37"/>
  <c r="I34" i="37"/>
  <c r="D34" i="37"/>
  <c r="C34" i="37"/>
  <c r="E34" i="37" s="1"/>
  <c r="X33" i="37"/>
  <c r="X35" i="37" s="1"/>
  <c r="I33" i="37"/>
  <c r="D33" i="37"/>
  <c r="C33" i="37"/>
  <c r="E33" i="37" s="1"/>
  <c r="I32" i="37"/>
  <c r="D32" i="37"/>
  <c r="C32" i="37"/>
  <c r="I31" i="37"/>
  <c r="D31" i="37"/>
  <c r="D35" i="37" s="1"/>
  <c r="C31" i="37"/>
  <c r="U29" i="37"/>
  <c r="S29" i="37"/>
  <c r="R29" i="37"/>
  <c r="Q29" i="37"/>
  <c r="P29" i="37"/>
  <c r="O29" i="37"/>
  <c r="N29" i="37"/>
  <c r="M29" i="37"/>
  <c r="K29" i="37"/>
  <c r="J29" i="37"/>
  <c r="F29" i="37"/>
  <c r="L28" i="37"/>
  <c r="D28" i="37"/>
  <c r="C28" i="37"/>
  <c r="E28" i="37" s="1"/>
  <c r="I27" i="37"/>
  <c r="H27" i="37"/>
  <c r="G27" i="37"/>
  <c r="L27" i="37" s="1"/>
  <c r="L29" i="37" s="1"/>
  <c r="D27" i="37"/>
  <c r="C27" i="37"/>
  <c r="I26" i="37"/>
  <c r="H26" i="37" s="1"/>
  <c r="D26" i="37"/>
  <c r="E26" i="37" s="1"/>
  <c r="C26" i="37"/>
  <c r="I25" i="37"/>
  <c r="D25" i="37"/>
  <c r="C25" i="37"/>
  <c r="E25" i="37" s="1"/>
  <c r="I24" i="37"/>
  <c r="D24" i="37"/>
  <c r="C24" i="37"/>
  <c r="I23" i="37"/>
  <c r="D23" i="37"/>
  <c r="C23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F21" i="37"/>
  <c r="I20" i="37"/>
  <c r="H20" i="37"/>
  <c r="G20" i="37"/>
  <c r="D20" i="37"/>
  <c r="C20" i="37"/>
  <c r="I19" i="37"/>
  <c r="H19" i="37"/>
  <c r="G19" i="37" s="1"/>
  <c r="D19" i="37"/>
  <c r="E19" i="37" s="1"/>
  <c r="C19" i="37"/>
  <c r="G18" i="37"/>
  <c r="I17" i="37"/>
  <c r="H17" i="37" s="1"/>
  <c r="D17" i="37"/>
  <c r="C17" i="37"/>
  <c r="I16" i="37"/>
  <c r="H16" i="37"/>
  <c r="G16" i="37" s="1"/>
  <c r="D16" i="37"/>
  <c r="D21" i="37" s="1"/>
  <c r="C16" i="37"/>
  <c r="Y13" i="37"/>
  <c r="X13" i="37"/>
  <c r="W13" i="37"/>
  <c r="V13" i="37"/>
  <c r="U13" i="37"/>
  <c r="T13" i="37"/>
  <c r="S13" i="37"/>
  <c r="S64" i="37" s="1"/>
  <c r="R13" i="37"/>
  <c r="Q13" i="37"/>
  <c r="P13" i="37"/>
  <c r="P64" i="37" s="1"/>
  <c r="O13" i="37"/>
  <c r="O64" i="37" s="1"/>
  <c r="N13" i="37"/>
  <c r="M13" i="37"/>
  <c r="K13" i="37"/>
  <c r="K64" i="37" s="1"/>
  <c r="J13" i="37"/>
  <c r="F13" i="37"/>
  <c r="H12" i="37"/>
  <c r="G12" i="37" s="1"/>
  <c r="E12" i="37"/>
  <c r="I11" i="37"/>
  <c r="H11" i="37" s="1"/>
  <c r="G11" i="37" s="1"/>
  <c r="L11" i="37" s="1"/>
  <c r="L13" i="37" s="1"/>
  <c r="L64" i="37" s="1"/>
  <c r="D11" i="37"/>
  <c r="C11" i="37"/>
  <c r="E11" i="37" s="1"/>
  <c r="I10" i="37"/>
  <c r="H10" i="37" s="1"/>
  <c r="D10" i="37"/>
  <c r="C10" i="37"/>
  <c r="E10" i="37" s="1"/>
  <c r="AH116" i="36"/>
  <c r="AH115" i="36"/>
  <c r="I109" i="36"/>
  <c r="H109" i="36"/>
  <c r="G109" i="36"/>
  <c r="F109" i="36"/>
  <c r="E109" i="36"/>
  <c r="D109" i="36"/>
  <c r="C109" i="36"/>
  <c r="I103" i="36"/>
  <c r="H103" i="36"/>
  <c r="G103" i="36"/>
  <c r="F103" i="36"/>
  <c r="E103" i="36"/>
  <c r="D103" i="36"/>
  <c r="C103" i="36"/>
  <c r="AG96" i="36"/>
  <c r="AF96" i="36"/>
  <c r="AE96" i="36"/>
  <c r="AD96" i="36"/>
  <c r="AC96" i="36"/>
  <c r="AB96" i="36"/>
  <c r="AA96" i="36"/>
  <c r="Z96" i="36"/>
  <c r="F96" i="36"/>
  <c r="D96" i="36"/>
  <c r="C96" i="36"/>
  <c r="I95" i="36"/>
  <c r="I96" i="36" s="1"/>
  <c r="E95" i="36"/>
  <c r="E96" i="36" s="1"/>
  <c r="AG91" i="36"/>
  <c r="AF91" i="36"/>
  <c r="AE91" i="36"/>
  <c r="AD91" i="36"/>
  <c r="AC91" i="36"/>
  <c r="AB91" i="36"/>
  <c r="AA91" i="36"/>
  <c r="Z91" i="36"/>
  <c r="F91" i="36"/>
  <c r="D91" i="36"/>
  <c r="C91" i="36"/>
  <c r="I90" i="36"/>
  <c r="H90" i="36" s="1"/>
  <c r="G90" i="36" s="1"/>
  <c r="E90" i="36"/>
  <c r="I89" i="36"/>
  <c r="H89" i="36"/>
  <c r="G89" i="36" s="1"/>
  <c r="E89" i="36"/>
  <c r="I88" i="36"/>
  <c r="I91" i="36" s="1"/>
  <c r="E88" i="36"/>
  <c r="AG86" i="36"/>
  <c r="AF86" i="36"/>
  <c r="AE86" i="36"/>
  <c r="AD86" i="36"/>
  <c r="AC86" i="36"/>
  <c r="AB86" i="36"/>
  <c r="AA86" i="36"/>
  <c r="Z86" i="36"/>
  <c r="F86" i="36"/>
  <c r="D86" i="36"/>
  <c r="C86" i="36"/>
  <c r="I85" i="36"/>
  <c r="H85" i="36" s="1"/>
  <c r="G85" i="36" s="1"/>
  <c r="E85" i="36"/>
  <c r="I84" i="36"/>
  <c r="H84" i="36" s="1"/>
  <c r="G84" i="36" s="1"/>
  <c r="E84" i="36"/>
  <c r="I83" i="36"/>
  <c r="E83" i="36"/>
  <c r="AG80" i="36"/>
  <c r="AF80" i="36"/>
  <c r="AE80" i="36"/>
  <c r="AD80" i="36"/>
  <c r="AC80" i="36"/>
  <c r="AB80" i="36"/>
  <c r="AA80" i="36"/>
  <c r="Z80" i="36"/>
  <c r="Y80" i="36"/>
  <c r="X80" i="36"/>
  <c r="W80" i="36"/>
  <c r="V80" i="36"/>
  <c r="U80" i="36"/>
  <c r="T80" i="36"/>
  <c r="S80" i="36"/>
  <c r="R80" i="36"/>
  <c r="Q80" i="36"/>
  <c r="P80" i="36"/>
  <c r="O80" i="36"/>
  <c r="N80" i="36"/>
  <c r="M80" i="36"/>
  <c r="L80" i="36"/>
  <c r="K80" i="36"/>
  <c r="J80" i="36"/>
  <c r="F80" i="36"/>
  <c r="D80" i="36"/>
  <c r="C80" i="36"/>
  <c r="I79" i="36"/>
  <c r="H79" i="36"/>
  <c r="G79" i="36" s="1"/>
  <c r="E79" i="36"/>
  <c r="I78" i="36"/>
  <c r="H78" i="36"/>
  <c r="G78" i="36" s="1"/>
  <c r="E78" i="36"/>
  <c r="I77" i="36"/>
  <c r="H77" i="36" s="1"/>
  <c r="G77" i="36" s="1"/>
  <c r="E77" i="36"/>
  <c r="I76" i="36"/>
  <c r="H76" i="36"/>
  <c r="G76" i="36" s="1"/>
  <c r="E76" i="36"/>
  <c r="I75" i="36"/>
  <c r="H75" i="36" s="1"/>
  <c r="G75" i="36" s="1"/>
  <c r="E75" i="36"/>
  <c r="I74" i="36"/>
  <c r="H74" i="36" s="1"/>
  <c r="G74" i="36" s="1"/>
  <c r="E74" i="36"/>
  <c r="I73" i="36"/>
  <c r="H73" i="36" s="1"/>
  <c r="G73" i="36" s="1"/>
  <c r="I72" i="36"/>
  <c r="H72" i="36" s="1"/>
  <c r="G72" i="36" s="1"/>
  <c r="I71" i="36"/>
  <c r="H71" i="36" s="1"/>
  <c r="G71" i="36" s="1"/>
  <c r="I70" i="36"/>
  <c r="H70" i="36" s="1"/>
  <c r="G70" i="36" s="1"/>
  <c r="I69" i="36"/>
  <c r="H69" i="36" s="1"/>
  <c r="G69" i="36" s="1"/>
  <c r="I68" i="36"/>
  <c r="H68" i="36"/>
  <c r="G68" i="36" s="1"/>
  <c r="I67" i="36"/>
  <c r="H67" i="36" s="1"/>
  <c r="G67" i="36" s="1"/>
  <c r="AG65" i="36"/>
  <c r="AF65" i="36"/>
  <c r="AE65" i="36"/>
  <c r="AD65" i="36"/>
  <c r="AC65" i="36"/>
  <c r="AB65" i="36"/>
  <c r="AA65" i="36"/>
  <c r="Z65" i="36"/>
  <c r="Y65" i="36"/>
  <c r="X65" i="36"/>
  <c r="W65" i="36"/>
  <c r="V65" i="36"/>
  <c r="U65" i="36"/>
  <c r="T65" i="36"/>
  <c r="S65" i="36"/>
  <c r="R65" i="36"/>
  <c r="Q65" i="36"/>
  <c r="P65" i="36"/>
  <c r="O65" i="36"/>
  <c r="N65" i="36"/>
  <c r="F65" i="36"/>
  <c r="D65" i="36"/>
  <c r="C65" i="36"/>
  <c r="I64" i="36"/>
  <c r="H64" i="36" s="1"/>
  <c r="G64" i="36" s="1"/>
  <c r="E64" i="36"/>
  <c r="I62" i="36"/>
  <c r="H62" i="36" s="1"/>
  <c r="G62" i="36" s="1"/>
  <c r="E62" i="36"/>
  <c r="I61" i="36"/>
  <c r="H61" i="36" s="1"/>
  <c r="G61" i="36" s="1"/>
  <c r="E61" i="36"/>
  <c r="I60" i="36"/>
  <c r="H60" i="36" s="1"/>
  <c r="E60" i="36"/>
  <c r="AC58" i="36"/>
  <c r="AB58" i="36"/>
  <c r="AA58" i="36"/>
  <c r="Z58" i="36"/>
  <c r="Y58" i="36"/>
  <c r="X58" i="36"/>
  <c r="W58" i="36"/>
  <c r="V58" i="36"/>
  <c r="U58" i="36"/>
  <c r="T58" i="36"/>
  <c r="S58" i="36"/>
  <c r="R58" i="36"/>
  <c r="Q58" i="36"/>
  <c r="P58" i="36"/>
  <c r="O58" i="36"/>
  <c r="N58" i="36"/>
  <c r="M58" i="36"/>
  <c r="K58" i="36"/>
  <c r="J58" i="36"/>
  <c r="F58" i="36"/>
  <c r="D58" i="36"/>
  <c r="C58" i="36"/>
  <c r="I57" i="36"/>
  <c r="H57" i="36" s="1"/>
  <c r="G57" i="36" s="1"/>
  <c r="E57" i="36"/>
  <c r="I56" i="36"/>
  <c r="H56" i="36" s="1"/>
  <c r="G56" i="36" s="1"/>
  <c r="E56" i="36"/>
  <c r="I55" i="36"/>
  <c r="H55" i="36" s="1"/>
  <c r="G55" i="36" s="1"/>
  <c r="E55" i="36"/>
  <c r="I54" i="36"/>
  <c r="H54" i="36"/>
  <c r="G54" i="36" s="1"/>
  <c r="E54" i="36"/>
  <c r="I53" i="36"/>
  <c r="H53" i="36" s="1"/>
  <c r="G53" i="36" s="1"/>
  <c r="E53" i="36"/>
  <c r="I52" i="36"/>
  <c r="H52" i="36"/>
  <c r="G52" i="36" s="1"/>
  <c r="E52" i="36"/>
  <c r="I51" i="36"/>
  <c r="H51" i="36" s="1"/>
  <c r="G51" i="36" s="1"/>
  <c r="E51" i="36"/>
  <c r="I50" i="36"/>
  <c r="H50" i="36"/>
  <c r="G50" i="36" s="1"/>
  <c r="E50" i="36"/>
  <c r="I49" i="36"/>
  <c r="H49" i="36" s="1"/>
  <c r="G49" i="36" s="1"/>
  <c r="E49" i="36"/>
  <c r="I48" i="36"/>
  <c r="H48" i="36" s="1"/>
  <c r="G48" i="36" s="1"/>
  <c r="E48" i="36"/>
  <c r="I47" i="36"/>
  <c r="H47" i="36" s="1"/>
  <c r="G47" i="36" s="1"/>
  <c r="L47" i="36" s="1"/>
  <c r="L58" i="36" s="1"/>
  <c r="E47" i="36"/>
  <c r="I46" i="36"/>
  <c r="E46" i="36"/>
  <c r="AC44" i="36"/>
  <c r="AB44" i="36"/>
  <c r="AA44" i="36"/>
  <c r="Z44" i="36"/>
  <c r="Y44" i="36"/>
  <c r="X44" i="36"/>
  <c r="W44" i="36"/>
  <c r="V44" i="36"/>
  <c r="M44" i="36"/>
  <c r="K44" i="36"/>
  <c r="J44" i="36"/>
  <c r="F44" i="36"/>
  <c r="D44" i="36"/>
  <c r="C44" i="36"/>
  <c r="I43" i="36"/>
  <c r="H43" i="36" s="1"/>
  <c r="G43" i="36" s="1"/>
  <c r="L43" i="36" s="1"/>
  <c r="L44" i="36" s="1"/>
  <c r="E43" i="36"/>
  <c r="I42" i="36"/>
  <c r="H42" i="36" s="1"/>
  <c r="G42" i="36" s="1"/>
  <c r="E42" i="36"/>
  <c r="I41" i="36"/>
  <c r="H41" i="36" s="1"/>
  <c r="G41" i="36" s="1"/>
  <c r="E41" i="36"/>
  <c r="I40" i="36"/>
  <c r="H40" i="36" s="1"/>
  <c r="G40" i="36" s="1"/>
  <c r="E40" i="36"/>
  <c r="I39" i="36"/>
  <c r="E39" i="36"/>
  <c r="AG36" i="36"/>
  <c r="AF36" i="36"/>
  <c r="AE36" i="36"/>
  <c r="AD36" i="36"/>
  <c r="Q36" i="36"/>
  <c r="P36" i="36"/>
  <c r="O36" i="36"/>
  <c r="N36" i="36"/>
  <c r="M36" i="36"/>
  <c r="L36" i="36"/>
  <c r="K36" i="36"/>
  <c r="J36" i="36"/>
  <c r="F36" i="36"/>
  <c r="E36" i="36"/>
  <c r="D36" i="36"/>
  <c r="C36" i="36"/>
  <c r="I35" i="36"/>
  <c r="H35" i="36"/>
  <c r="G35" i="36" s="1"/>
  <c r="E35" i="36"/>
  <c r="I33" i="36"/>
  <c r="H33" i="36" s="1"/>
  <c r="G33" i="36" s="1"/>
  <c r="E33" i="36"/>
  <c r="I32" i="36"/>
  <c r="H32" i="36" s="1"/>
  <c r="E32" i="36"/>
  <c r="AG30" i="36"/>
  <c r="AG110" i="36" s="1"/>
  <c r="AF30" i="36"/>
  <c r="AE30" i="36"/>
  <c r="AD30" i="36"/>
  <c r="AC30" i="36"/>
  <c r="AC110" i="36" s="1"/>
  <c r="AB30" i="36"/>
  <c r="AA30" i="36"/>
  <c r="Z30" i="36"/>
  <c r="Y30" i="36"/>
  <c r="Y110" i="36" s="1"/>
  <c r="X30" i="36"/>
  <c r="W30" i="36"/>
  <c r="V30" i="36"/>
  <c r="U30" i="36"/>
  <c r="U110" i="36" s="1"/>
  <c r="T30" i="36"/>
  <c r="S30" i="36"/>
  <c r="R30" i="36"/>
  <c r="Q30" i="36"/>
  <c r="Q110" i="36" s="1"/>
  <c r="P30" i="36"/>
  <c r="O30" i="36"/>
  <c r="N30" i="36"/>
  <c r="M30" i="36"/>
  <c r="M110" i="36" s="1"/>
  <c r="L30" i="36"/>
  <c r="K30" i="36"/>
  <c r="J30" i="36"/>
  <c r="F30" i="36"/>
  <c r="D30" i="36"/>
  <c r="C30" i="36"/>
  <c r="I29" i="36"/>
  <c r="H29" i="36" s="1"/>
  <c r="G29" i="36" s="1"/>
  <c r="E29" i="36"/>
  <c r="I28" i="36"/>
  <c r="H28" i="36"/>
  <c r="G28" i="36" s="1"/>
  <c r="E28" i="36"/>
  <c r="I27" i="36"/>
  <c r="H27" i="36"/>
  <c r="G27" i="36" s="1"/>
  <c r="E27" i="36"/>
  <c r="I26" i="36"/>
  <c r="H26" i="36"/>
  <c r="G26" i="36"/>
  <c r="E26" i="36"/>
  <c r="I25" i="36"/>
  <c r="H25" i="36"/>
  <c r="G25" i="36" s="1"/>
  <c r="E25" i="36"/>
  <c r="I24" i="36"/>
  <c r="H24" i="36" s="1"/>
  <c r="G24" i="36" s="1"/>
  <c r="E24" i="36"/>
  <c r="I23" i="36"/>
  <c r="H23" i="36" s="1"/>
  <c r="G23" i="36" s="1"/>
  <c r="E23" i="36"/>
  <c r="I22" i="36"/>
  <c r="H22" i="36"/>
  <c r="G22" i="36" s="1"/>
  <c r="E22" i="36"/>
  <c r="I21" i="36"/>
  <c r="I30" i="36" s="1"/>
  <c r="E21" i="36"/>
  <c r="AG18" i="36"/>
  <c r="AF18" i="36"/>
  <c r="AE18" i="36"/>
  <c r="AD18" i="36"/>
  <c r="AC18" i="36"/>
  <c r="AB18" i="36"/>
  <c r="AA18" i="36"/>
  <c r="Z18" i="36"/>
  <c r="Y18" i="36"/>
  <c r="X18" i="36"/>
  <c r="W18" i="36"/>
  <c r="V18" i="36"/>
  <c r="U18" i="36"/>
  <c r="T18" i="36"/>
  <c r="S18" i="36"/>
  <c r="R18" i="36"/>
  <c r="Q18" i="36"/>
  <c r="P18" i="36"/>
  <c r="O18" i="36"/>
  <c r="N18" i="36"/>
  <c r="M18" i="36"/>
  <c r="L18" i="36"/>
  <c r="K18" i="36"/>
  <c r="K112" i="36" s="1"/>
  <c r="J18" i="36"/>
  <c r="F18" i="36"/>
  <c r="D18" i="36"/>
  <c r="C18" i="36"/>
  <c r="I16" i="36"/>
  <c r="H16" i="36" s="1"/>
  <c r="G16" i="36" s="1"/>
  <c r="E16" i="36"/>
  <c r="I15" i="36"/>
  <c r="H15" i="36" s="1"/>
  <c r="G15" i="36" s="1"/>
  <c r="E15" i="36"/>
  <c r="I14" i="36"/>
  <c r="H14" i="36" s="1"/>
  <c r="G14" i="36" s="1"/>
  <c r="E14" i="36"/>
  <c r="I13" i="36"/>
  <c r="H13" i="36" s="1"/>
  <c r="G13" i="36" s="1"/>
  <c r="E13" i="36"/>
  <c r="I12" i="36"/>
  <c r="E12" i="36"/>
  <c r="Z70" i="35"/>
  <c r="Z69" i="35"/>
  <c r="I64" i="35"/>
  <c r="H64" i="35" s="1"/>
  <c r="G64" i="35" s="1"/>
  <c r="D64" i="35"/>
  <c r="C64" i="35"/>
  <c r="I62" i="35"/>
  <c r="H62" i="35" s="1"/>
  <c r="G62" i="35" s="1"/>
  <c r="D62" i="35"/>
  <c r="C62" i="35"/>
  <c r="E62" i="35" s="1"/>
  <c r="I60" i="35"/>
  <c r="H60" i="35" s="1"/>
  <c r="G60" i="35" s="1"/>
  <c r="D60" i="35"/>
  <c r="C60" i="35"/>
  <c r="E60" i="35" s="1"/>
  <c r="Y57" i="35"/>
  <c r="W57" i="35"/>
  <c r="V57" i="35"/>
  <c r="U57" i="35"/>
  <c r="S57" i="35"/>
  <c r="R57" i="35"/>
  <c r="Q57" i="35"/>
  <c r="O57" i="35"/>
  <c r="N57" i="35"/>
  <c r="M57" i="35"/>
  <c r="K57" i="35"/>
  <c r="J57" i="35"/>
  <c r="F57" i="35"/>
  <c r="I56" i="35"/>
  <c r="H56" i="35"/>
  <c r="G56" i="35"/>
  <c r="T56" i="35" s="1"/>
  <c r="D56" i="35"/>
  <c r="C56" i="35"/>
  <c r="I55" i="35"/>
  <c r="H55" i="35"/>
  <c r="G55" i="35" s="1"/>
  <c r="T55" i="35" s="1"/>
  <c r="D55" i="35"/>
  <c r="C55" i="35"/>
  <c r="E55" i="35" s="1"/>
  <c r="I54" i="35"/>
  <c r="H54" i="35" s="1"/>
  <c r="G54" i="35" s="1"/>
  <c r="T54" i="35" s="1"/>
  <c r="D54" i="35"/>
  <c r="C54" i="35"/>
  <c r="I53" i="35"/>
  <c r="H53" i="35" s="1"/>
  <c r="G53" i="35" s="1"/>
  <c r="P53" i="35" s="1"/>
  <c r="D53" i="35"/>
  <c r="C53" i="35"/>
  <c r="E53" i="35" s="1"/>
  <c r="I52" i="35"/>
  <c r="H52" i="35" s="1"/>
  <c r="G52" i="35" s="1"/>
  <c r="X52" i="35" s="1"/>
  <c r="D52" i="35"/>
  <c r="C52" i="35"/>
  <c r="I51" i="35"/>
  <c r="H51" i="35" s="1"/>
  <c r="G51" i="35" s="1"/>
  <c r="D51" i="35"/>
  <c r="C51" i="35"/>
  <c r="I50" i="35"/>
  <c r="H50" i="35"/>
  <c r="G50" i="35" s="1"/>
  <c r="P50" i="35" s="1"/>
  <c r="D50" i="35"/>
  <c r="C50" i="35"/>
  <c r="I49" i="35"/>
  <c r="H49" i="35"/>
  <c r="G49" i="35"/>
  <c r="X49" i="35" s="1"/>
  <c r="X57" i="35" s="1"/>
  <c r="D49" i="35"/>
  <c r="C49" i="35"/>
  <c r="I48" i="35"/>
  <c r="H48" i="35" s="1"/>
  <c r="G48" i="35" s="1"/>
  <c r="L48" i="35" s="1"/>
  <c r="D48" i="35"/>
  <c r="C48" i="35"/>
  <c r="I47" i="35"/>
  <c r="H47" i="35" s="1"/>
  <c r="G47" i="35" s="1"/>
  <c r="P47" i="35" s="1"/>
  <c r="D47" i="35"/>
  <c r="C47" i="35"/>
  <c r="I46" i="35"/>
  <c r="H46" i="35" s="1"/>
  <c r="G46" i="35" s="1"/>
  <c r="L46" i="35" s="1"/>
  <c r="D46" i="35"/>
  <c r="C46" i="35"/>
  <c r="E46" i="35" s="1"/>
  <c r="I45" i="35"/>
  <c r="H45" i="35" s="1"/>
  <c r="G45" i="35" s="1"/>
  <c r="T45" i="35" s="1"/>
  <c r="T57" i="35" s="1"/>
  <c r="D45" i="35"/>
  <c r="C45" i="35"/>
  <c r="E45" i="35" s="1"/>
  <c r="I44" i="35"/>
  <c r="H44" i="35" s="1"/>
  <c r="D44" i="35"/>
  <c r="C44" i="35"/>
  <c r="E44" i="35" s="1"/>
  <c r="Y42" i="35"/>
  <c r="W42" i="35"/>
  <c r="V42" i="35"/>
  <c r="U42" i="35"/>
  <c r="T42" i="35"/>
  <c r="S42" i="35"/>
  <c r="R42" i="35"/>
  <c r="Q42" i="35"/>
  <c r="O42" i="35"/>
  <c r="N42" i="35"/>
  <c r="M42" i="35"/>
  <c r="L42" i="35"/>
  <c r="K42" i="35"/>
  <c r="J42" i="35"/>
  <c r="F42" i="35"/>
  <c r="I41" i="35"/>
  <c r="H41" i="35" s="1"/>
  <c r="G41" i="35" s="1"/>
  <c r="P41" i="35" s="1"/>
  <c r="P42" i="35" s="1"/>
  <c r="D41" i="35"/>
  <c r="C41" i="35"/>
  <c r="E41" i="35" s="1"/>
  <c r="I40" i="35"/>
  <c r="H40" i="35" s="1"/>
  <c r="G40" i="35" s="1"/>
  <c r="D40" i="35"/>
  <c r="C40" i="35"/>
  <c r="E40" i="35" s="1"/>
  <c r="I39" i="35"/>
  <c r="H39" i="35" s="1"/>
  <c r="G39" i="35" s="1"/>
  <c r="E39" i="35"/>
  <c r="I38" i="35"/>
  <c r="D38" i="35"/>
  <c r="E38" i="35" s="1"/>
  <c r="C38" i="35"/>
  <c r="Y36" i="35"/>
  <c r="X36" i="35"/>
  <c r="W36" i="35"/>
  <c r="V36" i="35"/>
  <c r="U36" i="35"/>
  <c r="T36" i="35"/>
  <c r="S36" i="35"/>
  <c r="R36" i="35"/>
  <c r="Q36" i="35"/>
  <c r="O36" i="35"/>
  <c r="N36" i="35"/>
  <c r="M36" i="35"/>
  <c r="K36" i="35"/>
  <c r="J36" i="35"/>
  <c r="F36" i="35"/>
  <c r="I35" i="35"/>
  <c r="H35" i="35" s="1"/>
  <c r="G35" i="35" s="1"/>
  <c r="D35" i="35"/>
  <c r="C35" i="35"/>
  <c r="I34" i="35"/>
  <c r="H34" i="35" s="1"/>
  <c r="G34" i="35" s="1"/>
  <c r="P34" i="35" s="1"/>
  <c r="P36" i="35" s="1"/>
  <c r="D34" i="35"/>
  <c r="C34" i="35"/>
  <c r="I33" i="35"/>
  <c r="H33" i="35" s="1"/>
  <c r="G33" i="35" s="1"/>
  <c r="L33" i="35" s="1"/>
  <c r="D33" i="35"/>
  <c r="C33" i="35"/>
  <c r="E33" i="35" s="1"/>
  <c r="I32" i="35"/>
  <c r="I36" i="35" s="1"/>
  <c r="D32" i="35"/>
  <c r="C32" i="35"/>
  <c r="E32" i="35" s="1"/>
  <c r="Y29" i="35"/>
  <c r="W29" i="35"/>
  <c r="V29" i="35"/>
  <c r="U29" i="35"/>
  <c r="S29" i="35"/>
  <c r="R29" i="35"/>
  <c r="Q29" i="35"/>
  <c r="P29" i="35"/>
  <c r="O29" i="35"/>
  <c r="N29" i="35"/>
  <c r="M29" i="35"/>
  <c r="K29" i="35"/>
  <c r="J29" i="35"/>
  <c r="F29" i="35"/>
  <c r="I28" i="35"/>
  <c r="H28" i="35" s="1"/>
  <c r="G28" i="35" s="1"/>
  <c r="L28" i="35" s="1"/>
  <c r="D28" i="35"/>
  <c r="C28" i="35"/>
  <c r="E28" i="35" s="1"/>
  <c r="I27" i="35"/>
  <c r="H27" i="35" s="1"/>
  <c r="G27" i="35" s="1"/>
  <c r="L27" i="35" s="1"/>
  <c r="D27" i="35"/>
  <c r="C27" i="35"/>
  <c r="E27" i="35" s="1"/>
  <c r="I26" i="35"/>
  <c r="H26" i="35" s="1"/>
  <c r="G26" i="35" s="1"/>
  <c r="T26" i="35" s="1"/>
  <c r="D26" i="35"/>
  <c r="C26" i="35"/>
  <c r="I25" i="35"/>
  <c r="H25" i="35"/>
  <c r="G25" i="35" s="1"/>
  <c r="X25" i="35" s="1"/>
  <c r="X29" i="35" s="1"/>
  <c r="D25" i="35"/>
  <c r="C25" i="35"/>
  <c r="E25" i="35" s="1"/>
  <c r="I24" i="35"/>
  <c r="H24" i="35" s="1"/>
  <c r="D24" i="35"/>
  <c r="D29" i="35" s="1"/>
  <c r="C24" i="35"/>
  <c r="Y22" i="35"/>
  <c r="W22" i="35"/>
  <c r="V22" i="35"/>
  <c r="U22" i="35"/>
  <c r="T22" i="35"/>
  <c r="S22" i="35"/>
  <c r="R22" i="35"/>
  <c r="Q22" i="35"/>
  <c r="P22" i="35"/>
  <c r="O22" i="35"/>
  <c r="N22" i="35"/>
  <c r="M22" i="35"/>
  <c r="L22" i="35"/>
  <c r="K22" i="35"/>
  <c r="J22" i="35"/>
  <c r="F22" i="35"/>
  <c r="I21" i="35"/>
  <c r="H21" i="35"/>
  <c r="G21" i="35" s="1"/>
  <c r="D21" i="35"/>
  <c r="C21" i="35"/>
  <c r="E21" i="35" s="1"/>
  <c r="I20" i="35"/>
  <c r="H20" i="35" s="1"/>
  <c r="G20" i="35" s="1"/>
  <c r="X20" i="35" s="1"/>
  <c r="X22" i="35" s="1"/>
  <c r="D20" i="35"/>
  <c r="C20" i="35"/>
  <c r="E20" i="35" s="1"/>
  <c r="I19" i="35"/>
  <c r="H19" i="35" s="1"/>
  <c r="G19" i="35" s="1"/>
  <c r="D19" i="35"/>
  <c r="C19" i="35"/>
  <c r="G18" i="35"/>
  <c r="I17" i="35"/>
  <c r="H17" i="35" s="1"/>
  <c r="G17" i="35" s="1"/>
  <c r="D17" i="35"/>
  <c r="C17" i="35"/>
  <c r="E17" i="35" s="1"/>
  <c r="I16" i="35"/>
  <c r="D16" i="35"/>
  <c r="D22" i="35" s="1"/>
  <c r="C16" i="35"/>
  <c r="E16" i="35" s="1"/>
  <c r="Y13" i="35"/>
  <c r="X13" i="35"/>
  <c r="W13" i="35"/>
  <c r="V13" i="35"/>
  <c r="V65" i="35" s="1"/>
  <c r="U13" i="35"/>
  <c r="T13" i="35"/>
  <c r="S13" i="35"/>
  <c r="R13" i="35"/>
  <c r="Q13" i="35"/>
  <c r="P13" i="35"/>
  <c r="O13" i="35"/>
  <c r="N13" i="35"/>
  <c r="N65" i="35" s="1"/>
  <c r="M13" i="35"/>
  <c r="M65" i="35" s="1"/>
  <c r="K13" i="35"/>
  <c r="J13" i="35"/>
  <c r="F13" i="35"/>
  <c r="F65" i="35" s="1"/>
  <c r="H12" i="35"/>
  <c r="G12" i="35" s="1"/>
  <c r="E12" i="35"/>
  <c r="I11" i="35"/>
  <c r="H11" i="35" s="1"/>
  <c r="G11" i="35" s="1"/>
  <c r="L11" i="35" s="1"/>
  <c r="L13" i="35" s="1"/>
  <c r="D11" i="35"/>
  <c r="E11" i="35" s="1"/>
  <c r="C11" i="35"/>
  <c r="I10" i="35"/>
  <c r="D10" i="35"/>
  <c r="C10" i="35"/>
  <c r="E10" i="35" s="1"/>
  <c r="E11" i="34"/>
  <c r="I11" i="34"/>
  <c r="H11" i="34" s="1"/>
  <c r="G11" i="34" s="1"/>
  <c r="E12" i="34"/>
  <c r="I12" i="34"/>
  <c r="E13" i="34"/>
  <c r="I13" i="34"/>
  <c r="H13" i="34" s="1"/>
  <c r="G13" i="34" s="1"/>
  <c r="E14" i="34"/>
  <c r="I14" i="34"/>
  <c r="H14" i="34" s="1"/>
  <c r="G14" i="34" s="1"/>
  <c r="E15" i="34"/>
  <c r="I15" i="34"/>
  <c r="H15" i="34" s="1"/>
  <c r="G15" i="34" s="1"/>
  <c r="C17" i="34"/>
  <c r="D17" i="34"/>
  <c r="F17" i="34"/>
  <c r="J17" i="34"/>
  <c r="K17" i="34"/>
  <c r="L17" i="34"/>
  <c r="M17" i="34"/>
  <c r="N17" i="34"/>
  <c r="O17" i="34"/>
  <c r="P17" i="34"/>
  <c r="Q17" i="34"/>
  <c r="R17" i="34"/>
  <c r="S17" i="34"/>
  <c r="T17" i="34"/>
  <c r="U17" i="34"/>
  <c r="V17" i="34"/>
  <c r="W17" i="34"/>
  <c r="X17" i="34"/>
  <c r="Y17" i="34"/>
  <c r="Z17" i="34"/>
  <c r="AA17" i="34"/>
  <c r="AB17" i="34"/>
  <c r="AC17" i="34"/>
  <c r="AD17" i="34"/>
  <c r="AE17" i="34"/>
  <c r="AF17" i="34"/>
  <c r="AG17" i="34"/>
  <c r="E20" i="34"/>
  <c r="I20" i="34"/>
  <c r="H20" i="34" s="1"/>
  <c r="E21" i="34"/>
  <c r="G21" i="34"/>
  <c r="H21" i="34"/>
  <c r="I21" i="34"/>
  <c r="E22" i="34"/>
  <c r="I22" i="34"/>
  <c r="H22" i="34" s="1"/>
  <c r="G22" i="34" s="1"/>
  <c r="E23" i="34"/>
  <c r="I23" i="34"/>
  <c r="H23" i="34" s="1"/>
  <c r="G23" i="34" s="1"/>
  <c r="E24" i="34"/>
  <c r="E29" i="34" s="1"/>
  <c r="I24" i="34"/>
  <c r="H24" i="34" s="1"/>
  <c r="G24" i="34" s="1"/>
  <c r="E25" i="34"/>
  <c r="H25" i="34"/>
  <c r="G25" i="34" s="1"/>
  <c r="I25" i="34"/>
  <c r="E26" i="34"/>
  <c r="I26" i="34"/>
  <c r="H26" i="34" s="1"/>
  <c r="G26" i="34" s="1"/>
  <c r="E27" i="34"/>
  <c r="I27" i="34"/>
  <c r="H27" i="34" s="1"/>
  <c r="G27" i="34" s="1"/>
  <c r="E28" i="34"/>
  <c r="I28" i="34"/>
  <c r="H28" i="34" s="1"/>
  <c r="G28" i="34" s="1"/>
  <c r="C29" i="34"/>
  <c r="D29" i="34"/>
  <c r="F29" i="34"/>
  <c r="J29" i="34"/>
  <c r="K29" i="34"/>
  <c r="L29" i="34"/>
  <c r="M29" i="34"/>
  <c r="N29" i="34"/>
  <c r="O29" i="34"/>
  <c r="P29" i="34"/>
  <c r="Q29" i="34"/>
  <c r="R29" i="34"/>
  <c r="S29" i="34"/>
  <c r="S97" i="34" s="1"/>
  <c r="T29" i="34"/>
  <c r="U29" i="34"/>
  <c r="V29" i="34"/>
  <c r="W29" i="34"/>
  <c r="X29" i="34"/>
  <c r="Y29" i="34"/>
  <c r="Z29" i="34"/>
  <c r="AA29" i="34"/>
  <c r="AB29" i="34"/>
  <c r="AC29" i="34"/>
  <c r="AD29" i="34"/>
  <c r="AE29" i="34"/>
  <c r="AE97" i="34" s="1"/>
  <c r="AF29" i="34"/>
  <c r="AG29" i="34"/>
  <c r="E31" i="34"/>
  <c r="G31" i="34"/>
  <c r="H31" i="34"/>
  <c r="I31" i="34"/>
  <c r="E32" i="34"/>
  <c r="H32" i="34"/>
  <c r="G32" i="34" s="1"/>
  <c r="I32" i="34"/>
  <c r="E34" i="34"/>
  <c r="I34" i="34"/>
  <c r="H34" i="34" s="1"/>
  <c r="G34" i="34" s="1"/>
  <c r="C35" i="34"/>
  <c r="D35" i="34"/>
  <c r="E35" i="34"/>
  <c r="F35" i="34"/>
  <c r="J35" i="34"/>
  <c r="K35" i="34"/>
  <c r="L35" i="34"/>
  <c r="M35" i="34"/>
  <c r="N35" i="34"/>
  <c r="O35" i="34"/>
  <c r="P35" i="34"/>
  <c r="P96" i="34" s="1"/>
  <c r="Q35" i="34"/>
  <c r="Q96" i="34" s="1"/>
  <c r="R35" i="34"/>
  <c r="S35" i="34"/>
  <c r="T35" i="34"/>
  <c r="T98" i="34" s="1"/>
  <c r="U35" i="34"/>
  <c r="V35" i="34"/>
  <c r="W35" i="34"/>
  <c r="X35" i="34"/>
  <c r="X96" i="34" s="1"/>
  <c r="Y35" i="34"/>
  <c r="Y96" i="34" s="1"/>
  <c r="Z35" i="34"/>
  <c r="AA35" i="34"/>
  <c r="AB35" i="34"/>
  <c r="AB98" i="34" s="1"/>
  <c r="AC35" i="34"/>
  <c r="AD35" i="34"/>
  <c r="AE35" i="34"/>
  <c r="AF35" i="34"/>
  <c r="AG35" i="34"/>
  <c r="E38" i="34"/>
  <c r="I38" i="34"/>
  <c r="H38" i="34" s="1"/>
  <c r="E39" i="34"/>
  <c r="E43" i="34" s="1"/>
  <c r="I39" i="34"/>
  <c r="E40" i="34"/>
  <c r="I40" i="34"/>
  <c r="H40" i="34" s="1"/>
  <c r="G40" i="34" s="1"/>
  <c r="E41" i="34"/>
  <c r="I41" i="34"/>
  <c r="H41" i="34" s="1"/>
  <c r="G41" i="34" s="1"/>
  <c r="E42" i="34"/>
  <c r="I42" i="34"/>
  <c r="H42" i="34" s="1"/>
  <c r="G42" i="34" s="1"/>
  <c r="L42" i="34" s="1"/>
  <c r="L43" i="34" s="1"/>
  <c r="C43" i="34"/>
  <c r="C97" i="34" s="1"/>
  <c r="D43" i="34"/>
  <c r="F43" i="34"/>
  <c r="J43" i="34"/>
  <c r="K43" i="34"/>
  <c r="K98" i="34" s="1"/>
  <c r="M43" i="34"/>
  <c r="N43" i="34"/>
  <c r="O43" i="34"/>
  <c r="P43" i="34"/>
  <c r="Q43" i="34"/>
  <c r="R43" i="34"/>
  <c r="S43" i="34"/>
  <c r="T43" i="34"/>
  <c r="U43" i="34"/>
  <c r="V43" i="34"/>
  <c r="W43" i="34"/>
  <c r="X43" i="34"/>
  <c r="Y43" i="34"/>
  <c r="Z43" i="34"/>
  <c r="AA43" i="34"/>
  <c r="AB43" i="34"/>
  <c r="AC43" i="34"/>
  <c r="AD43" i="34"/>
  <c r="AE43" i="34"/>
  <c r="AF43" i="34"/>
  <c r="AG43" i="34"/>
  <c r="E45" i="34"/>
  <c r="I45" i="34"/>
  <c r="H45" i="34" s="1"/>
  <c r="E46" i="34"/>
  <c r="E60" i="34" s="1"/>
  <c r="I46" i="34"/>
  <c r="H46" i="34" s="1"/>
  <c r="G46" i="34" s="1"/>
  <c r="L46" i="34" s="1"/>
  <c r="L60" i="34" s="1"/>
  <c r="E47" i="34"/>
  <c r="I47" i="34"/>
  <c r="I60" i="34" s="1"/>
  <c r="E48" i="34"/>
  <c r="I48" i="34"/>
  <c r="H48" i="34" s="1"/>
  <c r="G48" i="34" s="1"/>
  <c r="E49" i="34"/>
  <c r="I49" i="34"/>
  <c r="H49" i="34" s="1"/>
  <c r="G49" i="34" s="1"/>
  <c r="E50" i="34"/>
  <c r="H50" i="34"/>
  <c r="G50" i="34" s="1"/>
  <c r="I50" i="34"/>
  <c r="E51" i="34"/>
  <c r="H51" i="34"/>
  <c r="G51" i="34" s="1"/>
  <c r="I51" i="34"/>
  <c r="E52" i="34"/>
  <c r="H52" i="34"/>
  <c r="G52" i="34" s="1"/>
  <c r="I52" i="34"/>
  <c r="E53" i="34"/>
  <c r="I53" i="34"/>
  <c r="H53" i="34" s="1"/>
  <c r="G53" i="34" s="1"/>
  <c r="E54" i="34"/>
  <c r="H54" i="34"/>
  <c r="G54" i="34" s="1"/>
  <c r="I54" i="34"/>
  <c r="E55" i="34"/>
  <c r="H55" i="34"/>
  <c r="G55" i="34" s="1"/>
  <c r="I55" i="34"/>
  <c r="E56" i="34"/>
  <c r="I56" i="34"/>
  <c r="H56" i="34" s="1"/>
  <c r="G56" i="34" s="1"/>
  <c r="E57" i="34"/>
  <c r="I57" i="34"/>
  <c r="H57" i="34" s="1"/>
  <c r="G57" i="34" s="1"/>
  <c r="E58" i="34"/>
  <c r="H58" i="34"/>
  <c r="G58" i="34" s="1"/>
  <c r="I58" i="34"/>
  <c r="E59" i="34"/>
  <c r="I59" i="34"/>
  <c r="H59" i="34" s="1"/>
  <c r="G59" i="34" s="1"/>
  <c r="C60" i="34"/>
  <c r="D60" i="34"/>
  <c r="F60" i="34"/>
  <c r="J60" i="34"/>
  <c r="K60" i="34"/>
  <c r="M60" i="34"/>
  <c r="N60" i="34"/>
  <c r="O60" i="34"/>
  <c r="P60" i="34"/>
  <c r="Q60" i="34"/>
  <c r="R60" i="34"/>
  <c r="R97" i="34" s="1"/>
  <c r="S60" i="34"/>
  <c r="T60" i="34"/>
  <c r="U60" i="34"/>
  <c r="V60" i="34"/>
  <c r="W60" i="34"/>
  <c r="X60" i="34"/>
  <c r="Y60" i="34"/>
  <c r="Z60" i="34"/>
  <c r="Z96" i="34" s="1"/>
  <c r="AA60" i="34"/>
  <c r="AB60" i="34"/>
  <c r="AC60" i="34"/>
  <c r="AD60" i="34"/>
  <c r="AE60" i="34"/>
  <c r="AF60" i="34"/>
  <c r="AG60" i="34"/>
  <c r="AG96" i="34" s="1"/>
  <c r="E62" i="34"/>
  <c r="I62" i="34"/>
  <c r="H62" i="34" s="1"/>
  <c r="E63" i="34"/>
  <c r="I63" i="34"/>
  <c r="H63" i="34" s="1"/>
  <c r="G63" i="34" s="1"/>
  <c r="E65" i="34"/>
  <c r="I65" i="34"/>
  <c r="H65" i="34" s="1"/>
  <c r="G65" i="34" s="1"/>
  <c r="C66" i="34"/>
  <c r="D66" i="34"/>
  <c r="D98" i="34" s="1"/>
  <c r="E66" i="34"/>
  <c r="F66" i="34"/>
  <c r="J66" i="34"/>
  <c r="K66" i="34"/>
  <c r="K96" i="34" s="1"/>
  <c r="L66" i="34"/>
  <c r="M66" i="34"/>
  <c r="N66" i="34"/>
  <c r="O66" i="34"/>
  <c r="O97" i="34" s="1"/>
  <c r="P66" i="34"/>
  <c r="Q66" i="34"/>
  <c r="R66" i="34"/>
  <c r="S66" i="34"/>
  <c r="S96" i="34" s="1"/>
  <c r="T66" i="34"/>
  <c r="U66" i="34"/>
  <c r="V66" i="34"/>
  <c r="W66" i="34"/>
  <c r="X66" i="34"/>
  <c r="Y66" i="34"/>
  <c r="Z66" i="34"/>
  <c r="AA66" i="34"/>
  <c r="AA97" i="34" s="1"/>
  <c r="AB66" i="34"/>
  <c r="AC66" i="34"/>
  <c r="AD66" i="34"/>
  <c r="AE66" i="34"/>
  <c r="AF66" i="34"/>
  <c r="AG66" i="34"/>
  <c r="E69" i="34"/>
  <c r="I69" i="34"/>
  <c r="H69" i="34" s="1"/>
  <c r="E70" i="34"/>
  <c r="I70" i="34"/>
  <c r="H70" i="34" s="1"/>
  <c r="G70" i="34" s="1"/>
  <c r="E71" i="34"/>
  <c r="I71" i="34"/>
  <c r="H71" i="34" s="1"/>
  <c r="G71" i="34" s="1"/>
  <c r="C72" i="34"/>
  <c r="D72" i="34"/>
  <c r="F72" i="34"/>
  <c r="J72" i="34"/>
  <c r="J96" i="34" s="1"/>
  <c r="K72" i="34"/>
  <c r="L72" i="34"/>
  <c r="M72" i="34"/>
  <c r="N72" i="34"/>
  <c r="O72" i="34"/>
  <c r="P72" i="34"/>
  <c r="Q72" i="34"/>
  <c r="R72" i="34"/>
  <c r="S72" i="34"/>
  <c r="T72" i="34"/>
  <c r="U72" i="34"/>
  <c r="V72" i="34"/>
  <c r="W72" i="34"/>
  <c r="X72" i="34"/>
  <c r="Y72" i="34"/>
  <c r="Z72" i="34"/>
  <c r="AA72" i="34"/>
  <c r="AB72" i="34"/>
  <c r="AC72" i="34"/>
  <c r="AD72" i="34"/>
  <c r="AE72" i="34"/>
  <c r="AF72" i="34"/>
  <c r="AG72" i="34"/>
  <c r="E74" i="34"/>
  <c r="E77" i="34" s="1"/>
  <c r="H74" i="34"/>
  <c r="I74" i="34"/>
  <c r="E75" i="34"/>
  <c r="H75" i="34"/>
  <c r="G75" i="34" s="1"/>
  <c r="I75" i="34"/>
  <c r="E76" i="34"/>
  <c r="I76" i="34"/>
  <c r="I77" i="34" s="1"/>
  <c r="C77" i="34"/>
  <c r="D77" i="34"/>
  <c r="F77" i="34"/>
  <c r="J77" i="34"/>
  <c r="K77" i="34"/>
  <c r="L77" i="34"/>
  <c r="M77" i="34"/>
  <c r="N77" i="34"/>
  <c r="O77" i="34"/>
  <c r="P77" i="34"/>
  <c r="Q77" i="34"/>
  <c r="R77" i="34"/>
  <c r="S77" i="34"/>
  <c r="T77" i="34"/>
  <c r="U77" i="34"/>
  <c r="V77" i="34"/>
  <c r="W77" i="34"/>
  <c r="X77" i="34"/>
  <c r="Y77" i="34"/>
  <c r="Z77" i="34"/>
  <c r="AA77" i="34"/>
  <c r="AB77" i="34"/>
  <c r="AC77" i="34"/>
  <c r="AD77" i="34"/>
  <c r="AE77" i="34"/>
  <c r="AF77" i="34"/>
  <c r="AG77" i="34"/>
  <c r="E81" i="34"/>
  <c r="E82" i="34" s="1"/>
  <c r="I81" i="34"/>
  <c r="H81" i="34" s="1"/>
  <c r="C82" i="34"/>
  <c r="D82" i="34"/>
  <c r="F82" i="34"/>
  <c r="J82" i="34"/>
  <c r="K82" i="34"/>
  <c r="L82" i="34"/>
  <c r="M82" i="34"/>
  <c r="N82" i="34"/>
  <c r="O82" i="34"/>
  <c r="O98" i="34" s="1"/>
  <c r="P82" i="34"/>
  <c r="Q82" i="34"/>
  <c r="R82" i="34"/>
  <c r="S82" i="34"/>
  <c r="T82" i="34"/>
  <c r="U82" i="34"/>
  <c r="V82" i="34"/>
  <c r="W82" i="34"/>
  <c r="W98" i="34" s="1"/>
  <c r="X82" i="34"/>
  <c r="Y82" i="34"/>
  <c r="Z82" i="34"/>
  <c r="AA82" i="34"/>
  <c r="AB82" i="34"/>
  <c r="AC82" i="34"/>
  <c r="AD82" i="34"/>
  <c r="AE82" i="34"/>
  <c r="AE98" i="34" s="1"/>
  <c r="AF82" i="34"/>
  <c r="AG82" i="34"/>
  <c r="C89" i="34"/>
  <c r="D89" i="34"/>
  <c r="E89" i="34"/>
  <c r="F89" i="34"/>
  <c r="G89" i="34"/>
  <c r="H89" i="34"/>
  <c r="I89" i="34"/>
  <c r="C95" i="34"/>
  <c r="D95" i="34"/>
  <c r="E95" i="34"/>
  <c r="F95" i="34"/>
  <c r="G95" i="34"/>
  <c r="H95" i="34"/>
  <c r="I95" i="34"/>
  <c r="R96" i="34"/>
  <c r="AF96" i="34"/>
  <c r="J97" i="34"/>
  <c r="K97" i="34"/>
  <c r="W97" i="34"/>
  <c r="Z97" i="34"/>
  <c r="C98" i="34"/>
  <c r="J98" i="34"/>
  <c r="R98" i="34"/>
  <c r="AA98" i="34"/>
  <c r="AH101" i="34"/>
  <c r="AH102" i="34"/>
  <c r="R66" i="35" l="1"/>
  <c r="R65" i="35"/>
  <c r="Z98" i="34"/>
  <c r="H76" i="34"/>
  <c r="G76" i="34" s="1"/>
  <c r="G77" i="34" s="1"/>
  <c r="E72" i="34"/>
  <c r="AD98" i="34"/>
  <c r="V97" i="34"/>
  <c r="N98" i="34"/>
  <c r="C96" i="34"/>
  <c r="AF98" i="34"/>
  <c r="X98" i="34"/>
  <c r="P98" i="34"/>
  <c r="H47" i="34"/>
  <c r="G47" i="34" s="1"/>
  <c r="S66" i="35"/>
  <c r="L57" i="35"/>
  <c r="E48" i="35"/>
  <c r="E57" i="35" s="1"/>
  <c r="I54" i="37"/>
  <c r="I17" i="34"/>
  <c r="H12" i="34"/>
  <c r="E23" i="37"/>
  <c r="C29" i="37"/>
  <c r="F97" i="34"/>
  <c r="H35" i="34"/>
  <c r="AF97" i="34"/>
  <c r="AB97" i="34"/>
  <c r="X97" i="34"/>
  <c r="T97" i="34"/>
  <c r="P97" i="34"/>
  <c r="I22" i="35"/>
  <c r="H16" i="35"/>
  <c r="G16" i="35" s="1"/>
  <c r="G22" i="35" s="1"/>
  <c r="E26" i="35"/>
  <c r="E35" i="35"/>
  <c r="I42" i="35"/>
  <c r="E50" i="35"/>
  <c r="E51" i="35"/>
  <c r="C112" i="36"/>
  <c r="O110" i="36"/>
  <c r="S112" i="36"/>
  <c r="W110" i="36"/>
  <c r="AA112" i="36"/>
  <c r="AE110" i="36"/>
  <c r="H21" i="36"/>
  <c r="H30" i="36" s="1"/>
  <c r="E80" i="36"/>
  <c r="I35" i="37"/>
  <c r="E63" i="37"/>
  <c r="S98" i="34"/>
  <c r="H77" i="34"/>
  <c r="AE96" i="34"/>
  <c r="AA96" i="34"/>
  <c r="W96" i="34"/>
  <c r="O96" i="34"/>
  <c r="I43" i="34"/>
  <c r="AG98" i="34"/>
  <c r="AC98" i="34"/>
  <c r="Y97" i="34"/>
  <c r="U98" i="34"/>
  <c r="Q98" i="34"/>
  <c r="M98" i="34"/>
  <c r="I35" i="34"/>
  <c r="G35" i="34"/>
  <c r="D97" i="34"/>
  <c r="E17" i="34"/>
  <c r="Q65" i="35"/>
  <c r="U65" i="35"/>
  <c r="Y65" i="35"/>
  <c r="I57" i="35"/>
  <c r="D110" i="36"/>
  <c r="L110" i="36"/>
  <c r="P110" i="36"/>
  <c r="T110" i="36"/>
  <c r="X110" i="36"/>
  <c r="AB110" i="36"/>
  <c r="AF110" i="36"/>
  <c r="J64" i="37"/>
  <c r="W64" i="37"/>
  <c r="E24" i="37"/>
  <c r="E56" i="37"/>
  <c r="D13" i="35"/>
  <c r="J66" i="35"/>
  <c r="O65" i="35"/>
  <c r="S67" i="35"/>
  <c r="W65" i="35"/>
  <c r="E19" i="35"/>
  <c r="E22" i="35" s="1"/>
  <c r="U66" i="35"/>
  <c r="E34" i="35"/>
  <c r="E36" i="35" s="1"/>
  <c r="K66" i="35"/>
  <c r="D57" i="35"/>
  <c r="E47" i="35"/>
  <c r="J65" i="35"/>
  <c r="E18" i="36"/>
  <c r="E110" i="36" s="1"/>
  <c r="F110" i="36"/>
  <c r="M112" i="36"/>
  <c r="Q112" i="36"/>
  <c r="U112" i="36"/>
  <c r="Y112" i="36"/>
  <c r="AC112" i="36"/>
  <c r="AG112" i="36"/>
  <c r="E44" i="36"/>
  <c r="E58" i="36"/>
  <c r="J110" i="36"/>
  <c r="E86" i="36"/>
  <c r="G91" i="36"/>
  <c r="E13" i="37"/>
  <c r="M64" i="37"/>
  <c r="Q64" i="37"/>
  <c r="U64" i="37"/>
  <c r="Y64" i="37"/>
  <c r="I21" i="37"/>
  <c r="D29" i="37"/>
  <c r="E53" i="37"/>
  <c r="AC96" i="34"/>
  <c r="U96" i="34"/>
  <c r="M96" i="34"/>
  <c r="I13" i="35"/>
  <c r="K67" i="35"/>
  <c r="C29" i="35"/>
  <c r="M66" i="35"/>
  <c r="D36" i="35"/>
  <c r="C36" i="35"/>
  <c r="C42" i="35"/>
  <c r="E49" i="35"/>
  <c r="E52" i="35"/>
  <c r="E54" i="35"/>
  <c r="E56" i="35"/>
  <c r="E64" i="35"/>
  <c r="I18" i="36"/>
  <c r="J111" i="36"/>
  <c r="N110" i="36"/>
  <c r="R111" i="36"/>
  <c r="V110" i="36"/>
  <c r="Z111" i="36"/>
  <c r="AD110" i="36"/>
  <c r="E30" i="36"/>
  <c r="I44" i="36"/>
  <c r="I58" i="36"/>
  <c r="E65" i="36"/>
  <c r="I86" i="36"/>
  <c r="E91" i="36"/>
  <c r="D13" i="37"/>
  <c r="F64" i="37"/>
  <c r="N64" i="37"/>
  <c r="R64" i="37"/>
  <c r="V64" i="37"/>
  <c r="E16" i="37"/>
  <c r="C21" i="37"/>
  <c r="E20" i="37"/>
  <c r="I29" i="37"/>
  <c r="E27" i="37"/>
  <c r="E31" i="37"/>
  <c r="E35" i="37" s="1"/>
  <c r="E32" i="37"/>
  <c r="D54" i="37"/>
  <c r="E43" i="37"/>
  <c r="E47" i="37"/>
  <c r="E54" i="37" s="1"/>
  <c r="E51" i="37"/>
  <c r="E57" i="37"/>
  <c r="I60" i="37"/>
  <c r="E60" i="37"/>
  <c r="X64" i="37"/>
  <c r="G17" i="37"/>
  <c r="H21" i="37"/>
  <c r="T54" i="37"/>
  <c r="H29" i="37"/>
  <c r="G26" i="37"/>
  <c r="G41" i="37"/>
  <c r="G54" i="37" s="1"/>
  <c r="H54" i="37"/>
  <c r="H60" i="37"/>
  <c r="G56" i="37"/>
  <c r="G60" i="37" s="1"/>
  <c r="D64" i="37"/>
  <c r="E21" i="37"/>
  <c r="G10" i="37"/>
  <c r="G13" i="37" s="1"/>
  <c r="H13" i="37"/>
  <c r="G21" i="37"/>
  <c r="E29" i="37"/>
  <c r="I13" i="37"/>
  <c r="E17" i="37"/>
  <c r="C60" i="37"/>
  <c r="C54" i="37"/>
  <c r="C13" i="37"/>
  <c r="C35" i="37"/>
  <c r="H36" i="36"/>
  <c r="G60" i="36"/>
  <c r="G65" i="36" s="1"/>
  <c r="H65" i="36"/>
  <c r="E112" i="36"/>
  <c r="G80" i="36"/>
  <c r="R110" i="36"/>
  <c r="Z110" i="36"/>
  <c r="C111" i="36"/>
  <c r="K111" i="36"/>
  <c r="S111" i="36"/>
  <c r="AA111" i="36"/>
  <c r="D112" i="36"/>
  <c r="L112" i="36"/>
  <c r="T112" i="36"/>
  <c r="AB112" i="36"/>
  <c r="H80" i="36"/>
  <c r="C110" i="36"/>
  <c r="K110" i="36"/>
  <c r="S110" i="36"/>
  <c r="AA110" i="36"/>
  <c r="D111" i="36"/>
  <c r="L111" i="36"/>
  <c r="T111" i="36"/>
  <c r="AB111" i="36"/>
  <c r="G32" i="36"/>
  <c r="G36" i="36" s="1"/>
  <c r="H39" i="36"/>
  <c r="H46" i="36"/>
  <c r="I65" i="36"/>
  <c r="I80" i="36"/>
  <c r="H95" i="36"/>
  <c r="M111" i="36"/>
  <c r="U111" i="36"/>
  <c r="AC111" i="36"/>
  <c r="F112" i="36"/>
  <c r="N112" i="36"/>
  <c r="V112" i="36"/>
  <c r="AD112" i="36"/>
  <c r="I36" i="36"/>
  <c r="F111" i="36"/>
  <c r="N111" i="36"/>
  <c r="V111" i="36"/>
  <c r="AD111" i="36"/>
  <c r="O112" i="36"/>
  <c r="W112" i="36"/>
  <c r="AE112" i="36"/>
  <c r="O111" i="36"/>
  <c r="W111" i="36"/>
  <c r="AE111" i="36"/>
  <c r="P112" i="36"/>
  <c r="X112" i="36"/>
  <c r="AF112" i="36"/>
  <c r="H12" i="36"/>
  <c r="H83" i="36"/>
  <c r="P111" i="36"/>
  <c r="X111" i="36"/>
  <c r="AF111" i="36"/>
  <c r="Q111" i="36"/>
  <c r="Y111" i="36"/>
  <c r="AG111" i="36"/>
  <c r="J112" i="36"/>
  <c r="R112" i="36"/>
  <c r="Z112" i="36"/>
  <c r="G21" i="36"/>
  <c r="G30" i="36" s="1"/>
  <c r="H88" i="36"/>
  <c r="H91" i="36" s="1"/>
  <c r="L29" i="35"/>
  <c r="I65" i="35"/>
  <c r="E42" i="35"/>
  <c r="H57" i="35"/>
  <c r="E13" i="35"/>
  <c r="G24" i="35"/>
  <c r="H29" i="35"/>
  <c r="D42" i="35"/>
  <c r="D65" i="35" s="1"/>
  <c r="C57" i="35"/>
  <c r="H10" i="35"/>
  <c r="H22" i="35"/>
  <c r="H32" i="35"/>
  <c r="G44" i="35"/>
  <c r="K65" i="35"/>
  <c r="S65" i="35"/>
  <c r="M67" i="35"/>
  <c r="U67" i="35"/>
  <c r="F67" i="35"/>
  <c r="N67" i="35"/>
  <c r="V67" i="35"/>
  <c r="H38" i="35"/>
  <c r="F66" i="35"/>
  <c r="N66" i="35"/>
  <c r="V66" i="35"/>
  <c r="O67" i="35"/>
  <c r="W67" i="35"/>
  <c r="C22" i="35"/>
  <c r="I29" i="35"/>
  <c r="I66" i="35" s="1"/>
  <c r="O66" i="35"/>
  <c r="W66" i="35"/>
  <c r="C13" i="35"/>
  <c r="E24" i="35"/>
  <c r="Q67" i="35"/>
  <c r="Y67" i="35"/>
  <c r="Q66" i="35"/>
  <c r="Y66" i="35"/>
  <c r="J67" i="35"/>
  <c r="R67" i="35"/>
  <c r="L98" i="34"/>
  <c r="G38" i="34"/>
  <c r="G69" i="34"/>
  <c r="G72" i="34" s="1"/>
  <c r="H72" i="34"/>
  <c r="G81" i="34"/>
  <c r="G82" i="34" s="1"/>
  <c r="H82" i="34"/>
  <c r="G45" i="34"/>
  <c r="G60" i="34" s="1"/>
  <c r="H60" i="34"/>
  <c r="G62" i="34"/>
  <c r="G66" i="34" s="1"/>
  <c r="H66" i="34"/>
  <c r="E98" i="34"/>
  <c r="E96" i="34"/>
  <c r="H29" i="34"/>
  <c r="G20" i="34"/>
  <c r="G29" i="34" s="1"/>
  <c r="L97" i="34"/>
  <c r="AG97" i="34"/>
  <c r="Q97" i="34"/>
  <c r="H39" i="34"/>
  <c r="G39" i="34" s="1"/>
  <c r="Y98" i="34"/>
  <c r="I72" i="34"/>
  <c r="AD96" i="34"/>
  <c r="V96" i="34"/>
  <c r="N96" i="34"/>
  <c r="F96" i="34"/>
  <c r="I29" i="34"/>
  <c r="AD97" i="34"/>
  <c r="N97" i="34"/>
  <c r="V98" i="34"/>
  <c r="F98" i="34"/>
  <c r="AC97" i="34"/>
  <c r="U97" i="34"/>
  <c r="M97" i="34"/>
  <c r="E97" i="34"/>
  <c r="AB96" i="34"/>
  <c r="T96" i="34"/>
  <c r="L96" i="34"/>
  <c r="D96" i="34"/>
  <c r="I82" i="34"/>
  <c r="I66" i="34"/>
  <c r="E111" i="36" l="1"/>
  <c r="H17" i="34"/>
  <c r="G12" i="34"/>
  <c r="G17" i="34" s="1"/>
  <c r="E64" i="37"/>
  <c r="I97" i="34"/>
  <c r="E29" i="35"/>
  <c r="I111" i="36"/>
  <c r="I64" i="37"/>
  <c r="H64" i="37"/>
  <c r="G29" i="37"/>
  <c r="T26" i="37"/>
  <c r="T29" i="37" s="1"/>
  <c r="T64" i="37" s="1"/>
  <c r="C64" i="37"/>
  <c r="G64" i="37"/>
  <c r="H96" i="36"/>
  <c r="G95" i="36"/>
  <c r="G96" i="36" s="1"/>
  <c r="I110" i="36"/>
  <c r="H58" i="36"/>
  <c r="G46" i="36"/>
  <c r="G58" i="36" s="1"/>
  <c r="H44" i="36"/>
  <c r="G39" i="36"/>
  <c r="G44" i="36" s="1"/>
  <c r="I112" i="36"/>
  <c r="H86" i="36"/>
  <c r="G83" i="36"/>
  <c r="G86" i="36" s="1"/>
  <c r="H18" i="36"/>
  <c r="G12" i="36"/>
  <c r="G18" i="36" s="1"/>
  <c r="H13" i="35"/>
  <c r="G10" i="35"/>
  <c r="G13" i="35" s="1"/>
  <c r="D67" i="35"/>
  <c r="C67" i="35"/>
  <c r="C65" i="35"/>
  <c r="C66" i="35"/>
  <c r="D66" i="35"/>
  <c r="G29" i="35"/>
  <c r="T24" i="35"/>
  <c r="T29" i="35" s="1"/>
  <c r="H42" i="35"/>
  <c r="G38" i="35"/>
  <c r="G57" i="35"/>
  <c r="P44" i="35"/>
  <c r="P57" i="35" s="1"/>
  <c r="I67" i="35"/>
  <c r="H36" i="35"/>
  <c r="G32" i="35"/>
  <c r="E65" i="35"/>
  <c r="E66" i="35"/>
  <c r="E67" i="35"/>
  <c r="H43" i="34"/>
  <c r="H96" i="34" s="1"/>
  <c r="G43" i="34"/>
  <c r="I98" i="34"/>
  <c r="I96" i="34"/>
  <c r="G110" i="36" l="1"/>
  <c r="G111" i="36"/>
  <c r="G112" i="36"/>
  <c r="H110" i="36"/>
  <c r="H111" i="36"/>
  <c r="H112" i="36"/>
  <c r="P65" i="35"/>
  <c r="P67" i="35"/>
  <c r="P66" i="35"/>
  <c r="X38" i="35"/>
  <c r="X42" i="35" s="1"/>
  <c r="G42" i="35"/>
  <c r="T65" i="35"/>
  <c r="T67" i="35"/>
  <c r="T66" i="35"/>
  <c r="H65" i="35"/>
  <c r="H66" i="35"/>
  <c r="H67" i="35"/>
  <c r="G36" i="35"/>
  <c r="L32" i="35"/>
  <c r="L36" i="35" s="1"/>
  <c r="G96" i="34"/>
  <c r="G98" i="34"/>
  <c r="G97" i="34"/>
  <c r="H98" i="34"/>
  <c r="H97" i="34"/>
  <c r="G65" i="35" l="1"/>
  <c r="X66" i="35"/>
  <c r="X65" i="35"/>
  <c r="X67" i="35"/>
  <c r="L65" i="35"/>
  <c r="L67" i="35"/>
  <c r="L66" i="35"/>
  <c r="G67" i="35"/>
  <c r="G66" i="35"/>
  <c r="Z58" i="19" l="1"/>
  <c r="Z57" i="19"/>
  <c r="I55" i="19"/>
  <c r="H55" i="19" s="1"/>
  <c r="G55" i="19" s="1"/>
  <c r="E55" i="19"/>
  <c r="D55" i="19"/>
  <c r="C55" i="19"/>
  <c r="I54" i="19"/>
  <c r="H54" i="19"/>
  <c r="G54" i="19" s="1"/>
  <c r="D54" i="19"/>
  <c r="C54" i="19"/>
  <c r="I53" i="19"/>
  <c r="H53" i="19" s="1"/>
  <c r="G53" i="19" s="1"/>
  <c r="E53" i="19"/>
  <c r="D53" i="19"/>
  <c r="C53" i="19"/>
  <c r="I52" i="19"/>
  <c r="H52" i="19"/>
  <c r="G52" i="19" s="1"/>
  <c r="D52" i="19"/>
  <c r="C52" i="19"/>
  <c r="I50" i="19"/>
  <c r="H50" i="19" s="1"/>
  <c r="G50" i="19" s="1"/>
  <c r="E50" i="19"/>
  <c r="D50" i="19"/>
  <c r="C50" i="19"/>
  <c r="I48" i="19"/>
  <c r="H48" i="19" s="1"/>
  <c r="G48" i="19" s="1"/>
  <c r="T48" i="19" s="1"/>
  <c r="D48" i="19"/>
  <c r="E48" i="19" s="1"/>
  <c r="C48" i="19"/>
  <c r="Y46" i="19"/>
  <c r="X46" i="19"/>
  <c r="W46" i="19"/>
  <c r="V46" i="19"/>
  <c r="U46" i="19"/>
  <c r="S46" i="19"/>
  <c r="R46" i="19"/>
  <c r="Q46" i="19"/>
  <c r="P46" i="19"/>
  <c r="O46" i="19"/>
  <c r="N46" i="19"/>
  <c r="M46" i="19"/>
  <c r="K46" i="19"/>
  <c r="J46" i="19"/>
  <c r="F46" i="19"/>
  <c r="I45" i="19"/>
  <c r="H45" i="19" s="1"/>
  <c r="G45" i="19" s="1"/>
  <c r="D45" i="19"/>
  <c r="C45" i="19"/>
  <c r="E45" i="19" s="1"/>
  <c r="I44" i="19"/>
  <c r="H44" i="19" s="1"/>
  <c r="G44" i="19" s="1"/>
  <c r="D44" i="19"/>
  <c r="C44" i="19"/>
  <c r="E44" i="19" s="1"/>
  <c r="I43" i="19"/>
  <c r="H43" i="19" s="1"/>
  <c r="G43" i="19" s="1"/>
  <c r="D43" i="19"/>
  <c r="C43" i="19"/>
  <c r="E43" i="19" s="1"/>
  <c r="I42" i="19"/>
  <c r="H42" i="19" s="1"/>
  <c r="G42" i="19" s="1"/>
  <c r="D42" i="19"/>
  <c r="C42" i="19"/>
  <c r="E42" i="19" s="1"/>
  <c r="I41" i="19"/>
  <c r="H41" i="19" s="1"/>
  <c r="G41" i="19" s="1"/>
  <c r="D41" i="19"/>
  <c r="C41" i="19"/>
  <c r="E41" i="19" s="1"/>
  <c r="I40" i="19"/>
  <c r="H40" i="19" s="1"/>
  <c r="G40" i="19" s="1"/>
  <c r="D40" i="19"/>
  <c r="C40" i="19"/>
  <c r="E40" i="19" s="1"/>
  <c r="I39" i="19"/>
  <c r="H39" i="19" s="1"/>
  <c r="G39" i="19" s="1"/>
  <c r="L39" i="19" s="1"/>
  <c r="L46" i="19" s="1"/>
  <c r="D39" i="19"/>
  <c r="C39" i="19"/>
  <c r="I38" i="19"/>
  <c r="H38" i="19" s="1"/>
  <c r="G38" i="19" s="1"/>
  <c r="T38" i="19" s="1"/>
  <c r="T46" i="19" s="1"/>
  <c r="D38" i="19"/>
  <c r="E38" i="19" s="1"/>
  <c r="C38" i="19"/>
  <c r="I37" i="19"/>
  <c r="H37" i="19"/>
  <c r="G37" i="19" s="1"/>
  <c r="D37" i="19"/>
  <c r="D46" i="19" s="1"/>
  <c r="C37" i="19"/>
  <c r="Y35" i="19"/>
  <c r="W35" i="19"/>
  <c r="V35" i="19"/>
  <c r="U35" i="19"/>
  <c r="T35" i="19"/>
  <c r="S35" i="19"/>
  <c r="R35" i="19"/>
  <c r="Q35" i="19"/>
  <c r="P35" i="19"/>
  <c r="O35" i="19"/>
  <c r="N35" i="19"/>
  <c r="M35" i="19"/>
  <c r="K35" i="19"/>
  <c r="J35" i="19"/>
  <c r="F35" i="19"/>
  <c r="H34" i="19"/>
  <c r="G34" i="19" s="1"/>
  <c r="D34" i="19"/>
  <c r="E34" i="19" s="1"/>
  <c r="I33" i="19"/>
  <c r="H33" i="19" s="1"/>
  <c r="G33" i="19" s="1"/>
  <c r="L33" i="19" s="1"/>
  <c r="L35" i="19" s="1"/>
  <c r="E33" i="19"/>
  <c r="D33" i="19"/>
  <c r="C33" i="19"/>
  <c r="I32" i="19"/>
  <c r="H32" i="19"/>
  <c r="G32" i="19" s="1"/>
  <c r="D32" i="19"/>
  <c r="C32" i="19"/>
  <c r="I31" i="19"/>
  <c r="H31" i="19" s="1"/>
  <c r="G31" i="19" s="1"/>
  <c r="E31" i="19"/>
  <c r="D31" i="19"/>
  <c r="C31" i="19"/>
  <c r="I30" i="19"/>
  <c r="H30" i="19"/>
  <c r="G30" i="19" s="1"/>
  <c r="D30" i="19"/>
  <c r="C30" i="19"/>
  <c r="I29" i="19"/>
  <c r="H29" i="19" s="1"/>
  <c r="G29" i="19" s="1"/>
  <c r="E29" i="19"/>
  <c r="D29" i="19"/>
  <c r="C29" i="19"/>
  <c r="I28" i="19"/>
  <c r="H28" i="19" s="1"/>
  <c r="G28" i="19" s="1"/>
  <c r="X28" i="19" s="1"/>
  <c r="X35" i="19" s="1"/>
  <c r="D28" i="19"/>
  <c r="E28" i="19" s="1"/>
  <c r="C28" i="19"/>
  <c r="I27" i="19"/>
  <c r="H27" i="19"/>
  <c r="G27" i="19"/>
  <c r="D27" i="19"/>
  <c r="C27" i="19"/>
  <c r="I26" i="19"/>
  <c r="I35" i="19" s="1"/>
  <c r="D26" i="19"/>
  <c r="D35" i="19" s="1"/>
  <c r="C26" i="19"/>
  <c r="Y24" i="19"/>
  <c r="Y56" i="19" s="1"/>
  <c r="X24" i="19"/>
  <c r="X56" i="19" s="1"/>
  <c r="W24" i="19"/>
  <c r="W56" i="19" s="1"/>
  <c r="V24" i="19"/>
  <c r="U24" i="19"/>
  <c r="U56" i="19" s="1"/>
  <c r="S24" i="19"/>
  <c r="S56" i="19" s="1"/>
  <c r="R24" i="19"/>
  <c r="R56" i="19" s="1"/>
  <c r="Q24" i="19"/>
  <c r="Q56" i="19" s="1"/>
  <c r="P24" i="19"/>
  <c r="P56" i="19" s="1"/>
  <c r="O24" i="19"/>
  <c r="O56" i="19" s="1"/>
  <c r="N24" i="19"/>
  <c r="N56" i="19" s="1"/>
  <c r="M24" i="19"/>
  <c r="M56" i="19" s="1"/>
  <c r="K24" i="19"/>
  <c r="K56" i="19" s="1"/>
  <c r="J24" i="19"/>
  <c r="J56" i="19" s="1"/>
  <c r="F24" i="19"/>
  <c r="F56" i="19" s="1"/>
  <c r="I23" i="19"/>
  <c r="H23" i="19" s="1"/>
  <c r="G23" i="19" s="1"/>
  <c r="D23" i="19"/>
  <c r="C23" i="19"/>
  <c r="E23" i="19" s="1"/>
  <c r="I22" i="19"/>
  <c r="H22" i="19" s="1"/>
  <c r="G22" i="19" s="1"/>
  <c r="D22" i="19"/>
  <c r="C22" i="19"/>
  <c r="E22" i="19" s="1"/>
  <c r="I21" i="19"/>
  <c r="H21" i="19" s="1"/>
  <c r="G21" i="19" s="1"/>
  <c r="D21" i="19"/>
  <c r="C21" i="19"/>
  <c r="E21" i="19" s="1"/>
  <c r="I20" i="19"/>
  <c r="H20" i="19" s="1"/>
  <c r="G20" i="19" s="1"/>
  <c r="D20" i="19"/>
  <c r="C20" i="19"/>
  <c r="E20" i="19" s="1"/>
  <c r="I19" i="19"/>
  <c r="H19" i="19" s="1"/>
  <c r="G19" i="19" s="1"/>
  <c r="T19" i="19" s="1"/>
  <c r="T24" i="19" s="1"/>
  <c r="T56" i="19" s="1"/>
  <c r="D19" i="19"/>
  <c r="C19" i="19"/>
  <c r="I18" i="19"/>
  <c r="H18" i="19" s="1"/>
  <c r="G18" i="19" s="1"/>
  <c r="D18" i="19"/>
  <c r="C18" i="19"/>
  <c r="I17" i="19"/>
  <c r="H17" i="19" s="1"/>
  <c r="G17" i="19" s="1"/>
  <c r="D17" i="19"/>
  <c r="C17" i="19"/>
  <c r="I16" i="19"/>
  <c r="H16" i="19" s="1"/>
  <c r="G16" i="19" s="1"/>
  <c r="D16" i="19"/>
  <c r="C16" i="19"/>
  <c r="I15" i="19"/>
  <c r="H15" i="19" s="1"/>
  <c r="G15" i="19" s="1"/>
  <c r="D15" i="19"/>
  <c r="C15" i="19"/>
  <c r="I14" i="19"/>
  <c r="H14" i="19" s="1"/>
  <c r="G14" i="19" s="1"/>
  <c r="C14" i="19"/>
  <c r="E14" i="19" s="1"/>
  <c r="I13" i="19"/>
  <c r="H13" i="19" s="1"/>
  <c r="G13" i="19" s="1"/>
  <c r="D13" i="19"/>
  <c r="C13" i="19"/>
  <c r="E13" i="19" s="1"/>
  <c r="I12" i="19"/>
  <c r="H12" i="19" s="1"/>
  <c r="G12" i="19" s="1"/>
  <c r="D12" i="19"/>
  <c r="C12" i="19"/>
  <c r="E12" i="19" s="1"/>
  <c r="I11" i="19"/>
  <c r="H11" i="19" s="1"/>
  <c r="G11" i="19" s="1"/>
  <c r="L11" i="19" s="1"/>
  <c r="D11" i="19"/>
  <c r="C11" i="19"/>
  <c r="E11" i="19" s="1"/>
  <c r="I10" i="19"/>
  <c r="H10" i="19" s="1"/>
  <c r="G10" i="19" s="1"/>
  <c r="L10" i="19" s="1"/>
  <c r="D10" i="19"/>
  <c r="C10" i="19"/>
  <c r="E10" i="19" s="1"/>
  <c r="I9" i="19"/>
  <c r="H9" i="19" s="1"/>
  <c r="G9" i="19" s="1"/>
  <c r="D9" i="19"/>
  <c r="C9" i="19"/>
  <c r="C24" i="19" s="1"/>
  <c r="E18" i="19" l="1"/>
  <c r="D24" i="19"/>
  <c r="E16" i="19"/>
  <c r="E27" i="19"/>
  <c r="E30" i="19"/>
  <c r="E32" i="19"/>
  <c r="I46" i="19"/>
  <c r="E52" i="19"/>
  <c r="E54" i="19"/>
  <c r="I24" i="19"/>
  <c r="L24" i="19"/>
  <c r="L56" i="19" s="1"/>
  <c r="E15" i="19"/>
  <c r="E17" i="19"/>
  <c r="E19" i="19"/>
  <c r="V56" i="19"/>
  <c r="E37" i="19"/>
  <c r="E46" i="19" s="1"/>
  <c r="E39" i="19"/>
  <c r="D56" i="19"/>
  <c r="G46" i="19"/>
  <c r="G24" i="19"/>
  <c r="C46" i="19"/>
  <c r="E26" i="19"/>
  <c r="E9" i="19"/>
  <c r="H24" i="19"/>
  <c r="C35" i="19"/>
  <c r="C56" i="19" s="1"/>
  <c r="H46" i="19"/>
  <c r="H26" i="19"/>
  <c r="E24" i="19" l="1"/>
  <c r="E35" i="19"/>
  <c r="I56" i="19"/>
  <c r="H35" i="19"/>
  <c r="H56" i="19" s="1"/>
  <c r="G26" i="19"/>
  <c r="G35" i="19" s="1"/>
  <c r="G56" i="19" s="1"/>
  <c r="E56" i="19" l="1"/>
  <c r="Y44" i="12"/>
  <c r="X44" i="12"/>
  <c r="W44" i="12"/>
  <c r="V44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C44" i="12" s="1"/>
  <c r="I43" i="12"/>
  <c r="H43" i="12"/>
  <c r="D43" i="12"/>
  <c r="C43" i="12"/>
  <c r="I42" i="12"/>
  <c r="H42" i="12" s="1"/>
  <c r="E42" i="12"/>
  <c r="F42" i="12" s="1"/>
  <c r="D42" i="12"/>
  <c r="C42" i="12"/>
  <c r="Y40" i="12"/>
  <c r="X40" i="12"/>
  <c r="W40" i="12"/>
  <c r="V40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D40" i="12"/>
  <c r="I39" i="12"/>
  <c r="I40" i="12" s="1"/>
  <c r="D39" i="12"/>
  <c r="C39" i="12"/>
  <c r="C40" i="12" s="1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C37" i="12" s="1"/>
  <c r="D37" i="12"/>
  <c r="I36" i="12"/>
  <c r="H36" i="12" s="1"/>
  <c r="D36" i="12"/>
  <c r="C36" i="12"/>
  <c r="E36" i="12" s="1"/>
  <c r="F36" i="12" s="1"/>
  <c r="I35" i="12"/>
  <c r="I37" i="12" s="1"/>
  <c r="H37" i="12" s="1"/>
  <c r="D35" i="12"/>
  <c r="C35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D33" i="12" s="1"/>
  <c r="J33" i="12"/>
  <c r="C33" i="12" s="1"/>
  <c r="E33" i="12" s="1"/>
  <c r="F33" i="12" s="1"/>
  <c r="I33" i="12"/>
  <c r="H33" i="12" s="1"/>
  <c r="I32" i="12"/>
  <c r="H32" i="12"/>
  <c r="D32" i="12"/>
  <c r="C32" i="12"/>
  <c r="I31" i="12"/>
  <c r="H31" i="12" s="1"/>
  <c r="D31" i="12"/>
  <c r="E31" i="12" s="1"/>
  <c r="F31" i="12" s="1"/>
  <c r="C31" i="12"/>
  <c r="I30" i="12"/>
  <c r="H30" i="12"/>
  <c r="D30" i="12"/>
  <c r="E30" i="12" s="1"/>
  <c r="F30" i="12" s="1"/>
  <c r="C30" i="12"/>
  <c r="I29" i="12"/>
  <c r="H29" i="12" s="1"/>
  <c r="D29" i="12"/>
  <c r="C29" i="12"/>
  <c r="E29" i="12" s="1"/>
  <c r="F29" i="12" s="1"/>
  <c r="I28" i="12"/>
  <c r="H28" i="12"/>
  <c r="D28" i="12"/>
  <c r="C28" i="12"/>
  <c r="E28" i="12" s="1"/>
  <c r="F28" i="12" s="1"/>
  <c r="I27" i="12"/>
  <c r="H27" i="12" s="1"/>
  <c r="D27" i="12"/>
  <c r="C27" i="12"/>
  <c r="E27" i="12" s="1"/>
  <c r="F27" i="12" s="1"/>
  <c r="I26" i="12"/>
  <c r="H26" i="12" s="1"/>
  <c r="D26" i="12"/>
  <c r="C26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D24" i="12" s="1"/>
  <c r="J24" i="12"/>
  <c r="C24" i="12" s="1"/>
  <c r="I24" i="12"/>
  <c r="H24" i="12" s="1"/>
  <c r="I23" i="12"/>
  <c r="H23" i="12"/>
  <c r="D23" i="12"/>
  <c r="C23" i="12"/>
  <c r="I22" i="12"/>
  <c r="H22" i="12" s="1"/>
  <c r="D22" i="12"/>
  <c r="C22" i="12"/>
  <c r="I21" i="12"/>
  <c r="H21" i="12"/>
  <c r="D21" i="12"/>
  <c r="E21" i="12" s="1"/>
  <c r="F21" i="12" s="1"/>
  <c r="C21" i="12"/>
  <c r="I20" i="12"/>
  <c r="H20" i="12" s="1"/>
  <c r="D20" i="12"/>
  <c r="C20" i="12"/>
  <c r="E20" i="12" s="1"/>
  <c r="F20" i="12" s="1"/>
  <c r="I19" i="12"/>
  <c r="H19" i="12" s="1"/>
  <c r="D19" i="12"/>
  <c r="C19" i="12"/>
  <c r="I18" i="12"/>
  <c r="H18" i="12" s="1"/>
  <c r="D18" i="12"/>
  <c r="C18" i="12"/>
  <c r="E18" i="12" s="1"/>
  <c r="F18" i="12" s="1"/>
  <c r="Y16" i="12"/>
  <c r="X16" i="12"/>
  <c r="W16" i="12"/>
  <c r="V16" i="12"/>
  <c r="V45" i="12" s="1"/>
  <c r="U16" i="12"/>
  <c r="T16" i="12"/>
  <c r="S16" i="12"/>
  <c r="R16" i="12"/>
  <c r="R45" i="12" s="1"/>
  <c r="Q16" i="12"/>
  <c r="P16" i="12"/>
  <c r="O16" i="12"/>
  <c r="N16" i="12"/>
  <c r="N45" i="12" s="1"/>
  <c r="M16" i="12"/>
  <c r="L16" i="12"/>
  <c r="K16" i="12"/>
  <c r="J16" i="12"/>
  <c r="C16" i="12" s="1"/>
  <c r="E16" i="12" s="1"/>
  <c r="F16" i="12" s="1"/>
  <c r="I16" i="12"/>
  <c r="H16" i="12" s="1"/>
  <c r="D16" i="12"/>
  <c r="I15" i="12"/>
  <c r="H15" i="12" s="1"/>
  <c r="D15" i="12"/>
  <c r="C15" i="12"/>
  <c r="E15" i="12" s="1"/>
  <c r="F15" i="12" s="1"/>
  <c r="I14" i="12"/>
  <c r="H14" i="12" s="1"/>
  <c r="G14" i="12" s="1"/>
  <c r="D14" i="12"/>
  <c r="C14" i="12"/>
  <c r="E14" i="12" s="1"/>
  <c r="F14" i="12" s="1"/>
  <c r="I13" i="12"/>
  <c r="H13" i="12" s="1"/>
  <c r="G13" i="12" s="1"/>
  <c r="D13" i="12"/>
  <c r="C13" i="12"/>
  <c r="E13" i="12" s="1"/>
  <c r="F13" i="12" s="1"/>
  <c r="I12" i="12"/>
  <c r="H12" i="12"/>
  <c r="D12" i="12"/>
  <c r="C12" i="12"/>
  <c r="I11" i="12"/>
  <c r="H11" i="12" s="1"/>
  <c r="E11" i="12"/>
  <c r="F11" i="12" s="1"/>
  <c r="D11" i="12"/>
  <c r="C11" i="12"/>
  <c r="I10" i="12"/>
  <c r="H10" i="12"/>
  <c r="G10" i="12" s="1"/>
  <c r="D10" i="12"/>
  <c r="C10" i="12"/>
  <c r="E10" i="12" s="1"/>
  <c r="F10" i="12" s="1"/>
  <c r="K45" i="12" l="1"/>
  <c r="O45" i="12"/>
  <c r="S45" i="12"/>
  <c r="W45" i="12"/>
  <c r="E26" i="12"/>
  <c r="F26" i="12" s="1"/>
  <c r="G23" i="12"/>
  <c r="L45" i="12"/>
  <c r="P45" i="12"/>
  <c r="T45" i="12"/>
  <c r="X45" i="12"/>
  <c r="E23" i="12"/>
  <c r="F23" i="12" s="1"/>
  <c r="E35" i="12"/>
  <c r="F35" i="12" s="1"/>
  <c r="E37" i="12"/>
  <c r="F37" i="12" s="1"/>
  <c r="G37" i="12" s="1"/>
  <c r="E43" i="12"/>
  <c r="F43" i="12" s="1"/>
  <c r="G43" i="12" s="1"/>
  <c r="D44" i="12"/>
  <c r="E12" i="12"/>
  <c r="F12" i="12" s="1"/>
  <c r="G12" i="12" s="1"/>
  <c r="M45" i="12"/>
  <c r="Q45" i="12"/>
  <c r="U45" i="12"/>
  <c r="Y45" i="12"/>
  <c r="E19" i="12"/>
  <c r="F19" i="12" s="1"/>
  <c r="G19" i="12" s="1"/>
  <c r="E22" i="12"/>
  <c r="F22" i="12" s="1"/>
  <c r="G22" i="12" s="1"/>
  <c r="G27" i="12"/>
  <c r="E32" i="12"/>
  <c r="F32" i="12" s="1"/>
  <c r="H35" i="12"/>
  <c r="G35" i="12" s="1"/>
  <c r="G24" i="12"/>
  <c r="G15" i="12"/>
  <c r="G33" i="12"/>
  <c r="G36" i="12"/>
  <c r="G11" i="12"/>
  <c r="G21" i="12"/>
  <c r="G30" i="12"/>
  <c r="G32" i="12"/>
  <c r="G42" i="12"/>
  <c r="G16" i="12"/>
  <c r="G18" i="12"/>
  <c r="G20" i="12"/>
  <c r="E24" i="12"/>
  <c r="F24" i="12" s="1"/>
  <c r="G26" i="12"/>
  <c r="G28" i="12"/>
  <c r="G29" i="12"/>
  <c r="G31" i="12"/>
  <c r="E44" i="12"/>
  <c r="F44" i="12" s="1"/>
  <c r="E39" i="12"/>
  <c r="I44" i="12"/>
  <c r="H44" i="12" s="1"/>
  <c r="J45" i="12"/>
  <c r="C45" i="12" s="1"/>
  <c r="H39" i="12"/>
  <c r="D45" i="12" l="1"/>
  <c r="E45" i="12"/>
  <c r="F45" i="12" s="1"/>
  <c r="G44" i="12"/>
  <c r="E40" i="12"/>
  <c r="F39" i="12"/>
  <c r="F40" i="12" s="1"/>
  <c r="H40" i="12"/>
  <c r="G39" i="12"/>
  <c r="G40" i="12" s="1"/>
  <c r="I45" i="12"/>
  <c r="H45" i="12" s="1"/>
  <c r="G45" i="12" s="1"/>
  <c r="AH50" i="11" l="1"/>
  <c r="AH49" i="11"/>
  <c r="AG46" i="11"/>
  <c r="AF46" i="11"/>
  <c r="AE46" i="11"/>
  <c r="AD46" i="11"/>
  <c r="AC46" i="11"/>
  <c r="AB46" i="11"/>
  <c r="AA46" i="11"/>
  <c r="Z46" i="11"/>
  <c r="Y46" i="11"/>
  <c r="X46" i="11"/>
  <c r="W46" i="11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F46" i="11"/>
  <c r="H43" i="11"/>
  <c r="G43" i="11" s="1"/>
  <c r="C43" i="11"/>
  <c r="E43" i="11" s="1"/>
  <c r="I40" i="11"/>
  <c r="H40" i="11" s="1"/>
  <c r="G40" i="11" s="1"/>
  <c r="D40" i="11"/>
  <c r="C40" i="11"/>
  <c r="I39" i="11"/>
  <c r="H39" i="11"/>
  <c r="G39" i="11"/>
  <c r="D39" i="11"/>
  <c r="C39" i="11"/>
  <c r="I38" i="11"/>
  <c r="H38" i="11" s="1"/>
  <c r="G38" i="11" s="1"/>
  <c r="D38" i="11"/>
  <c r="C38" i="11"/>
  <c r="I36" i="11"/>
  <c r="H36" i="11" s="1"/>
  <c r="G36" i="11" s="1"/>
  <c r="D36" i="11"/>
  <c r="C36" i="11"/>
  <c r="I35" i="11"/>
  <c r="H35" i="11" s="1"/>
  <c r="G35" i="11" s="1"/>
  <c r="D35" i="11"/>
  <c r="C35" i="11"/>
  <c r="I34" i="11"/>
  <c r="H34" i="11" s="1"/>
  <c r="G34" i="11" s="1"/>
  <c r="D34" i="11"/>
  <c r="C34" i="11"/>
  <c r="I32" i="11"/>
  <c r="H32" i="11" s="1"/>
  <c r="G32" i="11" s="1"/>
  <c r="D32" i="11"/>
  <c r="C32" i="11"/>
  <c r="I31" i="11"/>
  <c r="H31" i="11" s="1"/>
  <c r="G31" i="11" s="1"/>
  <c r="D31" i="11"/>
  <c r="C31" i="11"/>
  <c r="I30" i="11"/>
  <c r="H30" i="11" s="1"/>
  <c r="G30" i="11" s="1"/>
  <c r="D30" i="11"/>
  <c r="C30" i="11"/>
  <c r="I29" i="11"/>
  <c r="H29" i="11"/>
  <c r="G29" i="11" s="1"/>
  <c r="D29" i="11"/>
  <c r="C29" i="11"/>
  <c r="I28" i="11"/>
  <c r="H28" i="11" s="1"/>
  <c r="G28" i="11" s="1"/>
  <c r="D28" i="11"/>
  <c r="C28" i="11"/>
  <c r="I27" i="11"/>
  <c r="H27" i="11"/>
  <c r="G27" i="11" s="1"/>
  <c r="D27" i="11"/>
  <c r="C27" i="11"/>
  <c r="I26" i="11"/>
  <c r="H26" i="11" s="1"/>
  <c r="G26" i="11" s="1"/>
  <c r="D26" i="11"/>
  <c r="C26" i="11"/>
  <c r="I24" i="11"/>
  <c r="H24" i="11"/>
  <c r="G24" i="11" s="1"/>
  <c r="D24" i="11"/>
  <c r="C24" i="11"/>
  <c r="I23" i="11"/>
  <c r="H23" i="11" s="1"/>
  <c r="G23" i="11" s="1"/>
  <c r="D23" i="11"/>
  <c r="C23" i="11"/>
  <c r="I22" i="11"/>
  <c r="H22" i="11"/>
  <c r="G22" i="11" s="1"/>
  <c r="D22" i="11"/>
  <c r="C22" i="11"/>
  <c r="I21" i="11"/>
  <c r="H21" i="11" s="1"/>
  <c r="G21" i="11" s="1"/>
  <c r="D21" i="11"/>
  <c r="C21" i="11"/>
  <c r="I20" i="11"/>
  <c r="H20" i="11"/>
  <c r="G20" i="11" s="1"/>
  <c r="D20" i="11"/>
  <c r="C20" i="11"/>
  <c r="I19" i="11"/>
  <c r="H19" i="11" s="1"/>
  <c r="G19" i="11" s="1"/>
  <c r="D19" i="11"/>
  <c r="C19" i="11"/>
  <c r="I17" i="11"/>
  <c r="H17" i="11"/>
  <c r="G17" i="11" s="1"/>
  <c r="D17" i="11"/>
  <c r="C17" i="11"/>
  <c r="I16" i="11"/>
  <c r="H16" i="11" s="1"/>
  <c r="G16" i="11" s="1"/>
  <c r="D16" i="11"/>
  <c r="C16" i="11"/>
  <c r="I15" i="11"/>
  <c r="H15" i="11"/>
  <c r="G15" i="11" s="1"/>
  <c r="D15" i="11"/>
  <c r="C15" i="11"/>
  <c r="I14" i="11"/>
  <c r="H14" i="11" s="1"/>
  <c r="G14" i="11" s="1"/>
  <c r="D14" i="11"/>
  <c r="C14" i="11"/>
  <c r="I13" i="11"/>
  <c r="H13" i="11"/>
  <c r="G13" i="11" s="1"/>
  <c r="D13" i="11"/>
  <c r="C13" i="11"/>
  <c r="I12" i="11"/>
  <c r="H12" i="11" s="1"/>
  <c r="G12" i="11" s="1"/>
  <c r="D12" i="11"/>
  <c r="C12" i="11"/>
  <c r="I11" i="11"/>
  <c r="H11" i="11"/>
  <c r="G11" i="11" s="1"/>
  <c r="D11" i="11"/>
  <c r="D46" i="11" s="1"/>
  <c r="C11" i="11"/>
  <c r="E12" i="11" l="1"/>
  <c r="E14" i="11"/>
  <c r="E16" i="11"/>
  <c r="E19" i="11"/>
  <c r="E21" i="11"/>
  <c r="E23" i="11"/>
  <c r="E26" i="11"/>
  <c r="E28" i="11"/>
  <c r="E30" i="11"/>
  <c r="E32" i="11"/>
  <c r="E35" i="11"/>
  <c r="E38" i="11"/>
  <c r="E40" i="11"/>
  <c r="H46" i="11"/>
  <c r="E11" i="11"/>
  <c r="E46" i="11" s="1"/>
  <c r="I46" i="11"/>
  <c r="E13" i="11"/>
  <c r="E15" i="11"/>
  <c r="E17" i="11"/>
  <c r="E20" i="11"/>
  <c r="E22" i="11"/>
  <c r="E24" i="11"/>
  <c r="E27" i="11"/>
  <c r="E29" i="11"/>
  <c r="E31" i="11"/>
  <c r="E34" i="11"/>
  <c r="E36" i="11"/>
  <c r="E39" i="11"/>
  <c r="G46" i="11"/>
  <c r="C46" i="11"/>
  <c r="AH96" i="7" l="1"/>
  <c r="AH95" i="7"/>
  <c r="AG89" i="7"/>
  <c r="AF89" i="7"/>
  <c r="AE89" i="7"/>
  <c r="AD89" i="7"/>
  <c r="AC89" i="7"/>
  <c r="AB89" i="7"/>
  <c r="AA89" i="7"/>
  <c r="Z89" i="7"/>
  <c r="F89" i="7"/>
  <c r="D89" i="7"/>
  <c r="C89" i="7"/>
  <c r="I88" i="7"/>
  <c r="H88" i="7" s="1"/>
  <c r="E88" i="7"/>
  <c r="E89" i="7" s="1"/>
  <c r="AG84" i="7"/>
  <c r="AF84" i="7"/>
  <c r="AE84" i="7"/>
  <c r="AD84" i="7"/>
  <c r="AC84" i="7"/>
  <c r="AB84" i="7"/>
  <c r="AA84" i="7"/>
  <c r="Z84" i="7"/>
  <c r="H84" i="7"/>
  <c r="F84" i="7"/>
  <c r="D84" i="7"/>
  <c r="C84" i="7"/>
  <c r="I83" i="7"/>
  <c r="H83" i="7"/>
  <c r="G83" i="7" s="1"/>
  <c r="E83" i="7"/>
  <c r="I82" i="7"/>
  <c r="H82" i="7"/>
  <c r="G82" i="7" s="1"/>
  <c r="E82" i="7"/>
  <c r="I81" i="7"/>
  <c r="I84" i="7" s="1"/>
  <c r="H81" i="7"/>
  <c r="G81" i="7" s="1"/>
  <c r="E81" i="7"/>
  <c r="E84" i="7" s="1"/>
  <c r="AG79" i="7"/>
  <c r="AF79" i="7"/>
  <c r="AE79" i="7"/>
  <c r="AD79" i="7"/>
  <c r="AC79" i="7"/>
  <c r="AB79" i="7"/>
  <c r="AA79" i="7"/>
  <c r="Z79" i="7"/>
  <c r="F79" i="7"/>
  <c r="D79" i="7"/>
  <c r="C79" i="7"/>
  <c r="I78" i="7"/>
  <c r="H78" i="7" s="1"/>
  <c r="G78" i="7" s="1"/>
  <c r="E78" i="7"/>
  <c r="I77" i="7"/>
  <c r="H77" i="7" s="1"/>
  <c r="G77" i="7" s="1"/>
  <c r="E77" i="7"/>
  <c r="I76" i="7"/>
  <c r="I79" i="7" s="1"/>
  <c r="E76" i="7"/>
  <c r="AG73" i="7"/>
  <c r="AF73" i="7"/>
  <c r="AE73" i="7"/>
  <c r="AD73" i="7"/>
  <c r="AC73" i="7"/>
  <c r="AB73" i="7"/>
  <c r="AA73" i="7"/>
  <c r="Z73" i="7"/>
  <c r="Y73" i="7"/>
  <c r="X73" i="7"/>
  <c r="W73" i="7"/>
  <c r="V73" i="7"/>
  <c r="U73" i="7"/>
  <c r="T73" i="7"/>
  <c r="S73" i="7"/>
  <c r="R73" i="7"/>
  <c r="Q73" i="7"/>
  <c r="P73" i="7"/>
  <c r="O73" i="7"/>
  <c r="N73" i="7"/>
  <c r="M73" i="7"/>
  <c r="L73" i="7"/>
  <c r="K73" i="7"/>
  <c r="J73" i="7"/>
  <c r="F73" i="7"/>
  <c r="D73" i="7"/>
  <c r="C73" i="7"/>
  <c r="I72" i="7"/>
  <c r="H72" i="7" s="1"/>
  <c r="G72" i="7" s="1"/>
  <c r="E72" i="7"/>
  <c r="I71" i="7"/>
  <c r="H71" i="7" s="1"/>
  <c r="G71" i="7" s="1"/>
  <c r="E71" i="7"/>
  <c r="I70" i="7"/>
  <c r="H70" i="7" s="1"/>
  <c r="G70" i="7" s="1"/>
  <c r="E70" i="7"/>
  <c r="I69" i="7"/>
  <c r="H69" i="7" s="1"/>
  <c r="G69" i="7" s="1"/>
  <c r="E69" i="7"/>
  <c r="I68" i="7"/>
  <c r="H68" i="7" s="1"/>
  <c r="G68" i="7" s="1"/>
  <c r="E68" i="7"/>
  <c r="I67" i="7"/>
  <c r="H67" i="7" s="1"/>
  <c r="G67" i="7" s="1"/>
  <c r="E67" i="7"/>
  <c r="E73" i="7" s="1"/>
  <c r="I66" i="7"/>
  <c r="H66" i="7" s="1"/>
  <c r="G66" i="7" s="1"/>
  <c r="I65" i="7"/>
  <c r="H65" i="7"/>
  <c r="G65" i="7" s="1"/>
  <c r="I64" i="7"/>
  <c r="H64" i="7" s="1"/>
  <c r="G64" i="7" s="1"/>
  <c r="I63" i="7"/>
  <c r="H63" i="7"/>
  <c r="G63" i="7" s="1"/>
  <c r="I62" i="7"/>
  <c r="H62" i="7" s="1"/>
  <c r="G62" i="7" s="1"/>
  <c r="I61" i="7"/>
  <c r="H61" i="7"/>
  <c r="G61" i="7" s="1"/>
  <c r="I60" i="7"/>
  <c r="H60" i="7" s="1"/>
  <c r="G60" i="7" s="1"/>
  <c r="AG58" i="7"/>
  <c r="AF58" i="7"/>
  <c r="AE58" i="7"/>
  <c r="AD58" i="7"/>
  <c r="AC58" i="7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F58" i="7"/>
  <c r="D58" i="7"/>
  <c r="C58" i="7"/>
  <c r="I57" i="7"/>
  <c r="H57" i="7" s="1"/>
  <c r="G57" i="7" s="1"/>
  <c r="E57" i="7"/>
  <c r="I56" i="7"/>
  <c r="H56" i="7" s="1"/>
  <c r="G56" i="7" s="1"/>
  <c r="E56" i="7"/>
  <c r="I54" i="7"/>
  <c r="H54" i="7" s="1"/>
  <c r="G54" i="7" s="1"/>
  <c r="E54" i="7"/>
  <c r="I53" i="7"/>
  <c r="E53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F51" i="7"/>
  <c r="D51" i="7"/>
  <c r="C51" i="7"/>
  <c r="I50" i="7"/>
  <c r="H50" i="7" s="1"/>
  <c r="G50" i="7" s="1"/>
  <c r="E50" i="7"/>
  <c r="H49" i="7"/>
  <c r="G49" i="7"/>
  <c r="E49" i="7"/>
  <c r="I48" i="7"/>
  <c r="H48" i="7"/>
  <c r="G48" i="7"/>
  <c r="E48" i="7"/>
  <c r="I47" i="7"/>
  <c r="H47" i="7"/>
  <c r="G47" i="7"/>
  <c r="E47" i="7"/>
  <c r="I46" i="7"/>
  <c r="H46" i="7"/>
  <c r="G46" i="7"/>
  <c r="E46" i="7"/>
  <c r="I45" i="7"/>
  <c r="H45" i="7" s="1"/>
  <c r="G45" i="7" s="1"/>
  <c r="E45" i="7"/>
  <c r="I44" i="7"/>
  <c r="H44" i="7" s="1"/>
  <c r="G44" i="7" s="1"/>
  <c r="E44" i="7"/>
  <c r="I43" i="7"/>
  <c r="H43" i="7" s="1"/>
  <c r="G43" i="7" s="1"/>
  <c r="E43" i="7"/>
  <c r="I42" i="7"/>
  <c r="H42" i="7" s="1"/>
  <c r="G42" i="7" s="1"/>
  <c r="E42" i="7"/>
  <c r="I41" i="7"/>
  <c r="H41" i="7" s="1"/>
  <c r="G41" i="7" s="1"/>
  <c r="E41" i="7"/>
  <c r="I40" i="7"/>
  <c r="H40" i="7" s="1"/>
  <c r="G40" i="7" s="1"/>
  <c r="E40" i="7"/>
  <c r="I39" i="7"/>
  <c r="I51" i="7" s="1"/>
  <c r="E39" i="7"/>
  <c r="E51" i="7" s="1"/>
  <c r="AG37" i="7"/>
  <c r="AE37" i="7"/>
  <c r="AD37" i="7"/>
  <c r="AC37" i="7"/>
  <c r="AA37" i="7"/>
  <c r="Z37" i="7"/>
  <c r="Y37" i="7"/>
  <c r="W37" i="7"/>
  <c r="V37" i="7"/>
  <c r="U37" i="7"/>
  <c r="T37" i="7"/>
  <c r="S37" i="7"/>
  <c r="R37" i="7"/>
  <c r="Q37" i="7"/>
  <c r="P37" i="7"/>
  <c r="P92" i="7" s="1"/>
  <c r="O37" i="7"/>
  <c r="N37" i="7"/>
  <c r="M37" i="7"/>
  <c r="L37" i="7"/>
  <c r="K37" i="7"/>
  <c r="J37" i="7"/>
  <c r="F37" i="7"/>
  <c r="D37" i="7"/>
  <c r="C37" i="7"/>
  <c r="I36" i="7"/>
  <c r="H36" i="7" s="1"/>
  <c r="G36" i="7" s="1"/>
  <c r="AF36" i="7" s="1"/>
  <c r="E36" i="7"/>
  <c r="I35" i="7"/>
  <c r="H35" i="7" s="1"/>
  <c r="G35" i="7" s="1"/>
  <c r="AB35" i="7" s="1"/>
  <c r="AB37" i="7" s="1"/>
  <c r="AB92" i="7" s="1"/>
  <c r="E35" i="7"/>
  <c r="I34" i="7"/>
  <c r="H34" i="7" s="1"/>
  <c r="G34" i="7" s="1"/>
  <c r="X34" i="7" s="1"/>
  <c r="X37" i="7" s="1"/>
  <c r="E34" i="7"/>
  <c r="I33" i="7"/>
  <c r="H33" i="7" s="1"/>
  <c r="G33" i="7" s="1"/>
  <c r="AF33" i="7" s="1"/>
  <c r="E33" i="7"/>
  <c r="I32" i="7"/>
  <c r="H32" i="7" s="1"/>
  <c r="G32" i="7" s="1"/>
  <c r="I31" i="7"/>
  <c r="H31" i="7" s="1"/>
  <c r="G31" i="7" s="1"/>
  <c r="E31" i="7"/>
  <c r="I30" i="7"/>
  <c r="H30" i="7" s="1"/>
  <c r="G30" i="7" s="1"/>
  <c r="E30" i="7"/>
  <c r="I29" i="7"/>
  <c r="H29" i="7" s="1"/>
  <c r="G29" i="7" s="1"/>
  <c r="E29" i="7"/>
  <c r="I28" i="7"/>
  <c r="H28" i="7" s="1"/>
  <c r="G28" i="7" s="1"/>
  <c r="E28" i="7"/>
  <c r="I27" i="7"/>
  <c r="E27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F25" i="7"/>
  <c r="D25" i="7"/>
  <c r="C25" i="7"/>
  <c r="I24" i="7"/>
  <c r="H24" i="7"/>
  <c r="G24" i="7" s="1"/>
  <c r="E24" i="7"/>
  <c r="I23" i="7"/>
  <c r="H23" i="7" s="1"/>
  <c r="G23" i="7" s="1"/>
  <c r="E23" i="7"/>
  <c r="E22" i="7"/>
  <c r="I21" i="7"/>
  <c r="H21" i="7" s="1"/>
  <c r="G21" i="7" s="1"/>
  <c r="E21" i="7"/>
  <c r="H20" i="7"/>
  <c r="G20" i="7" s="1"/>
  <c r="E20" i="7"/>
  <c r="I19" i="7"/>
  <c r="H19" i="7" s="1"/>
  <c r="G19" i="7" s="1"/>
  <c r="E19" i="7"/>
  <c r="E25" i="7" s="1"/>
  <c r="I18" i="7"/>
  <c r="H18" i="7"/>
  <c r="E18" i="7"/>
  <c r="I17" i="7"/>
  <c r="H17" i="7" s="1"/>
  <c r="G17" i="7" s="1"/>
  <c r="E17" i="7"/>
  <c r="I16" i="7"/>
  <c r="H16" i="7" s="1"/>
  <c r="G16" i="7" s="1"/>
  <c r="E16" i="7"/>
  <c r="I15" i="7"/>
  <c r="H15" i="7" s="1"/>
  <c r="G15" i="7" s="1"/>
  <c r="E15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F13" i="7"/>
  <c r="F91" i="7" s="1"/>
  <c r="D13" i="7"/>
  <c r="D92" i="7" s="1"/>
  <c r="C13" i="7"/>
  <c r="I12" i="7"/>
  <c r="H12" i="7"/>
  <c r="G12" i="7" s="1"/>
  <c r="E12" i="7"/>
  <c r="I11" i="7"/>
  <c r="H11" i="7"/>
  <c r="G11" i="7" s="1"/>
  <c r="E11" i="7"/>
  <c r="I10" i="7"/>
  <c r="I13" i="7" s="1"/>
  <c r="H10" i="7"/>
  <c r="G10" i="7" s="1"/>
  <c r="E10" i="7"/>
  <c r="E13" i="7" s="1"/>
  <c r="G73" i="7" l="1"/>
  <c r="G84" i="7"/>
  <c r="G13" i="7"/>
  <c r="E37" i="7"/>
  <c r="E92" i="7" s="1"/>
  <c r="L91" i="7"/>
  <c r="P90" i="7"/>
  <c r="T91" i="7"/>
  <c r="H39" i="7"/>
  <c r="N90" i="7"/>
  <c r="R90" i="7"/>
  <c r="V90" i="7"/>
  <c r="Z90" i="7"/>
  <c r="AD90" i="7"/>
  <c r="I89" i="7"/>
  <c r="T92" i="7"/>
  <c r="E58" i="7"/>
  <c r="F90" i="7"/>
  <c r="H13" i="7"/>
  <c r="D91" i="7"/>
  <c r="J91" i="7"/>
  <c r="N91" i="7"/>
  <c r="R91" i="7"/>
  <c r="V91" i="7"/>
  <c r="Z91" i="7"/>
  <c r="AD91" i="7"/>
  <c r="X92" i="7"/>
  <c r="C91" i="7"/>
  <c r="J90" i="7"/>
  <c r="L92" i="7"/>
  <c r="K92" i="7"/>
  <c r="K90" i="7"/>
  <c r="K91" i="7"/>
  <c r="O92" i="7"/>
  <c r="O90" i="7"/>
  <c r="O91" i="7"/>
  <c r="S92" i="7"/>
  <c r="S90" i="7"/>
  <c r="S91" i="7"/>
  <c r="W92" i="7"/>
  <c r="W90" i="7"/>
  <c r="W91" i="7"/>
  <c r="AA92" i="7"/>
  <c r="AA90" i="7"/>
  <c r="AA91" i="7"/>
  <c r="AE92" i="7"/>
  <c r="AE90" i="7"/>
  <c r="AE91" i="7"/>
  <c r="G25" i="7"/>
  <c r="I25" i="7"/>
  <c r="M92" i="7"/>
  <c r="Q92" i="7"/>
  <c r="U92" i="7"/>
  <c r="Y92" i="7"/>
  <c r="AC92" i="7"/>
  <c r="AG92" i="7"/>
  <c r="H73" i="7"/>
  <c r="X90" i="7"/>
  <c r="AB91" i="7"/>
  <c r="H25" i="7"/>
  <c r="I58" i="7"/>
  <c r="H58" i="7" s="1"/>
  <c r="H53" i="7"/>
  <c r="G53" i="7" s="1"/>
  <c r="G58" i="7" s="1"/>
  <c r="I73" i="7"/>
  <c r="E79" i="7"/>
  <c r="E90" i="7"/>
  <c r="C92" i="7"/>
  <c r="C90" i="7"/>
  <c r="M90" i="7"/>
  <c r="Q90" i="7"/>
  <c r="U90" i="7"/>
  <c r="Y90" i="7"/>
  <c r="AC90" i="7"/>
  <c r="AG90" i="7"/>
  <c r="H27" i="7"/>
  <c r="I37" i="7"/>
  <c r="AF37" i="7"/>
  <c r="AF92" i="7" s="1"/>
  <c r="H89" i="7"/>
  <c r="G88" i="7"/>
  <c r="G89" i="7" s="1"/>
  <c r="P91" i="7"/>
  <c r="X91" i="7"/>
  <c r="H76" i="7"/>
  <c r="D90" i="7"/>
  <c r="L90" i="7"/>
  <c r="T90" i="7"/>
  <c r="AB90" i="7"/>
  <c r="M91" i="7"/>
  <c r="Q91" i="7"/>
  <c r="U91" i="7"/>
  <c r="Y91" i="7"/>
  <c r="AC91" i="7"/>
  <c r="AG91" i="7"/>
  <c r="F92" i="7"/>
  <c r="J92" i="7"/>
  <c r="N92" i="7"/>
  <c r="R92" i="7"/>
  <c r="V92" i="7"/>
  <c r="Z92" i="7"/>
  <c r="AD92" i="7"/>
  <c r="H51" i="7" l="1"/>
  <c r="G39" i="7"/>
  <c r="G51" i="7" s="1"/>
  <c r="E91" i="7"/>
  <c r="I90" i="7"/>
  <c r="I91" i="7"/>
  <c r="H79" i="7"/>
  <c r="G76" i="7"/>
  <c r="G79" i="7" s="1"/>
  <c r="AF90" i="7"/>
  <c r="AF91" i="7"/>
  <c r="H37" i="7"/>
  <c r="G27" i="7"/>
  <c r="G37" i="7" s="1"/>
  <c r="I92" i="7"/>
  <c r="G92" i="7" l="1"/>
  <c r="G90" i="7"/>
  <c r="H90" i="7"/>
  <c r="H91" i="7"/>
  <c r="H92" i="7"/>
  <c r="G91" i="7"/>
  <c r="Z74" i="8" l="1"/>
  <c r="Z73" i="8"/>
  <c r="I69" i="8"/>
  <c r="H69" i="8"/>
  <c r="G69" i="8" s="1"/>
  <c r="T69" i="8" s="1"/>
  <c r="D69" i="8"/>
  <c r="C69" i="8"/>
  <c r="E69" i="8" s="1"/>
  <c r="I67" i="8"/>
  <c r="H67" i="8" s="1"/>
  <c r="G67" i="8" s="1"/>
  <c r="D67" i="8"/>
  <c r="C67" i="8"/>
  <c r="E67" i="8" s="1"/>
  <c r="I65" i="8"/>
  <c r="H65" i="8"/>
  <c r="G65" i="8" s="1"/>
  <c r="D65" i="8"/>
  <c r="C65" i="8"/>
  <c r="E65" i="8" s="1"/>
  <c r="I63" i="8"/>
  <c r="H63" i="8"/>
  <c r="G63" i="8" s="1"/>
  <c r="E63" i="8"/>
  <c r="D63" i="8"/>
  <c r="C63" i="8"/>
  <c r="Y60" i="8"/>
  <c r="Y71" i="8" s="1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G60" i="8"/>
  <c r="F60" i="8"/>
  <c r="D60" i="8"/>
  <c r="C60" i="8"/>
  <c r="H59" i="8"/>
  <c r="E59" i="8"/>
  <c r="H58" i="8"/>
  <c r="E58" i="8"/>
  <c r="H57" i="8"/>
  <c r="E57" i="8"/>
  <c r="H56" i="8"/>
  <c r="E56" i="8"/>
  <c r="H55" i="8"/>
  <c r="E55" i="8"/>
  <c r="H54" i="8"/>
  <c r="E54" i="8"/>
  <c r="H53" i="8"/>
  <c r="E53" i="8"/>
  <c r="H52" i="8"/>
  <c r="E52" i="8"/>
  <c r="U50" i="8"/>
  <c r="S50" i="8"/>
  <c r="R50" i="8"/>
  <c r="Q50" i="8"/>
  <c r="P50" i="8"/>
  <c r="O50" i="8"/>
  <c r="N50" i="8"/>
  <c r="M50" i="8"/>
  <c r="L50" i="8"/>
  <c r="K50" i="8"/>
  <c r="J50" i="8"/>
  <c r="F50" i="8"/>
  <c r="I49" i="8"/>
  <c r="I50" i="8" s="1"/>
  <c r="D49" i="8"/>
  <c r="C49" i="8"/>
  <c r="Y47" i="8"/>
  <c r="W47" i="8"/>
  <c r="V47" i="8"/>
  <c r="U47" i="8"/>
  <c r="S47" i="8"/>
  <c r="R47" i="8"/>
  <c r="Q47" i="8"/>
  <c r="O47" i="8"/>
  <c r="N47" i="8"/>
  <c r="M47" i="8"/>
  <c r="K47" i="8"/>
  <c r="J47" i="8"/>
  <c r="F47" i="8"/>
  <c r="F72" i="8" s="1"/>
  <c r="I46" i="8"/>
  <c r="H46" i="8" s="1"/>
  <c r="G46" i="8"/>
  <c r="T46" i="8" s="1"/>
  <c r="D46" i="8"/>
  <c r="C46" i="8"/>
  <c r="E46" i="8" s="1"/>
  <c r="P45" i="8"/>
  <c r="I45" i="8"/>
  <c r="H45" i="8" s="1"/>
  <c r="G45" i="8" s="1"/>
  <c r="D45" i="8"/>
  <c r="E45" i="8" s="1"/>
  <c r="C45" i="8"/>
  <c r="I44" i="8"/>
  <c r="H44" i="8" s="1"/>
  <c r="G44" i="8" s="1"/>
  <c r="X44" i="8" s="1"/>
  <c r="D44" i="8"/>
  <c r="C44" i="8"/>
  <c r="I43" i="8"/>
  <c r="H43" i="8" s="1"/>
  <c r="G43" i="8" s="1"/>
  <c r="L43" i="8" s="1"/>
  <c r="D43" i="8"/>
  <c r="C43" i="8"/>
  <c r="E43" i="8" s="1"/>
  <c r="I42" i="8"/>
  <c r="H42" i="8" s="1"/>
  <c r="G42" i="8"/>
  <c r="P42" i="8" s="1"/>
  <c r="D42" i="8"/>
  <c r="C42" i="8"/>
  <c r="E42" i="8" s="1"/>
  <c r="X41" i="8"/>
  <c r="I41" i="8"/>
  <c r="H41" i="8" s="1"/>
  <c r="G41" i="8" s="1"/>
  <c r="D41" i="8"/>
  <c r="E41" i="8" s="1"/>
  <c r="C41" i="8"/>
  <c r="I40" i="8"/>
  <c r="H40" i="8" s="1"/>
  <c r="G40" i="8" s="1"/>
  <c r="L40" i="8" s="1"/>
  <c r="D40" i="8"/>
  <c r="C40" i="8"/>
  <c r="I39" i="8"/>
  <c r="H39" i="8" s="1"/>
  <c r="G39" i="8" s="1"/>
  <c r="P39" i="8" s="1"/>
  <c r="D39" i="8"/>
  <c r="C39" i="8"/>
  <c r="E39" i="8" s="1"/>
  <c r="I38" i="8"/>
  <c r="H38" i="8" s="1"/>
  <c r="G38" i="8"/>
  <c r="L38" i="8" s="1"/>
  <c r="D38" i="8"/>
  <c r="C38" i="8"/>
  <c r="E38" i="8" s="1"/>
  <c r="T37" i="8"/>
  <c r="I37" i="8"/>
  <c r="H37" i="8" s="1"/>
  <c r="G37" i="8" s="1"/>
  <c r="D37" i="8"/>
  <c r="E37" i="8" s="1"/>
  <c r="C37" i="8"/>
  <c r="I36" i="8"/>
  <c r="D36" i="8"/>
  <c r="C36" i="8"/>
  <c r="E36" i="8" s="1"/>
  <c r="Y34" i="8"/>
  <c r="W34" i="8"/>
  <c r="V34" i="8"/>
  <c r="U34" i="8"/>
  <c r="U71" i="8" s="1"/>
  <c r="T34" i="8"/>
  <c r="S34" i="8"/>
  <c r="R34" i="8"/>
  <c r="Q34" i="8"/>
  <c r="O34" i="8"/>
  <c r="N34" i="8"/>
  <c r="M34" i="8"/>
  <c r="K34" i="8"/>
  <c r="J34" i="8"/>
  <c r="F34" i="8"/>
  <c r="H33" i="8"/>
  <c r="G33" i="8" s="1"/>
  <c r="D33" i="8"/>
  <c r="E33" i="8" s="1"/>
  <c r="I32" i="8"/>
  <c r="H32" i="8" s="1"/>
  <c r="G32" i="8" s="1"/>
  <c r="D32" i="8"/>
  <c r="C32" i="8"/>
  <c r="E32" i="8" s="1"/>
  <c r="I31" i="8"/>
  <c r="H31" i="8"/>
  <c r="G31" i="8" s="1"/>
  <c r="P31" i="8" s="1"/>
  <c r="D31" i="8"/>
  <c r="C31" i="8"/>
  <c r="I30" i="8"/>
  <c r="H30" i="8" s="1"/>
  <c r="G30" i="8"/>
  <c r="D30" i="8"/>
  <c r="E30" i="8" s="1"/>
  <c r="C30" i="8"/>
  <c r="P29" i="8"/>
  <c r="P34" i="8" s="1"/>
  <c r="I29" i="8"/>
  <c r="H29" i="8" s="1"/>
  <c r="G29" i="8" s="1"/>
  <c r="D29" i="8"/>
  <c r="E29" i="8" s="1"/>
  <c r="C29" i="8"/>
  <c r="I28" i="8"/>
  <c r="H28" i="8" s="1"/>
  <c r="G28" i="8" s="1"/>
  <c r="L28" i="8" s="1"/>
  <c r="D28" i="8"/>
  <c r="C28" i="8"/>
  <c r="E28" i="8" s="1"/>
  <c r="I27" i="8"/>
  <c r="H27" i="8"/>
  <c r="G27" i="8" s="1"/>
  <c r="X27" i="8" s="1"/>
  <c r="D27" i="8"/>
  <c r="C27" i="8"/>
  <c r="I26" i="8"/>
  <c r="H26" i="8" s="1"/>
  <c r="G26" i="8" s="1"/>
  <c r="E26" i="8"/>
  <c r="I25" i="8"/>
  <c r="H25" i="8" s="1"/>
  <c r="G25" i="8" s="1"/>
  <c r="X25" i="8" s="1"/>
  <c r="D25" i="8"/>
  <c r="C25" i="8"/>
  <c r="E25" i="8" s="1"/>
  <c r="I24" i="8"/>
  <c r="H24" i="8" s="1"/>
  <c r="G24" i="8" s="1"/>
  <c r="X24" i="8" s="1"/>
  <c r="D24" i="8"/>
  <c r="C24" i="8"/>
  <c r="E24" i="8" s="1"/>
  <c r="I23" i="8"/>
  <c r="I34" i="8" s="1"/>
  <c r="D23" i="8"/>
  <c r="C23" i="8"/>
  <c r="Y21" i="8"/>
  <c r="W21" i="8"/>
  <c r="V21" i="8"/>
  <c r="U21" i="8"/>
  <c r="S21" i="8"/>
  <c r="R21" i="8"/>
  <c r="Q21" i="8"/>
  <c r="P21" i="8"/>
  <c r="O21" i="8"/>
  <c r="N21" i="8"/>
  <c r="M21" i="8"/>
  <c r="K21" i="8"/>
  <c r="J21" i="8"/>
  <c r="J71" i="8" s="1"/>
  <c r="F21" i="8"/>
  <c r="I20" i="8"/>
  <c r="H20" i="8" s="1"/>
  <c r="G20" i="8" s="1"/>
  <c r="D20" i="8"/>
  <c r="E20" i="8" s="1"/>
  <c r="C20" i="8"/>
  <c r="I19" i="8"/>
  <c r="H19" i="8" s="1"/>
  <c r="G19" i="8" s="1"/>
  <c r="D19" i="8"/>
  <c r="C19" i="8"/>
  <c r="I18" i="8"/>
  <c r="H18" i="8" s="1"/>
  <c r="G18" i="8" s="1"/>
  <c r="T18" i="8" s="1"/>
  <c r="T21" i="8" s="1"/>
  <c r="D18" i="8"/>
  <c r="E18" i="8" s="1"/>
  <c r="C18" i="8"/>
  <c r="I17" i="8"/>
  <c r="H17" i="8" s="1"/>
  <c r="G17" i="8" s="1"/>
  <c r="X17" i="8" s="1"/>
  <c r="X21" i="8" s="1"/>
  <c r="D17" i="8"/>
  <c r="E17" i="8" s="1"/>
  <c r="C17" i="8"/>
  <c r="I16" i="8"/>
  <c r="H16" i="8" s="1"/>
  <c r="G16" i="8" s="1"/>
  <c r="D16" i="8"/>
  <c r="C16" i="8"/>
  <c r="G15" i="8"/>
  <c r="I14" i="8"/>
  <c r="H14" i="8" s="1"/>
  <c r="G14" i="8" s="1"/>
  <c r="E14" i="8"/>
  <c r="D14" i="8"/>
  <c r="C14" i="8"/>
  <c r="I13" i="8"/>
  <c r="H13" i="8" s="1"/>
  <c r="G13" i="8" s="1"/>
  <c r="D13" i="8"/>
  <c r="C13" i="8"/>
  <c r="I12" i="8"/>
  <c r="H12" i="8"/>
  <c r="G12" i="8" s="1"/>
  <c r="L12" i="8" s="1"/>
  <c r="D12" i="8"/>
  <c r="C12" i="8"/>
  <c r="E12" i="8" s="1"/>
  <c r="L11" i="8"/>
  <c r="I11" i="8"/>
  <c r="H11" i="8"/>
  <c r="G11" i="8"/>
  <c r="E11" i="8"/>
  <c r="D11" i="8"/>
  <c r="C11" i="8"/>
  <c r="I10" i="8"/>
  <c r="H10" i="8"/>
  <c r="D10" i="8"/>
  <c r="C10" i="8"/>
  <c r="D47" i="8" l="1"/>
  <c r="E40" i="8"/>
  <c r="J72" i="8"/>
  <c r="E49" i="8"/>
  <c r="M71" i="8"/>
  <c r="X34" i="8"/>
  <c r="H60" i="8"/>
  <c r="J70" i="8"/>
  <c r="V70" i="8"/>
  <c r="X47" i="8"/>
  <c r="C21" i="8"/>
  <c r="I47" i="8"/>
  <c r="L47" i="8"/>
  <c r="V72" i="8"/>
  <c r="D21" i="8"/>
  <c r="E16" i="8"/>
  <c r="E19" i="8"/>
  <c r="N71" i="8"/>
  <c r="R71" i="8"/>
  <c r="H23" i="8"/>
  <c r="E27" i="8"/>
  <c r="E44" i="8"/>
  <c r="R72" i="8"/>
  <c r="H49" i="8"/>
  <c r="G49" i="8" s="1"/>
  <c r="T49" i="8" s="1"/>
  <c r="T50" i="8" s="1"/>
  <c r="E60" i="8"/>
  <c r="G10" i="8"/>
  <c r="G21" i="8" s="1"/>
  <c r="H21" i="8"/>
  <c r="K70" i="8"/>
  <c r="S70" i="8"/>
  <c r="W70" i="8"/>
  <c r="I21" i="8"/>
  <c r="I71" i="8" s="1"/>
  <c r="E23" i="8"/>
  <c r="E31" i="8"/>
  <c r="H36" i="8"/>
  <c r="O72" i="8"/>
  <c r="X71" i="8"/>
  <c r="X72" i="8"/>
  <c r="G23" i="8"/>
  <c r="H34" i="8"/>
  <c r="C34" i="8"/>
  <c r="T47" i="8"/>
  <c r="T71" i="8" s="1"/>
  <c r="F70" i="8"/>
  <c r="L21" i="8"/>
  <c r="S72" i="8"/>
  <c r="O70" i="8"/>
  <c r="E10" i="8"/>
  <c r="E13" i="8"/>
  <c r="F71" i="8"/>
  <c r="V71" i="8"/>
  <c r="D34" i="8"/>
  <c r="D72" i="8" s="1"/>
  <c r="C47" i="8"/>
  <c r="K72" i="8"/>
  <c r="G50" i="8"/>
  <c r="I72" i="8"/>
  <c r="M72" i="8"/>
  <c r="M70" i="8"/>
  <c r="Q72" i="8"/>
  <c r="Q70" i="8"/>
  <c r="U72" i="8"/>
  <c r="U70" i="8"/>
  <c r="Y72" i="8"/>
  <c r="Y70" i="8"/>
  <c r="X70" i="8"/>
  <c r="Q71" i="8"/>
  <c r="E47" i="8"/>
  <c r="W72" i="8"/>
  <c r="N70" i="8"/>
  <c r="R70" i="8"/>
  <c r="N72" i="8"/>
  <c r="C71" i="8"/>
  <c r="K71" i="8"/>
  <c r="O71" i="8"/>
  <c r="S71" i="8"/>
  <c r="W71" i="8"/>
  <c r="E21" i="8" l="1"/>
  <c r="H50" i="8"/>
  <c r="C70" i="8"/>
  <c r="E34" i="8"/>
  <c r="E72" i="8" s="1"/>
  <c r="L23" i="8"/>
  <c r="L34" i="8" s="1"/>
  <c r="G34" i="8"/>
  <c r="D71" i="8"/>
  <c r="T70" i="8"/>
  <c r="T72" i="8"/>
  <c r="D70" i="8"/>
  <c r="G36" i="8"/>
  <c r="H47" i="8"/>
  <c r="E71" i="8"/>
  <c r="I70" i="8"/>
  <c r="C72" i="8"/>
  <c r="L70" i="8"/>
  <c r="E70" i="8" l="1"/>
  <c r="H72" i="8"/>
  <c r="H70" i="8"/>
  <c r="H71" i="8"/>
  <c r="L71" i="8"/>
  <c r="L72" i="8"/>
  <c r="P36" i="8"/>
  <c r="P47" i="8" s="1"/>
  <c r="G47" i="8"/>
  <c r="G72" i="8" l="1"/>
  <c r="G70" i="8"/>
  <c r="P72" i="8"/>
  <c r="P70" i="8"/>
  <c r="P71" i="8"/>
  <c r="G71" i="8"/>
  <c r="Z64" i="6" l="1"/>
  <c r="Z63" i="6"/>
  <c r="I58" i="6"/>
  <c r="H58" i="6"/>
  <c r="G58" i="6" s="1"/>
  <c r="T58" i="6" s="1"/>
  <c r="D58" i="6"/>
  <c r="C58" i="6"/>
  <c r="E58" i="6" s="1"/>
  <c r="I56" i="6"/>
  <c r="H56" i="6" s="1"/>
  <c r="G56" i="6" s="1"/>
  <c r="E56" i="6"/>
  <c r="D56" i="6"/>
  <c r="C56" i="6"/>
  <c r="I54" i="6"/>
  <c r="H54" i="6"/>
  <c r="G54" i="6" s="1"/>
  <c r="D54" i="6"/>
  <c r="C54" i="6"/>
  <c r="E54" i="6" s="1"/>
  <c r="I52" i="6"/>
  <c r="H52" i="6" s="1"/>
  <c r="G52" i="6" s="1"/>
  <c r="E52" i="6"/>
  <c r="D52" i="6"/>
  <c r="C52" i="6"/>
  <c r="U49" i="6"/>
  <c r="S49" i="6"/>
  <c r="R49" i="6"/>
  <c r="F49" i="6"/>
  <c r="I48" i="6"/>
  <c r="I49" i="6" s="1"/>
  <c r="D48" i="6"/>
  <c r="E48" i="6" s="1"/>
  <c r="C48" i="6"/>
  <c r="Y46" i="6"/>
  <c r="W46" i="6"/>
  <c r="V46" i="6"/>
  <c r="U46" i="6"/>
  <c r="S46" i="6"/>
  <c r="R46" i="6"/>
  <c r="Q46" i="6"/>
  <c r="O46" i="6"/>
  <c r="N46" i="6"/>
  <c r="M46" i="6"/>
  <c r="K46" i="6"/>
  <c r="J46" i="6"/>
  <c r="F46" i="6"/>
  <c r="I45" i="6"/>
  <c r="H45" i="6"/>
  <c r="G45" i="6" s="1"/>
  <c r="T45" i="6" s="1"/>
  <c r="D45" i="6"/>
  <c r="C45" i="6"/>
  <c r="E45" i="6" s="1"/>
  <c r="P44" i="6"/>
  <c r="I44" i="6"/>
  <c r="H44" i="6"/>
  <c r="G44" i="6"/>
  <c r="E44" i="6"/>
  <c r="D44" i="6"/>
  <c r="C44" i="6"/>
  <c r="I43" i="6"/>
  <c r="H43" i="6" s="1"/>
  <c r="G43" i="6" s="1"/>
  <c r="X43" i="6" s="1"/>
  <c r="D43" i="6"/>
  <c r="E43" i="6" s="1"/>
  <c r="C43" i="6"/>
  <c r="I42" i="6"/>
  <c r="H42" i="6"/>
  <c r="G42" i="6"/>
  <c r="D42" i="6"/>
  <c r="C42" i="6"/>
  <c r="E42" i="6" s="1"/>
  <c r="I41" i="6"/>
  <c r="H41" i="6" s="1"/>
  <c r="G41" i="6" s="1"/>
  <c r="P41" i="6" s="1"/>
  <c r="D41" i="6"/>
  <c r="E41" i="6" s="1"/>
  <c r="C41" i="6"/>
  <c r="I40" i="6"/>
  <c r="H40" i="6" s="1"/>
  <c r="G40" i="6" s="1"/>
  <c r="X40" i="6" s="1"/>
  <c r="D40" i="6"/>
  <c r="C40" i="6"/>
  <c r="I39" i="6"/>
  <c r="H39" i="6"/>
  <c r="G39" i="6" s="1"/>
  <c r="L39" i="6" s="1"/>
  <c r="D39" i="6"/>
  <c r="C39" i="6"/>
  <c r="E39" i="6" s="1"/>
  <c r="I38" i="6"/>
  <c r="H38" i="6"/>
  <c r="G38" i="6"/>
  <c r="P38" i="6" s="1"/>
  <c r="D38" i="6"/>
  <c r="C38" i="6"/>
  <c r="I37" i="6"/>
  <c r="H37" i="6"/>
  <c r="G37" i="6" s="1"/>
  <c r="L37" i="6" s="1"/>
  <c r="L46" i="6" s="1"/>
  <c r="D37" i="6"/>
  <c r="C37" i="6"/>
  <c r="E37" i="6" s="1"/>
  <c r="I36" i="6"/>
  <c r="H36" i="6" s="1"/>
  <c r="G36" i="6" s="1"/>
  <c r="T36" i="6" s="1"/>
  <c r="D36" i="6"/>
  <c r="C36" i="6"/>
  <c r="I35" i="6"/>
  <c r="I46" i="6" s="1"/>
  <c r="D35" i="6"/>
  <c r="C35" i="6"/>
  <c r="Y33" i="6"/>
  <c r="W33" i="6"/>
  <c r="V33" i="6"/>
  <c r="U33" i="6"/>
  <c r="T33" i="6"/>
  <c r="S33" i="6"/>
  <c r="R33" i="6"/>
  <c r="Q33" i="6"/>
  <c r="O33" i="6"/>
  <c r="N33" i="6"/>
  <c r="M33" i="6"/>
  <c r="K33" i="6"/>
  <c r="J33" i="6"/>
  <c r="F33" i="6"/>
  <c r="H32" i="6"/>
  <c r="G32" i="6" s="1"/>
  <c r="D32" i="6"/>
  <c r="E32" i="6" s="1"/>
  <c r="I31" i="6"/>
  <c r="H31" i="6" s="1"/>
  <c r="G31" i="6" s="1"/>
  <c r="L31" i="6" s="1"/>
  <c r="E31" i="6"/>
  <c r="D31" i="6"/>
  <c r="C31" i="6"/>
  <c r="I30" i="6"/>
  <c r="H30" i="6" s="1"/>
  <c r="G30" i="6" s="1"/>
  <c r="P30" i="6" s="1"/>
  <c r="D30" i="6"/>
  <c r="E30" i="6" s="1"/>
  <c r="C30" i="6"/>
  <c r="I29" i="6"/>
  <c r="H29" i="6"/>
  <c r="G29" i="6"/>
  <c r="D29" i="6"/>
  <c r="C29" i="6"/>
  <c r="E29" i="6" s="1"/>
  <c r="I28" i="6"/>
  <c r="H28" i="6" s="1"/>
  <c r="G28" i="6" s="1"/>
  <c r="P28" i="6" s="1"/>
  <c r="P33" i="6" s="1"/>
  <c r="E28" i="6"/>
  <c r="D28" i="6"/>
  <c r="C28" i="6"/>
  <c r="I27" i="6"/>
  <c r="H27" i="6" s="1"/>
  <c r="G27" i="6" s="1"/>
  <c r="L27" i="6" s="1"/>
  <c r="D27" i="6"/>
  <c r="E27" i="6" s="1"/>
  <c r="C27" i="6"/>
  <c r="I26" i="6"/>
  <c r="H26" i="6"/>
  <c r="G26" i="6" s="1"/>
  <c r="X26" i="6" s="1"/>
  <c r="D26" i="6"/>
  <c r="C26" i="6"/>
  <c r="I25" i="6"/>
  <c r="H25" i="6" s="1"/>
  <c r="G25" i="6" s="1"/>
  <c r="E25" i="6"/>
  <c r="I24" i="6"/>
  <c r="H24" i="6" s="1"/>
  <c r="G24" i="6" s="1"/>
  <c r="X24" i="6" s="1"/>
  <c r="D24" i="6"/>
  <c r="C24" i="6"/>
  <c r="E24" i="6" s="1"/>
  <c r="I23" i="6"/>
  <c r="H23" i="6" s="1"/>
  <c r="G23" i="6" s="1"/>
  <c r="D23" i="6"/>
  <c r="C23" i="6"/>
  <c r="I22" i="6"/>
  <c r="I33" i="6" s="1"/>
  <c r="D22" i="6"/>
  <c r="C22" i="6"/>
  <c r="Y20" i="6"/>
  <c r="Y59" i="6" s="1"/>
  <c r="W20" i="6"/>
  <c r="W61" i="6" s="1"/>
  <c r="V20" i="6"/>
  <c r="U20" i="6"/>
  <c r="U59" i="6" s="1"/>
  <c r="S20" i="6"/>
  <c r="S61" i="6" s="1"/>
  <c r="R20" i="6"/>
  <c r="R60" i="6" s="1"/>
  <c r="Q20" i="6"/>
  <c r="P20" i="6"/>
  <c r="O20" i="6"/>
  <c r="O61" i="6" s="1"/>
  <c r="N20" i="6"/>
  <c r="N60" i="6" s="1"/>
  <c r="M20" i="6"/>
  <c r="M59" i="6" s="1"/>
  <c r="K20" i="6"/>
  <c r="K61" i="6" s="1"/>
  <c r="J20" i="6"/>
  <c r="J60" i="6" s="1"/>
  <c r="F20" i="6"/>
  <c r="F60" i="6" s="1"/>
  <c r="I19" i="6"/>
  <c r="H19" i="6" s="1"/>
  <c r="G19" i="6" s="1"/>
  <c r="D19" i="6"/>
  <c r="C19" i="6"/>
  <c r="E19" i="6" s="1"/>
  <c r="I18" i="6"/>
  <c r="H18" i="6" s="1"/>
  <c r="G18" i="6" s="1"/>
  <c r="D18" i="6"/>
  <c r="C18" i="6"/>
  <c r="E18" i="6" s="1"/>
  <c r="I17" i="6"/>
  <c r="H17" i="6" s="1"/>
  <c r="G17" i="6" s="1"/>
  <c r="T17" i="6" s="1"/>
  <c r="D17" i="6"/>
  <c r="C17" i="6"/>
  <c r="E17" i="6" s="1"/>
  <c r="I16" i="6"/>
  <c r="H16" i="6" s="1"/>
  <c r="G16" i="6" s="1"/>
  <c r="X16" i="6" s="1"/>
  <c r="X20" i="6" s="1"/>
  <c r="D16" i="6"/>
  <c r="C16" i="6"/>
  <c r="I15" i="6"/>
  <c r="H15" i="6"/>
  <c r="G15" i="6" s="1"/>
  <c r="T15" i="6" s="1"/>
  <c r="T20" i="6" s="1"/>
  <c r="D15" i="6"/>
  <c r="C15" i="6"/>
  <c r="G14" i="6"/>
  <c r="I13" i="6"/>
  <c r="H13" i="6" s="1"/>
  <c r="G13" i="6" s="1"/>
  <c r="D13" i="6"/>
  <c r="C13" i="6"/>
  <c r="E13" i="6" s="1"/>
  <c r="I12" i="6"/>
  <c r="H12" i="6" s="1"/>
  <c r="G12" i="6" s="1"/>
  <c r="D12" i="6"/>
  <c r="C12" i="6"/>
  <c r="E12" i="6" s="1"/>
  <c r="I11" i="6"/>
  <c r="H11" i="6" s="1"/>
  <c r="G11" i="6" s="1"/>
  <c r="L11" i="6" s="1"/>
  <c r="D11" i="6"/>
  <c r="C11" i="6"/>
  <c r="E11" i="6" s="1"/>
  <c r="I10" i="6"/>
  <c r="H10" i="6" s="1"/>
  <c r="G10" i="6" s="1"/>
  <c r="L10" i="6" s="1"/>
  <c r="D10" i="6"/>
  <c r="C10" i="6"/>
  <c r="I9" i="6"/>
  <c r="D9" i="6"/>
  <c r="D20" i="6" s="1"/>
  <c r="C9" i="6"/>
  <c r="C33" i="6" l="1"/>
  <c r="C46" i="6"/>
  <c r="E40" i="6"/>
  <c r="I20" i="6"/>
  <c r="E10" i="6"/>
  <c r="E15" i="6"/>
  <c r="E16" i="6"/>
  <c r="Q59" i="6"/>
  <c r="V60" i="6"/>
  <c r="D33" i="6"/>
  <c r="E23" i="6"/>
  <c r="D46" i="6"/>
  <c r="D61" i="6" s="1"/>
  <c r="E36" i="6"/>
  <c r="C20" i="6"/>
  <c r="C59" i="6" s="1"/>
  <c r="H22" i="6"/>
  <c r="G22" i="6" s="1"/>
  <c r="G33" i="6" s="1"/>
  <c r="E26" i="6"/>
  <c r="H35" i="6"/>
  <c r="H46" i="6" s="1"/>
  <c r="T46" i="6"/>
  <c r="E38" i="6"/>
  <c r="C61" i="6"/>
  <c r="C60" i="6"/>
  <c r="D59" i="6"/>
  <c r="D60" i="6"/>
  <c r="I59" i="6"/>
  <c r="I60" i="6"/>
  <c r="I61" i="6"/>
  <c r="L20" i="6"/>
  <c r="X61" i="6"/>
  <c r="X33" i="6"/>
  <c r="X60" i="6" s="1"/>
  <c r="X46" i="6"/>
  <c r="L22" i="6"/>
  <c r="L33" i="6" s="1"/>
  <c r="E22" i="6"/>
  <c r="E33" i="6" s="1"/>
  <c r="E35" i="6"/>
  <c r="E46" i="6" s="1"/>
  <c r="F59" i="6"/>
  <c r="J59" i="6"/>
  <c r="N59" i="6"/>
  <c r="R59" i="6"/>
  <c r="V59" i="6"/>
  <c r="K60" i="6"/>
  <c r="O60" i="6"/>
  <c r="S60" i="6"/>
  <c r="W60" i="6"/>
  <c r="H9" i="6"/>
  <c r="G35" i="6"/>
  <c r="H48" i="6"/>
  <c r="K59" i="6"/>
  <c r="O59" i="6"/>
  <c r="S59" i="6"/>
  <c r="W59" i="6"/>
  <c r="M61" i="6"/>
  <c r="Q61" i="6"/>
  <c r="U61" i="6"/>
  <c r="Y61" i="6"/>
  <c r="M60" i="6"/>
  <c r="Q60" i="6"/>
  <c r="U60" i="6"/>
  <c r="Y60" i="6"/>
  <c r="F61" i="6"/>
  <c r="J61" i="6"/>
  <c r="N61" i="6"/>
  <c r="R61" i="6"/>
  <c r="V61" i="6"/>
  <c r="E9" i="6"/>
  <c r="E20" i="6" s="1"/>
  <c r="H33" i="6" l="1"/>
  <c r="X59" i="6"/>
  <c r="G46" i="6"/>
  <c r="P35" i="6"/>
  <c r="P46" i="6" s="1"/>
  <c r="H20" i="6"/>
  <c r="G9" i="6"/>
  <c r="G20" i="6" s="1"/>
  <c r="H49" i="6"/>
  <c r="G48" i="6"/>
  <c r="E59" i="6"/>
  <c r="E60" i="6"/>
  <c r="E61" i="6"/>
  <c r="L59" i="6"/>
  <c r="L60" i="6"/>
  <c r="L61" i="6"/>
  <c r="H59" i="6" l="1"/>
  <c r="H60" i="6"/>
  <c r="H61" i="6"/>
  <c r="T48" i="6"/>
  <c r="T49" i="6" s="1"/>
  <c r="G49" i="6"/>
  <c r="G61" i="6" s="1"/>
  <c r="P61" i="6"/>
  <c r="P60" i="6"/>
  <c r="P59" i="6"/>
  <c r="G60" i="6" l="1"/>
  <c r="T60" i="6"/>
  <c r="T61" i="6"/>
  <c r="T59" i="6"/>
  <c r="G59" i="6"/>
  <c r="AH96" i="5" l="1"/>
  <c r="AH95" i="5"/>
  <c r="I89" i="5"/>
  <c r="H89" i="5"/>
  <c r="G89" i="5"/>
  <c r="F89" i="5"/>
  <c r="E89" i="5"/>
  <c r="D89" i="5"/>
  <c r="C89" i="5"/>
  <c r="I83" i="5"/>
  <c r="H83" i="5"/>
  <c r="G83" i="5"/>
  <c r="F83" i="5"/>
  <c r="E83" i="5"/>
  <c r="D83" i="5"/>
  <c r="C83" i="5"/>
  <c r="AG76" i="5"/>
  <c r="AF76" i="5"/>
  <c r="AE76" i="5"/>
  <c r="AD76" i="5"/>
  <c r="AC76" i="5"/>
  <c r="AB76" i="5"/>
  <c r="AA76" i="5"/>
  <c r="Z76" i="5"/>
  <c r="F76" i="5"/>
  <c r="D76" i="5"/>
  <c r="C76" i="5"/>
  <c r="I75" i="5"/>
  <c r="I76" i="5" s="1"/>
  <c r="E75" i="5"/>
  <c r="E76" i="5" s="1"/>
  <c r="AG71" i="5"/>
  <c r="AF71" i="5"/>
  <c r="AE71" i="5"/>
  <c r="AD71" i="5"/>
  <c r="AC71" i="5"/>
  <c r="AB71" i="5"/>
  <c r="AA71" i="5"/>
  <c r="Z71" i="5"/>
  <c r="F71" i="5"/>
  <c r="D71" i="5"/>
  <c r="C71" i="5"/>
  <c r="I70" i="5"/>
  <c r="H70" i="5" s="1"/>
  <c r="G70" i="5" s="1"/>
  <c r="E70" i="5"/>
  <c r="I69" i="5"/>
  <c r="H69" i="5" s="1"/>
  <c r="G69" i="5" s="1"/>
  <c r="E69" i="5"/>
  <c r="I68" i="5"/>
  <c r="E68" i="5"/>
  <c r="E71" i="5" s="1"/>
  <c r="AG66" i="5"/>
  <c r="AF66" i="5"/>
  <c r="AE66" i="5"/>
  <c r="AD66" i="5"/>
  <c r="AC66" i="5"/>
  <c r="AB66" i="5"/>
  <c r="AA66" i="5"/>
  <c r="Z66" i="5"/>
  <c r="F66" i="5"/>
  <c r="D66" i="5"/>
  <c r="C66" i="5"/>
  <c r="I65" i="5"/>
  <c r="H65" i="5" s="1"/>
  <c r="G65" i="5"/>
  <c r="E65" i="5"/>
  <c r="I64" i="5"/>
  <c r="H64" i="5" s="1"/>
  <c r="G64" i="5" s="1"/>
  <c r="E64" i="5"/>
  <c r="I63" i="5"/>
  <c r="E63" i="5"/>
  <c r="E66" i="5" s="1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F60" i="5"/>
  <c r="D60" i="5"/>
  <c r="C60" i="5"/>
  <c r="I59" i="5"/>
  <c r="H59" i="5" s="1"/>
  <c r="G59" i="5" s="1"/>
  <c r="E59" i="5"/>
  <c r="I57" i="5"/>
  <c r="H57" i="5" s="1"/>
  <c r="G57" i="5" s="1"/>
  <c r="E57" i="5"/>
  <c r="I56" i="5"/>
  <c r="I60" i="5" s="1"/>
  <c r="E56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K54" i="5"/>
  <c r="J54" i="5"/>
  <c r="F54" i="5"/>
  <c r="D54" i="5"/>
  <c r="C54" i="5"/>
  <c r="I53" i="5"/>
  <c r="H53" i="5" s="1"/>
  <c r="G53" i="5" s="1"/>
  <c r="E53" i="5"/>
  <c r="I52" i="5"/>
  <c r="H52" i="5" s="1"/>
  <c r="G52" i="5" s="1"/>
  <c r="E52" i="5"/>
  <c r="I51" i="5"/>
  <c r="H51" i="5" s="1"/>
  <c r="G51" i="5" s="1"/>
  <c r="E51" i="5"/>
  <c r="I50" i="5"/>
  <c r="H50" i="5" s="1"/>
  <c r="G50" i="5" s="1"/>
  <c r="E50" i="5"/>
  <c r="I49" i="5"/>
  <c r="H49" i="5" s="1"/>
  <c r="G49" i="5" s="1"/>
  <c r="E49" i="5"/>
  <c r="I48" i="5"/>
  <c r="H48" i="5" s="1"/>
  <c r="G48" i="5" s="1"/>
  <c r="E48" i="5"/>
  <c r="I47" i="5"/>
  <c r="H47" i="5" s="1"/>
  <c r="G47" i="5" s="1"/>
  <c r="E47" i="5"/>
  <c r="I46" i="5"/>
  <c r="H46" i="5" s="1"/>
  <c r="G46" i="5" s="1"/>
  <c r="E46" i="5"/>
  <c r="I45" i="5"/>
  <c r="H45" i="5" s="1"/>
  <c r="G45" i="5" s="1"/>
  <c r="E45" i="5"/>
  <c r="I44" i="5"/>
  <c r="H44" i="5" s="1"/>
  <c r="G44" i="5" s="1"/>
  <c r="E44" i="5"/>
  <c r="I43" i="5"/>
  <c r="H43" i="5" s="1"/>
  <c r="G43" i="5" s="1"/>
  <c r="E43" i="5"/>
  <c r="I42" i="5"/>
  <c r="H42" i="5"/>
  <c r="G42" i="5" s="1"/>
  <c r="E42" i="5"/>
  <c r="I41" i="5"/>
  <c r="H41" i="5"/>
  <c r="G41" i="5" s="1"/>
  <c r="E41" i="5"/>
  <c r="I40" i="5"/>
  <c r="H40" i="5" s="1"/>
  <c r="G40" i="5" s="1"/>
  <c r="L40" i="5" s="1"/>
  <c r="L54" i="5" s="1"/>
  <c r="E40" i="5"/>
  <c r="I39" i="5"/>
  <c r="E39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K37" i="5"/>
  <c r="J37" i="5"/>
  <c r="F37" i="5"/>
  <c r="D37" i="5"/>
  <c r="C37" i="5"/>
  <c r="I36" i="5"/>
  <c r="H36" i="5"/>
  <c r="G36" i="5" s="1"/>
  <c r="E36" i="5"/>
  <c r="I35" i="5"/>
  <c r="H35" i="5"/>
  <c r="G35" i="5" s="1"/>
  <c r="E35" i="5"/>
  <c r="I34" i="5"/>
  <c r="H34" i="5" s="1"/>
  <c r="G34" i="5" s="1"/>
  <c r="E34" i="5"/>
  <c r="I33" i="5"/>
  <c r="H33" i="5"/>
  <c r="G33" i="5" s="1"/>
  <c r="E33" i="5"/>
  <c r="I32" i="5"/>
  <c r="H32" i="5" s="1"/>
  <c r="G32" i="5" s="1"/>
  <c r="L32" i="5" s="1"/>
  <c r="L37" i="5" s="1"/>
  <c r="E32" i="5"/>
  <c r="I31" i="5"/>
  <c r="H31" i="5" s="1"/>
  <c r="G31" i="5" s="1"/>
  <c r="E31" i="5"/>
  <c r="I30" i="5"/>
  <c r="H30" i="5" s="1"/>
  <c r="G30" i="5" s="1"/>
  <c r="E30" i="5"/>
  <c r="I29" i="5"/>
  <c r="H29" i="5" s="1"/>
  <c r="G29" i="5" s="1"/>
  <c r="E29" i="5"/>
  <c r="I28" i="5"/>
  <c r="H28" i="5" s="1"/>
  <c r="G28" i="5" s="1"/>
  <c r="E28" i="5"/>
  <c r="I27" i="5"/>
  <c r="H27" i="5" s="1"/>
  <c r="E27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F25" i="5"/>
  <c r="D25" i="5"/>
  <c r="C25" i="5"/>
  <c r="I24" i="5"/>
  <c r="H24" i="5" s="1"/>
  <c r="G24" i="5" s="1"/>
  <c r="E24" i="5"/>
  <c r="I23" i="5"/>
  <c r="H23" i="5"/>
  <c r="G23" i="5" s="1"/>
  <c r="E23" i="5"/>
  <c r="I21" i="5"/>
  <c r="H21" i="5"/>
  <c r="G21" i="5" s="1"/>
  <c r="E21" i="5"/>
  <c r="I20" i="5"/>
  <c r="H20" i="5"/>
  <c r="G20" i="5" s="1"/>
  <c r="E20" i="5"/>
  <c r="I19" i="5"/>
  <c r="H19" i="5" s="1"/>
  <c r="G19" i="5" s="1"/>
  <c r="E19" i="5"/>
  <c r="I18" i="5"/>
  <c r="H18" i="5"/>
  <c r="G18" i="5" s="1"/>
  <c r="E18" i="5"/>
  <c r="I17" i="5"/>
  <c r="H17" i="5"/>
  <c r="G17" i="5" s="1"/>
  <c r="E17" i="5"/>
  <c r="I16" i="5"/>
  <c r="H16" i="5" s="1"/>
  <c r="G16" i="5" s="1"/>
  <c r="E16" i="5"/>
  <c r="I15" i="5"/>
  <c r="H15" i="5" s="1"/>
  <c r="E15" i="5"/>
  <c r="E25" i="5" s="1"/>
  <c r="AG13" i="5"/>
  <c r="AF13" i="5"/>
  <c r="AE13" i="5"/>
  <c r="AD13" i="5"/>
  <c r="AC13" i="5"/>
  <c r="AB13" i="5"/>
  <c r="AA13" i="5"/>
  <c r="Z13" i="5"/>
  <c r="Y13" i="5"/>
  <c r="X13" i="5"/>
  <c r="W13" i="5"/>
  <c r="V13" i="5"/>
  <c r="V91" i="5" s="1"/>
  <c r="U13" i="5"/>
  <c r="T13" i="5"/>
  <c r="S13" i="5"/>
  <c r="R13" i="5"/>
  <c r="R91" i="5" s="1"/>
  <c r="Q13" i="5"/>
  <c r="P13" i="5"/>
  <c r="O13" i="5"/>
  <c r="N13" i="5"/>
  <c r="N91" i="5" s="1"/>
  <c r="M13" i="5"/>
  <c r="L13" i="5"/>
  <c r="K13" i="5"/>
  <c r="K92" i="5" s="1"/>
  <c r="J13" i="5"/>
  <c r="F13" i="5"/>
  <c r="E13" i="5"/>
  <c r="D13" i="5"/>
  <c r="C13" i="5"/>
  <c r="I12" i="5"/>
  <c r="H12" i="5"/>
  <c r="G12" i="5" s="1"/>
  <c r="E12" i="5"/>
  <c r="I11" i="5"/>
  <c r="H11" i="5"/>
  <c r="G11" i="5" s="1"/>
  <c r="E11" i="5"/>
  <c r="I10" i="5"/>
  <c r="I13" i="5" s="1"/>
  <c r="H10" i="5"/>
  <c r="G10" i="5" s="1"/>
  <c r="E10" i="5"/>
  <c r="G13" i="5" l="1"/>
  <c r="V90" i="5"/>
  <c r="O92" i="5"/>
  <c r="AA92" i="5"/>
  <c r="C91" i="5"/>
  <c r="O91" i="5"/>
  <c r="S91" i="5"/>
  <c r="W91" i="5"/>
  <c r="AA91" i="5"/>
  <c r="AE91" i="5"/>
  <c r="I66" i="5"/>
  <c r="K91" i="5"/>
  <c r="N90" i="5"/>
  <c r="Z90" i="5"/>
  <c r="S92" i="5"/>
  <c r="AE92" i="5"/>
  <c r="H13" i="5"/>
  <c r="E37" i="5"/>
  <c r="J90" i="5"/>
  <c r="G71" i="5"/>
  <c r="R90" i="5"/>
  <c r="AD90" i="5"/>
  <c r="W92" i="5"/>
  <c r="C92" i="5"/>
  <c r="F90" i="5"/>
  <c r="H25" i="5"/>
  <c r="G15" i="5"/>
  <c r="G25" i="5" s="1"/>
  <c r="L90" i="5"/>
  <c r="L92" i="5"/>
  <c r="L91" i="5"/>
  <c r="T90" i="5"/>
  <c r="T92" i="5"/>
  <c r="T91" i="5"/>
  <c r="AB90" i="5"/>
  <c r="AB92" i="5"/>
  <c r="AB91" i="5"/>
  <c r="AF90" i="5"/>
  <c r="AF91" i="5"/>
  <c r="AF92" i="5"/>
  <c r="Q90" i="5"/>
  <c r="Q91" i="5"/>
  <c r="Q92" i="5"/>
  <c r="Y90" i="5"/>
  <c r="Y91" i="5"/>
  <c r="Y92" i="5"/>
  <c r="AG90" i="5"/>
  <c r="AG91" i="5"/>
  <c r="AG92" i="5"/>
  <c r="J91" i="5"/>
  <c r="AD91" i="5"/>
  <c r="P90" i="5"/>
  <c r="P91" i="5"/>
  <c r="P92" i="5"/>
  <c r="X90" i="5"/>
  <c r="X91" i="5"/>
  <c r="X92" i="5"/>
  <c r="I54" i="5"/>
  <c r="H39" i="5"/>
  <c r="D90" i="5"/>
  <c r="D91" i="5"/>
  <c r="D92" i="5"/>
  <c r="M90" i="5"/>
  <c r="M91" i="5"/>
  <c r="M92" i="5"/>
  <c r="U90" i="5"/>
  <c r="U91" i="5"/>
  <c r="U92" i="5"/>
  <c r="AC90" i="5"/>
  <c r="AC91" i="5"/>
  <c r="AC92" i="5"/>
  <c r="I25" i="5"/>
  <c r="I92" i="5" s="1"/>
  <c r="Z91" i="5"/>
  <c r="F91" i="5"/>
  <c r="H37" i="5"/>
  <c r="G27" i="5"/>
  <c r="G37" i="5" s="1"/>
  <c r="I37" i="5"/>
  <c r="E54" i="5"/>
  <c r="E60" i="5"/>
  <c r="I71" i="5"/>
  <c r="H68" i="5"/>
  <c r="H71" i="5" s="1"/>
  <c r="H63" i="5"/>
  <c r="C90" i="5"/>
  <c r="K90" i="5"/>
  <c r="O90" i="5"/>
  <c r="S90" i="5"/>
  <c r="W90" i="5"/>
  <c r="AA90" i="5"/>
  <c r="AE90" i="5"/>
  <c r="H56" i="5"/>
  <c r="H75" i="5"/>
  <c r="F92" i="5"/>
  <c r="J92" i="5"/>
  <c r="N92" i="5"/>
  <c r="R92" i="5"/>
  <c r="V92" i="5"/>
  <c r="Z92" i="5"/>
  <c r="AD92" i="5"/>
  <c r="I91" i="5" l="1"/>
  <c r="E91" i="5"/>
  <c r="E90" i="5"/>
  <c r="I90" i="5"/>
  <c r="E92" i="5"/>
  <c r="H60" i="5"/>
  <c r="G56" i="5"/>
  <c r="G60" i="5" s="1"/>
  <c r="G63" i="5"/>
  <c r="G66" i="5" s="1"/>
  <c r="G90" i="5" s="1"/>
  <c r="H66" i="5"/>
  <c r="H54" i="5"/>
  <c r="G39" i="5"/>
  <c r="G54" i="5" s="1"/>
  <c r="H76" i="5"/>
  <c r="G75" i="5"/>
  <c r="G76" i="5" s="1"/>
  <c r="H91" i="5" l="1"/>
  <c r="H92" i="5"/>
  <c r="H90" i="5"/>
  <c r="G92" i="5"/>
  <c r="G91" i="5"/>
  <c r="AH66" i="10"/>
  <c r="AH65" i="10"/>
  <c r="AG62" i="10"/>
  <c r="AF62" i="10"/>
  <c r="AE62" i="10"/>
  <c r="AD62" i="10"/>
  <c r="AC62" i="10"/>
  <c r="AB62" i="10"/>
  <c r="AA62" i="10"/>
  <c r="Z62" i="10"/>
  <c r="F62" i="10"/>
  <c r="C62" i="10"/>
  <c r="I61" i="10"/>
  <c r="I62" i="10" s="1"/>
  <c r="E61" i="10"/>
  <c r="D61" i="10"/>
  <c r="D62" i="10" s="1"/>
  <c r="AG59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F59" i="10"/>
  <c r="I58" i="10"/>
  <c r="H58" i="10" s="1"/>
  <c r="G58" i="10" s="1"/>
  <c r="E58" i="10"/>
  <c r="I57" i="10"/>
  <c r="H57" i="10" s="1"/>
  <c r="G57" i="10" s="1"/>
  <c r="E57" i="10"/>
  <c r="D57" i="10"/>
  <c r="C57" i="10"/>
  <c r="G56" i="10"/>
  <c r="G55" i="10"/>
  <c r="I54" i="10"/>
  <c r="H54" i="10" s="1"/>
  <c r="G54" i="10" s="1"/>
  <c r="D54" i="10"/>
  <c r="C54" i="10"/>
  <c r="E54" i="10" s="1"/>
  <c r="I53" i="10"/>
  <c r="H53" i="10"/>
  <c r="G53" i="10" s="1"/>
  <c r="D53" i="10"/>
  <c r="C53" i="10"/>
  <c r="I52" i="10"/>
  <c r="H52" i="10" s="1"/>
  <c r="G52" i="10" s="1"/>
  <c r="D52" i="10"/>
  <c r="C52" i="10"/>
  <c r="E52" i="10" s="1"/>
  <c r="G51" i="10"/>
  <c r="I50" i="10"/>
  <c r="H50" i="10" s="1"/>
  <c r="G50" i="10" s="1"/>
  <c r="D50" i="10"/>
  <c r="C50" i="10"/>
  <c r="I49" i="10"/>
  <c r="H49" i="10"/>
  <c r="G49" i="10" s="1"/>
  <c r="D49" i="10"/>
  <c r="C49" i="10"/>
  <c r="I48" i="10"/>
  <c r="H48" i="10" s="1"/>
  <c r="E48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F46" i="10"/>
  <c r="I45" i="10"/>
  <c r="H45" i="10" s="1"/>
  <c r="G45" i="10" s="1"/>
  <c r="D45" i="10"/>
  <c r="C45" i="10"/>
  <c r="I44" i="10"/>
  <c r="H44" i="10" s="1"/>
  <c r="G44" i="10" s="1"/>
  <c r="D44" i="10"/>
  <c r="E44" i="10" s="1"/>
  <c r="C44" i="10"/>
  <c r="I43" i="10"/>
  <c r="H43" i="10" s="1"/>
  <c r="G43" i="10" s="1"/>
  <c r="D43" i="10"/>
  <c r="C43" i="10"/>
  <c r="I42" i="10"/>
  <c r="H42" i="10" s="1"/>
  <c r="G42" i="10" s="1"/>
  <c r="D42" i="10"/>
  <c r="C42" i="10"/>
  <c r="E42" i="10" s="1"/>
  <c r="I41" i="10"/>
  <c r="H41" i="10" s="1"/>
  <c r="H46" i="10" s="1"/>
  <c r="D41" i="10"/>
  <c r="D46" i="10" s="1"/>
  <c r="C41" i="10"/>
  <c r="C46" i="10" s="1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F39" i="10"/>
  <c r="I38" i="10"/>
  <c r="H38" i="10" s="1"/>
  <c r="G38" i="10" s="1"/>
  <c r="D38" i="10"/>
  <c r="E38" i="10" s="1"/>
  <c r="C38" i="10"/>
  <c r="I37" i="10"/>
  <c r="H37" i="10" s="1"/>
  <c r="G37" i="10" s="1"/>
  <c r="D37" i="10"/>
  <c r="C37" i="10"/>
  <c r="E37" i="10" s="1"/>
  <c r="I36" i="10"/>
  <c r="D36" i="10"/>
  <c r="E36" i="10" s="1"/>
  <c r="C36" i="10"/>
  <c r="I35" i="10"/>
  <c r="H35" i="10" s="1"/>
  <c r="G35" i="10" s="1"/>
  <c r="D35" i="10"/>
  <c r="C35" i="10"/>
  <c r="E35" i="10" s="1"/>
  <c r="AG33" i="10"/>
  <c r="AF33" i="10"/>
  <c r="AE33" i="10"/>
  <c r="AD33" i="10"/>
  <c r="AC33" i="10"/>
  <c r="AB33" i="10"/>
  <c r="AA33" i="10"/>
  <c r="Z33" i="10"/>
  <c r="Y33" i="10"/>
  <c r="X33" i="10"/>
  <c r="W33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F33" i="10"/>
  <c r="I32" i="10"/>
  <c r="H32" i="10"/>
  <c r="G32" i="10" s="1"/>
  <c r="D32" i="10"/>
  <c r="C32" i="10"/>
  <c r="E32" i="10" s="1"/>
  <c r="I31" i="10"/>
  <c r="H31" i="10" s="1"/>
  <c r="G31" i="10" s="1"/>
  <c r="D31" i="10"/>
  <c r="C31" i="10"/>
  <c r="E31" i="10" s="1"/>
  <c r="I30" i="10"/>
  <c r="I33" i="10" s="1"/>
  <c r="H30" i="10"/>
  <c r="D30" i="10"/>
  <c r="D33" i="10" s="1"/>
  <c r="C30" i="10"/>
  <c r="C33" i="10" s="1"/>
  <c r="E33" i="10" s="1"/>
  <c r="AG28" i="10"/>
  <c r="AF28" i="10"/>
  <c r="AE28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F28" i="10"/>
  <c r="I27" i="10"/>
  <c r="H27" i="10" s="1"/>
  <c r="G27" i="10" s="1"/>
  <c r="D27" i="10"/>
  <c r="C27" i="10"/>
  <c r="I26" i="10"/>
  <c r="H26" i="10"/>
  <c r="G26" i="10" s="1"/>
  <c r="D26" i="10"/>
  <c r="C26" i="10"/>
  <c r="I25" i="10"/>
  <c r="H25" i="10" s="1"/>
  <c r="G25" i="10" s="1"/>
  <c r="D25" i="10"/>
  <c r="C25" i="10"/>
  <c r="I24" i="10"/>
  <c r="H24" i="10"/>
  <c r="G24" i="10" s="1"/>
  <c r="D24" i="10"/>
  <c r="C24" i="10"/>
  <c r="I23" i="10"/>
  <c r="H23" i="10" s="1"/>
  <c r="G23" i="10" s="1"/>
  <c r="D23" i="10"/>
  <c r="C23" i="10"/>
  <c r="I22" i="10"/>
  <c r="H22" i="10"/>
  <c r="G22" i="10" s="1"/>
  <c r="D22" i="10"/>
  <c r="C22" i="10"/>
  <c r="I21" i="10"/>
  <c r="H21" i="10" s="1"/>
  <c r="G21" i="10" s="1"/>
  <c r="D21" i="10"/>
  <c r="C21" i="10"/>
  <c r="I20" i="10"/>
  <c r="H20" i="10"/>
  <c r="G20" i="10" s="1"/>
  <c r="D20" i="10"/>
  <c r="C20" i="10"/>
  <c r="I19" i="10"/>
  <c r="I28" i="10" s="1"/>
  <c r="D19" i="10"/>
  <c r="C19" i="10"/>
  <c r="AG17" i="10"/>
  <c r="AF17" i="10"/>
  <c r="AF63" i="10" s="1"/>
  <c r="AE17" i="10"/>
  <c r="AE63" i="10" s="1"/>
  <c r="AD17" i="10"/>
  <c r="AD63" i="10" s="1"/>
  <c r="AC17" i="10"/>
  <c r="AB17" i="10"/>
  <c r="AB63" i="10" s="1"/>
  <c r="AA17" i="10"/>
  <c r="AA63" i="10" s="1"/>
  <c r="Z17" i="10"/>
  <c r="Z63" i="10" s="1"/>
  <c r="Y17" i="10"/>
  <c r="X17" i="10"/>
  <c r="X63" i="10" s="1"/>
  <c r="W17" i="10"/>
  <c r="W63" i="10" s="1"/>
  <c r="V17" i="10"/>
  <c r="V63" i="10" s="1"/>
  <c r="U17" i="10"/>
  <c r="T17" i="10"/>
  <c r="T63" i="10" s="1"/>
  <c r="S17" i="10"/>
  <c r="S63" i="10" s="1"/>
  <c r="R17" i="10"/>
  <c r="R63" i="10" s="1"/>
  <c r="Q17" i="10"/>
  <c r="P17" i="10"/>
  <c r="P63" i="10" s="1"/>
  <c r="O17" i="10"/>
  <c r="O63" i="10" s="1"/>
  <c r="N17" i="10"/>
  <c r="N63" i="10" s="1"/>
  <c r="M17" i="10"/>
  <c r="L17" i="10"/>
  <c r="L63" i="10" s="1"/>
  <c r="K17" i="10"/>
  <c r="K63" i="10" s="1"/>
  <c r="J17" i="10"/>
  <c r="J63" i="10" s="1"/>
  <c r="F17" i="10"/>
  <c r="F63" i="10" s="1"/>
  <c r="I16" i="10"/>
  <c r="H16" i="10" s="1"/>
  <c r="G16" i="10" s="1"/>
  <c r="D16" i="10"/>
  <c r="C16" i="10"/>
  <c r="E16" i="10" s="1"/>
  <c r="I15" i="10"/>
  <c r="H15" i="10" s="1"/>
  <c r="G15" i="10" s="1"/>
  <c r="D15" i="10"/>
  <c r="C15" i="10"/>
  <c r="I14" i="10"/>
  <c r="H14" i="10" s="1"/>
  <c r="G14" i="10" s="1"/>
  <c r="D14" i="10"/>
  <c r="C14" i="10"/>
  <c r="E14" i="10" s="1"/>
  <c r="I13" i="10"/>
  <c r="H13" i="10" s="1"/>
  <c r="G13" i="10" s="1"/>
  <c r="D13" i="10"/>
  <c r="C13" i="10"/>
  <c r="I12" i="10"/>
  <c r="H12" i="10" s="1"/>
  <c r="G12" i="10" s="1"/>
  <c r="D12" i="10"/>
  <c r="C12" i="10"/>
  <c r="E12" i="10" s="1"/>
  <c r="I11" i="10"/>
  <c r="H11" i="10" s="1"/>
  <c r="G11" i="10" s="1"/>
  <c r="D11" i="10"/>
  <c r="D17" i="10" s="1"/>
  <c r="C11" i="10"/>
  <c r="I10" i="10"/>
  <c r="I17" i="10" s="1"/>
  <c r="D10" i="10"/>
  <c r="C10" i="10"/>
  <c r="E10" i="10" s="1"/>
  <c r="C59" i="10" l="1"/>
  <c r="E62" i="10"/>
  <c r="E19" i="10"/>
  <c r="E21" i="10"/>
  <c r="E23" i="10"/>
  <c r="E25" i="10"/>
  <c r="E27" i="10"/>
  <c r="I39" i="10"/>
  <c r="I63" i="10" s="1"/>
  <c r="E50" i="10"/>
  <c r="C17" i="10"/>
  <c r="E13" i="10"/>
  <c r="E15" i="10"/>
  <c r="E20" i="10"/>
  <c r="E22" i="10"/>
  <c r="E24" i="10"/>
  <c r="E26" i="10"/>
  <c r="M63" i="10"/>
  <c r="Q63" i="10"/>
  <c r="U63" i="10"/>
  <c r="Y63" i="10"/>
  <c r="AC63" i="10"/>
  <c r="AG63" i="10"/>
  <c r="D39" i="10"/>
  <c r="E46" i="10"/>
  <c r="E43" i="10"/>
  <c r="E45" i="10"/>
  <c r="E49" i="10"/>
  <c r="E17" i="10"/>
  <c r="H33" i="10"/>
  <c r="G48" i="10"/>
  <c r="H59" i="10"/>
  <c r="G59" i="10" s="1"/>
  <c r="D59" i="10"/>
  <c r="E59" i="10" s="1"/>
  <c r="H10" i="10"/>
  <c r="E11" i="10"/>
  <c r="D28" i="10"/>
  <c r="E30" i="10"/>
  <c r="E41" i="10"/>
  <c r="E53" i="10"/>
  <c r="I59" i="10"/>
  <c r="H61" i="10"/>
  <c r="C28" i="10"/>
  <c r="C39" i="10"/>
  <c r="E39" i="10" s="1"/>
  <c r="H19" i="10"/>
  <c r="G30" i="10"/>
  <c r="G33" i="10" s="1"/>
  <c r="H36" i="10"/>
  <c r="G36" i="10" s="1"/>
  <c r="G39" i="10" s="1"/>
  <c r="G41" i="10"/>
  <c r="G46" i="10" s="1"/>
  <c r="E28" i="10" l="1"/>
  <c r="H17" i="10"/>
  <c r="G10" i="10"/>
  <c r="G17" i="10" s="1"/>
  <c r="H62" i="10"/>
  <c r="G61" i="10"/>
  <c r="G62" i="10" s="1"/>
  <c r="D63" i="10"/>
  <c r="H28" i="10"/>
  <c r="G19" i="10"/>
  <c r="G28" i="10" s="1"/>
  <c r="H39" i="10"/>
  <c r="C63" i="10"/>
  <c r="E63" i="10" s="1"/>
  <c r="G63" i="10" l="1"/>
  <c r="H63" i="10"/>
  <c r="AH68" i="14" l="1"/>
  <c r="AH67" i="14"/>
  <c r="AG64" i="14"/>
  <c r="AF64" i="14"/>
  <c r="AE64" i="14"/>
  <c r="AD64" i="14"/>
  <c r="AC64" i="14"/>
  <c r="AB64" i="14"/>
  <c r="AA64" i="14"/>
  <c r="Z64" i="14"/>
  <c r="F64" i="14"/>
  <c r="I63" i="14"/>
  <c r="I64" i="14" s="1"/>
  <c r="H63" i="14"/>
  <c r="H64" i="14" s="1"/>
  <c r="G63" i="14"/>
  <c r="G64" i="14" s="1"/>
  <c r="D63" i="14"/>
  <c r="D64" i="14" s="1"/>
  <c r="C63" i="14"/>
  <c r="C64" i="14" s="1"/>
  <c r="AG61" i="14"/>
  <c r="AF61" i="14"/>
  <c r="AE61" i="14"/>
  <c r="AD61" i="14"/>
  <c r="AC61" i="14"/>
  <c r="AB61" i="14"/>
  <c r="AA61" i="14"/>
  <c r="Z61" i="14"/>
  <c r="Y61" i="14"/>
  <c r="X61" i="14"/>
  <c r="W61" i="14"/>
  <c r="V61" i="14"/>
  <c r="U61" i="14"/>
  <c r="T61" i="14"/>
  <c r="S61" i="14"/>
  <c r="R61" i="14"/>
  <c r="Q61" i="14"/>
  <c r="P61" i="14"/>
  <c r="O61" i="14"/>
  <c r="N61" i="14"/>
  <c r="M61" i="14"/>
  <c r="L61" i="14"/>
  <c r="K61" i="14"/>
  <c r="J61" i="14"/>
  <c r="F61" i="14"/>
  <c r="H60" i="14"/>
  <c r="G60" i="14" s="1"/>
  <c r="I59" i="14"/>
  <c r="H59" i="14"/>
  <c r="G59" i="14"/>
  <c r="D59" i="14"/>
  <c r="C59" i="14"/>
  <c r="E59" i="14" s="1"/>
  <c r="I58" i="14"/>
  <c r="H58" i="14" s="1"/>
  <c r="G58" i="14" s="1"/>
  <c r="D58" i="14"/>
  <c r="C58" i="14"/>
  <c r="I57" i="14"/>
  <c r="H57" i="14" s="1"/>
  <c r="G57" i="14" s="1"/>
  <c r="D57" i="14"/>
  <c r="C57" i="14"/>
  <c r="I56" i="14"/>
  <c r="H56" i="14"/>
  <c r="G56" i="14"/>
  <c r="D56" i="14"/>
  <c r="C56" i="14"/>
  <c r="I55" i="14"/>
  <c r="H55" i="14" s="1"/>
  <c r="G55" i="14" s="1"/>
  <c r="D55" i="14"/>
  <c r="E55" i="14" s="1"/>
  <c r="C55" i="14"/>
  <c r="I54" i="14"/>
  <c r="H54" i="14"/>
  <c r="G54" i="14"/>
  <c r="D54" i="14"/>
  <c r="C54" i="14"/>
  <c r="I53" i="14"/>
  <c r="H53" i="14" s="1"/>
  <c r="D53" i="14"/>
  <c r="E53" i="14" s="1"/>
  <c r="C53" i="14"/>
  <c r="C61" i="14" s="1"/>
  <c r="AG51" i="14"/>
  <c r="AF51" i="14"/>
  <c r="AE51" i="14"/>
  <c r="AD51" i="14"/>
  <c r="AC51" i="14"/>
  <c r="AB51" i="14"/>
  <c r="AA51" i="14"/>
  <c r="Z51" i="14"/>
  <c r="Y51" i="14"/>
  <c r="X51" i="14"/>
  <c r="W51" i="14"/>
  <c r="V51" i="14"/>
  <c r="U51" i="14"/>
  <c r="T51" i="14"/>
  <c r="S51" i="14"/>
  <c r="R51" i="14"/>
  <c r="Q51" i="14"/>
  <c r="P51" i="14"/>
  <c r="O51" i="14"/>
  <c r="N51" i="14"/>
  <c r="M51" i="14"/>
  <c r="L51" i="14"/>
  <c r="K51" i="14"/>
  <c r="J51" i="14"/>
  <c r="F51" i="14"/>
  <c r="I50" i="14"/>
  <c r="H50" i="14"/>
  <c r="G50" i="14" s="1"/>
  <c r="D50" i="14"/>
  <c r="C50" i="14"/>
  <c r="E50" i="14" s="1"/>
  <c r="I49" i="14"/>
  <c r="H49" i="14" s="1"/>
  <c r="G49" i="14" s="1"/>
  <c r="D49" i="14"/>
  <c r="C49" i="14"/>
  <c r="E49" i="14" s="1"/>
  <c r="I48" i="14"/>
  <c r="H48" i="14" s="1"/>
  <c r="G48" i="14" s="1"/>
  <c r="D48" i="14"/>
  <c r="E48" i="14" s="1"/>
  <c r="C48" i="14"/>
  <c r="I47" i="14"/>
  <c r="H47" i="14"/>
  <c r="G47" i="14" s="1"/>
  <c r="D47" i="14"/>
  <c r="C47" i="14"/>
  <c r="I46" i="14"/>
  <c r="H46" i="14" s="1"/>
  <c r="G46" i="14" s="1"/>
  <c r="D46" i="14"/>
  <c r="C46" i="14"/>
  <c r="E46" i="14" s="1"/>
  <c r="AG44" i="14"/>
  <c r="AF44" i="14"/>
  <c r="AE44" i="14"/>
  <c r="AD44" i="14"/>
  <c r="AC44" i="14"/>
  <c r="AB44" i="14"/>
  <c r="AA44" i="14"/>
  <c r="Z44" i="14"/>
  <c r="Y44" i="14"/>
  <c r="X44" i="14"/>
  <c r="W44" i="14"/>
  <c r="V44" i="14"/>
  <c r="U44" i="14"/>
  <c r="T44" i="14"/>
  <c r="S44" i="14"/>
  <c r="R44" i="14"/>
  <c r="Q44" i="14"/>
  <c r="P44" i="14"/>
  <c r="O44" i="14"/>
  <c r="N44" i="14"/>
  <c r="M44" i="14"/>
  <c r="L44" i="14"/>
  <c r="K44" i="14"/>
  <c r="J44" i="14"/>
  <c r="F44" i="14"/>
  <c r="I43" i="14"/>
  <c r="H43" i="14"/>
  <c r="G43" i="14"/>
  <c r="D43" i="14"/>
  <c r="C43" i="14"/>
  <c r="I42" i="14"/>
  <c r="H42" i="14" s="1"/>
  <c r="G42" i="14" s="1"/>
  <c r="D42" i="14"/>
  <c r="C42" i="14"/>
  <c r="I41" i="14"/>
  <c r="H41" i="14"/>
  <c r="G41" i="14" s="1"/>
  <c r="D41" i="14"/>
  <c r="C41" i="14"/>
  <c r="I40" i="14"/>
  <c r="H40" i="14" s="1"/>
  <c r="D40" i="14"/>
  <c r="E40" i="14" s="1"/>
  <c r="C40" i="14"/>
  <c r="C44" i="14" s="1"/>
  <c r="AG38" i="14"/>
  <c r="AF38" i="14"/>
  <c r="AE38" i="14"/>
  <c r="AD38" i="14"/>
  <c r="AC38" i="14"/>
  <c r="AB38" i="14"/>
  <c r="AA38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F38" i="14"/>
  <c r="I37" i="14"/>
  <c r="H37" i="14" s="1"/>
  <c r="G37" i="14" s="1"/>
  <c r="D37" i="14"/>
  <c r="C37" i="14"/>
  <c r="E37" i="14" s="1"/>
  <c r="I36" i="14"/>
  <c r="H36" i="14" s="1"/>
  <c r="G36" i="14" s="1"/>
  <c r="D36" i="14"/>
  <c r="C36" i="14"/>
  <c r="E36" i="14" s="1"/>
  <c r="I35" i="14"/>
  <c r="H35" i="14" s="1"/>
  <c r="G35" i="14" s="1"/>
  <c r="E35" i="14"/>
  <c r="D35" i="14"/>
  <c r="C35" i="14"/>
  <c r="I34" i="14"/>
  <c r="I38" i="14" s="1"/>
  <c r="D34" i="14"/>
  <c r="D38" i="14" s="1"/>
  <c r="C34" i="14"/>
  <c r="AG32" i="14"/>
  <c r="AF32" i="14"/>
  <c r="AE32" i="14"/>
  <c r="AD32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F32" i="14"/>
  <c r="I31" i="14"/>
  <c r="H31" i="14" s="1"/>
  <c r="G31" i="14" s="1"/>
  <c r="D31" i="14"/>
  <c r="E31" i="14" s="1"/>
  <c r="C31" i="14"/>
  <c r="I30" i="14"/>
  <c r="H30" i="14"/>
  <c r="G30" i="14" s="1"/>
  <c r="D30" i="14"/>
  <c r="C30" i="14"/>
  <c r="E30" i="14" s="1"/>
  <c r="I29" i="14"/>
  <c r="I32" i="14" s="1"/>
  <c r="D29" i="14"/>
  <c r="D32" i="14" s="1"/>
  <c r="C29" i="14"/>
  <c r="AG27" i="14"/>
  <c r="AF27" i="14"/>
  <c r="AE27" i="14"/>
  <c r="AD27" i="14"/>
  <c r="AC27" i="14"/>
  <c r="AB27" i="14"/>
  <c r="AA27" i="14"/>
  <c r="Z27" i="14"/>
  <c r="Y27" i="14"/>
  <c r="X27" i="14"/>
  <c r="W27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F27" i="14"/>
  <c r="I26" i="14"/>
  <c r="H26" i="14" s="1"/>
  <c r="G26" i="14" s="1"/>
  <c r="D26" i="14"/>
  <c r="C26" i="14"/>
  <c r="E26" i="14" s="1"/>
  <c r="I25" i="14"/>
  <c r="H25" i="14"/>
  <c r="G25" i="14" s="1"/>
  <c r="D25" i="14"/>
  <c r="C25" i="14"/>
  <c r="I24" i="14"/>
  <c r="H24" i="14"/>
  <c r="G24" i="14"/>
  <c r="E24" i="14"/>
  <c r="D24" i="14"/>
  <c r="C24" i="14"/>
  <c r="I23" i="14"/>
  <c r="H23" i="14" s="1"/>
  <c r="G23" i="14" s="1"/>
  <c r="D23" i="14"/>
  <c r="C23" i="14"/>
  <c r="E23" i="14" s="1"/>
  <c r="I22" i="14"/>
  <c r="H22" i="14" s="1"/>
  <c r="G22" i="14" s="1"/>
  <c r="D22" i="14"/>
  <c r="C22" i="14"/>
  <c r="E22" i="14" s="1"/>
  <c r="I21" i="14"/>
  <c r="H21" i="14"/>
  <c r="G21" i="14" s="1"/>
  <c r="D21" i="14"/>
  <c r="C21" i="14"/>
  <c r="I20" i="14"/>
  <c r="H20" i="14"/>
  <c r="G20" i="14"/>
  <c r="E20" i="14"/>
  <c r="D20" i="14"/>
  <c r="C20" i="14"/>
  <c r="I19" i="14"/>
  <c r="I27" i="14" s="1"/>
  <c r="D19" i="14"/>
  <c r="C19" i="14"/>
  <c r="E19" i="14" s="1"/>
  <c r="AG17" i="14"/>
  <c r="AG65" i="14" s="1"/>
  <c r="AF17" i="14"/>
  <c r="AF65" i="14" s="1"/>
  <c r="AE17" i="14"/>
  <c r="AE65" i="14" s="1"/>
  <c r="AD17" i="14"/>
  <c r="AD65" i="14" s="1"/>
  <c r="AC17" i="14"/>
  <c r="AC65" i="14" s="1"/>
  <c r="AB17" i="14"/>
  <c r="AB65" i="14" s="1"/>
  <c r="AA17" i="14"/>
  <c r="AA65" i="14" s="1"/>
  <c r="Z17" i="14"/>
  <c r="Z65" i="14" s="1"/>
  <c r="Y17" i="14"/>
  <c r="Y65" i="14" s="1"/>
  <c r="X17" i="14"/>
  <c r="X65" i="14" s="1"/>
  <c r="W17" i="14"/>
  <c r="W65" i="14" s="1"/>
  <c r="V17" i="14"/>
  <c r="V65" i="14" s="1"/>
  <c r="U17" i="14"/>
  <c r="U65" i="14" s="1"/>
  <c r="T17" i="14"/>
  <c r="T65" i="14" s="1"/>
  <c r="S17" i="14"/>
  <c r="S65" i="14" s="1"/>
  <c r="R17" i="14"/>
  <c r="R65" i="14" s="1"/>
  <c r="Q17" i="14"/>
  <c r="Q65" i="14" s="1"/>
  <c r="P17" i="14"/>
  <c r="P65" i="14" s="1"/>
  <c r="O17" i="14"/>
  <c r="O65" i="14" s="1"/>
  <c r="N17" i="14"/>
  <c r="N65" i="14" s="1"/>
  <c r="M17" i="14"/>
  <c r="M65" i="14" s="1"/>
  <c r="L17" i="14"/>
  <c r="L65" i="14" s="1"/>
  <c r="K17" i="14"/>
  <c r="K65" i="14" s="1"/>
  <c r="J17" i="14"/>
  <c r="J65" i="14" s="1"/>
  <c r="F17" i="14"/>
  <c r="F65" i="14" s="1"/>
  <c r="I16" i="14"/>
  <c r="H16" i="14" s="1"/>
  <c r="G16" i="14" s="1"/>
  <c r="D16" i="14"/>
  <c r="C16" i="14"/>
  <c r="I15" i="14"/>
  <c r="H15" i="14" s="1"/>
  <c r="G15" i="14" s="1"/>
  <c r="D15" i="14"/>
  <c r="C15" i="14"/>
  <c r="E15" i="14" s="1"/>
  <c r="I14" i="14"/>
  <c r="H14" i="14" s="1"/>
  <c r="G14" i="14" s="1"/>
  <c r="D14" i="14"/>
  <c r="C14" i="14"/>
  <c r="I13" i="14"/>
  <c r="H13" i="14" s="1"/>
  <c r="G13" i="14" s="1"/>
  <c r="D13" i="14"/>
  <c r="C13" i="14"/>
  <c r="E13" i="14" s="1"/>
  <c r="I12" i="14"/>
  <c r="H12" i="14" s="1"/>
  <c r="G12" i="14" s="1"/>
  <c r="D12" i="14"/>
  <c r="C12" i="14"/>
  <c r="I11" i="14"/>
  <c r="H11" i="14" s="1"/>
  <c r="G11" i="14" s="1"/>
  <c r="D11" i="14"/>
  <c r="C11" i="14"/>
  <c r="E11" i="14" s="1"/>
  <c r="I10" i="14"/>
  <c r="D10" i="14"/>
  <c r="C10" i="14"/>
  <c r="H34" i="14" l="1"/>
  <c r="G34" i="14" s="1"/>
  <c r="E42" i="14"/>
  <c r="E57" i="14"/>
  <c r="I51" i="14"/>
  <c r="E64" i="14"/>
  <c r="E10" i="14"/>
  <c r="E12" i="14"/>
  <c r="E14" i="14"/>
  <c r="E16" i="14"/>
  <c r="D27" i="14"/>
  <c r="E34" i="14"/>
  <c r="E41" i="14"/>
  <c r="E43" i="14"/>
  <c r="E47" i="14"/>
  <c r="E54" i="14"/>
  <c r="E56" i="14"/>
  <c r="E58" i="14"/>
  <c r="I17" i="14"/>
  <c r="H19" i="14"/>
  <c r="G19" i="14" s="1"/>
  <c r="G27" i="14" s="1"/>
  <c r="E21" i="14"/>
  <c r="E25" i="14"/>
  <c r="D51" i="14"/>
  <c r="E44" i="14"/>
  <c r="G51" i="14"/>
  <c r="G38" i="14"/>
  <c r="G40" i="14"/>
  <c r="G44" i="14" s="1"/>
  <c r="H44" i="14"/>
  <c r="G53" i="14"/>
  <c r="G61" i="14" s="1"/>
  <c r="H61" i="14"/>
  <c r="C27" i="14"/>
  <c r="E27" i="14" s="1"/>
  <c r="C38" i="14"/>
  <c r="E38" i="14" s="1"/>
  <c r="D44" i="14"/>
  <c r="C51" i="14"/>
  <c r="E51" i="14" s="1"/>
  <c r="D61" i="14"/>
  <c r="E61" i="14" s="1"/>
  <c r="E63" i="14"/>
  <c r="C17" i="14"/>
  <c r="C32" i="14"/>
  <c r="H38" i="14"/>
  <c r="I44" i="14"/>
  <c r="H51" i="14"/>
  <c r="I61" i="14"/>
  <c r="I65" i="14" s="1"/>
  <c r="H27" i="14"/>
  <c r="D17" i="14"/>
  <c r="E29" i="14"/>
  <c r="E32" i="14" s="1"/>
  <c r="H10" i="14"/>
  <c r="H29" i="14"/>
  <c r="G29" i="14" l="1"/>
  <c r="G32" i="14" s="1"/>
  <c r="H32" i="14"/>
  <c r="H17" i="14"/>
  <c r="H65" i="14" s="1"/>
  <c r="G10" i="14"/>
  <c r="G17" i="14" s="1"/>
  <c r="C65" i="14"/>
  <c r="E17" i="14"/>
  <c r="E65" i="14" s="1"/>
  <c r="D65" i="14"/>
  <c r="G65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7" authorId="0" shapeId="0" xr:uid="{6D0D8363-8F8B-4113-954A-1DF54BF0F24D}">
      <text>
        <r>
          <rPr>
            <sz val="11"/>
            <color indexed="8"/>
            <rFont val="Helvetica Neue"/>
            <charset val="1"/>
          </rPr>
          <t>Zaimportowany autor:
kkusmierczyk: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7" authorId="0" shapeId="0" xr:uid="{7C1C126A-065E-4044-94D6-2F7B7329E69C}">
      <text>
        <r>
          <rPr>
            <sz val="11"/>
            <color indexed="8"/>
            <rFont val="Helvetica Neue"/>
            <charset val="1"/>
          </rPr>
          <t>Zaimportowany autor:
kkusmierczyk:</t>
        </r>
      </text>
    </comment>
  </commentList>
</comments>
</file>

<file path=xl/sharedStrings.xml><?xml version="1.0" encoding="utf-8"?>
<sst xmlns="http://schemas.openxmlformats.org/spreadsheetml/2006/main" count="3782" uniqueCount="844">
  <si>
    <t>Akademia Wychowania Fizycznego Józefa Piłsudskiego w Warszawie</t>
  </si>
  <si>
    <t>Wymiar godzin</t>
  </si>
  <si>
    <t>Praca własna</t>
  </si>
  <si>
    <t>Łączna liczba godzin</t>
  </si>
  <si>
    <t>ECTS</t>
  </si>
  <si>
    <t>Semestralny wymiar godzin</t>
  </si>
  <si>
    <t>W</t>
  </si>
  <si>
    <t>Ćw</t>
  </si>
  <si>
    <t>Og.</t>
  </si>
  <si>
    <t>pw</t>
  </si>
  <si>
    <t>E</t>
  </si>
  <si>
    <t>Fizjologia wysiłku fizycznego</t>
  </si>
  <si>
    <t>Język angielski</t>
  </si>
  <si>
    <t>Seminarium magisterskie*</t>
  </si>
  <si>
    <t>I</t>
  </si>
  <si>
    <t>II</t>
  </si>
  <si>
    <t>III</t>
  </si>
  <si>
    <t>IV</t>
  </si>
  <si>
    <t>V</t>
  </si>
  <si>
    <t>VI</t>
  </si>
  <si>
    <t>VII</t>
  </si>
  <si>
    <t>VIII</t>
  </si>
  <si>
    <t>Łącznie</t>
  </si>
  <si>
    <t>Wydział Wychowania Fizycznego i Zdrowia w Białej Podlaskiej</t>
  </si>
  <si>
    <t>Biochemia</t>
  </si>
  <si>
    <t>Zajęcia kontak-towe**</t>
  </si>
  <si>
    <t>Forma zalicz.</t>
  </si>
  <si>
    <t>Język obcy*</t>
  </si>
  <si>
    <t>Technologia informacyjna</t>
  </si>
  <si>
    <t>PRZEDMIOTY PODSTAWOWE</t>
  </si>
  <si>
    <t>Psychologia</t>
  </si>
  <si>
    <t>PRZEDMIOTY KIERUNKOWE</t>
  </si>
  <si>
    <t>35a</t>
  </si>
  <si>
    <t>36a</t>
  </si>
  <si>
    <t>35b</t>
  </si>
  <si>
    <t>36b</t>
  </si>
  <si>
    <t>PRAKTYKI ZAWODOWE</t>
  </si>
  <si>
    <t>PLAN  STUDIÓW STACJONARNYCH</t>
  </si>
  <si>
    <t xml:space="preserve">KIERUNEK SPORT I STOPIEŃ </t>
  </si>
  <si>
    <t>Og</t>
  </si>
  <si>
    <t>w</t>
  </si>
  <si>
    <t>ćw</t>
  </si>
  <si>
    <t>Moduł biologicznego wspomagania procesu szkolenia sportowego</t>
  </si>
  <si>
    <t>Anatomia</t>
  </si>
  <si>
    <t>E-1</t>
  </si>
  <si>
    <t>E-3</t>
  </si>
  <si>
    <t>Biochemia wysiłku fizycznego</t>
  </si>
  <si>
    <t>E-2</t>
  </si>
  <si>
    <t>Biomechanika sportu</t>
  </si>
  <si>
    <t>Antropomotoryka</t>
  </si>
  <si>
    <t>E-4</t>
  </si>
  <si>
    <t>Biolog. uwarunk. wysiłku w piłce nożnej*</t>
  </si>
  <si>
    <t>Z-5</t>
  </si>
  <si>
    <t>Genetyka w sporcie</t>
  </si>
  <si>
    <t>Z-6</t>
  </si>
  <si>
    <t xml:space="preserve">RAZEM   </t>
  </si>
  <si>
    <t>Moduł rozwoju osobistego i relacji społecznych</t>
  </si>
  <si>
    <t>E-6</t>
  </si>
  <si>
    <t>Z-2</t>
  </si>
  <si>
    <t>Pedagogika</t>
  </si>
  <si>
    <t>Psychologia sportu</t>
  </si>
  <si>
    <t>Coaching sportowy</t>
  </si>
  <si>
    <t>Z-4</t>
  </si>
  <si>
    <t>Socjologia sportu</t>
  </si>
  <si>
    <t>Z-3</t>
  </si>
  <si>
    <t>Historia sportu*</t>
  </si>
  <si>
    <t>Z-1</t>
  </si>
  <si>
    <t>Etyka</t>
  </si>
  <si>
    <t>Moduł menadżerski</t>
  </si>
  <si>
    <t>Zarządzanie i marketing w piłce nożnej*</t>
  </si>
  <si>
    <t>Ekonomiczno-prawne podstawy działalności biznesowej w sporcie*</t>
  </si>
  <si>
    <t>Zarządzanie przedsięwzięciami sportowymi</t>
  </si>
  <si>
    <t>E-5</t>
  </si>
  <si>
    <t>Moduł przygotowania motorycznego</t>
  </si>
  <si>
    <t>Teoria i technologia treningu sportowego</t>
  </si>
  <si>
    <t>Nauczanie czynności ruchowych</t>
  </si>
  <si>
    <t>Przygotowanie kondycyjne w piłce nożnej*</t>
  </si>
  <si>
    <t>Przygotowanie koordynacyjne w piłce nożnej*</t>
  </si>
  <si>
    <t>Moduł działań profilaktyczno-zdrowotnych</t>
  </si>
  <si>
    <t>Traumatologia w piłce nożnej*</t>
  </si>
  <si>
    <t>Żywienie w sporcie*</t>
  </si>
  <si>
    <t>Odnowa biologiczna*</t>
  </si>
  <si>
    <t>Pierwsza pomoc przedmedyczna</t>
  </si>
  <si>
    <t>Moduł ćwiczeń usprawniających</t>
  </si>
  <si>
    <t>Ćwiczenia gimnastyczne w piłce nożnej*</t>
  </si>
  <si>
    <t>Ćwicznia lekkoatletyczne w piłce nożnej*</t>
  </si>
  <si>
    <t>Pływanie*</t>
  </si>
  <si>
    <t>Gry zespołowe</t>
  </si>
  <si>
    <t>Z-1,2,3</t>
  </si>
  <si>
    <t>Nowoczesne formy aktywności fizycznej*</t>
  </si>
  <si>
    <t>Moduł szkolenia w piłce nożnej</t>
  </si>
  <si>
    <t>Filozofia gry w piłkę nożną*</t>
  </si>
  <si>
    <t>Historia piłki nożnej*</t>
  </si>
  <si>
    <t>Przywództwo i budowanie drużyny*</t>
  </si>
  <si>
    <t>Analiza gry w pilce nożnej*</t>
  </si>
  <si>
    <t>Gry i zabawy w piłce nożnej*</t>
  </si>
  <si>
    <t>Futsal i inne odmiany piłki nożnej*</t>
  </si>
  <si>
    <t>Specjalizacja zawodowa*</t>
  </si>
  <si>
    <t>E-2,6</t>
  </si>
  <si>
    <t>Praktyki zawodowe*</t>
  </si>
  <si>
    <t>Z-1,2,3,4,5,6</t>
  </si>
  <si>
    <t>Moduł naukowo-badawczy</t>
  </si>
  <si>
    <t>Badania naukowe w piłce nożnej*</t>
  </si>
  <si>
    <t>ZALICZENIA</t>
  </si>
  <si>
    <t>EGZAMINY</t>
  </si>
  <si>
    <t>* Przedmioty do wyboru</t>
  </si>
  <si>
    <t>Biologiczne uwarunkowania wysiłku w sportach walki*</t>
  </si>
  <si>
    <t>Historia olimpijskich sportów walki*</t>
  </si>
  <si>
    <t>Przygotowanie koordynacyjne w sportach walki*</t>
  </si>
  <si>
    <t>Traumatologia w sportach walki*</t>
  </si>
  <si>
    <t>Żywienie oraz metody redukcji masy ciała*</t>
  </si>
  <si>
    <t>Higiena i odnowa biologiczna*</t>
  </si>
  <si>
    <t>Kalistenika*</t>
  </si>
  <si>
    <t>Akrobatyka sportowa*</t>
  </si>
  <si>
    <t>Pływanie sportowe i użytkowe*</t>
  </si>
  <si>
    <t>Z-4,5,6</t>
  </si>
  <si>
    <t>Moduł szkolenia w sportach walki</t>
  </si>
  <si>
    <t>Boks*</t>
  </si>
  <si>
    <t>Teakwon-do*</t>
  </si>
  <si>
    <t>Z-1,2</t>
  </si>
  <si>
    <t>Zapasy/Grapling*</t>
  </si>
  <si>
    <t>Muay Thai*</t>
  </si>
  <si>
    <t>MMA*</t>
  </si>
  <si>
    <t>Z-3,4</t>
  </si>
  <si>
    <t>Walka wręcz z bronią*</t>
  </si>
  <si>
    <t>Strategia walki i rozwiązywania sytuacji konfliktowych*</t>
  </si>
  <si>
    <t>Specjalizacja trener przygotowania motorycznego w sportach walki*</t>
  </si>
  <si>
    <t>Specjalizacja instruktorska z samoobrony*</t>
  </si>
  <si>
    <t>Specjalizacja instruktorska ze sportów walki**</t>
  </si>
  <si>
    <t>Badania naukowe w sportach walki*</t>
  </si>
  <si>
    <t>* Zajęcia do wyboru</t>
  </si>
  <si>
    <t>** Specjalizacja do wyboru: MMA, Taekwon-do.</t>
  </si>
  <si>
    <t>KIERUNEK WYCHOWANIE FIZYCZNE I STOPIEŃ</t>
  </si>
  <si>
    <t>Zajęcia kontaktowe**</t>
  </si>
  <si>
    <t>PRZEDMIOTY OGÓLNE</t>
  </si>
  <si>
    <t>Technologia informacyjna z elementami statystyki</t>
  </si>
  <si>
    <t>Bezpieczeństwo i higiena pracy oraz ergonomia</t>
  </si>
  <si>
    <t>Fizjologia</t>
  </si>
  <si>
    <t>Antropologia</t>
  </si>
  <si>
    <t>Biologiczne podstawy rozwoju człowieka</t>
  </si>
  <si>
    <t>Podstawy dydaktyki</t>
  </si>
  <si>
    <t>Ochrona własności intelektualnej</t>
  </si>
  <si>
    <t>Teoria wf</t>
  </si>
  <si>
    <t>Biomechanika</t>
  </si>
  <si>
    <t>Edukacja zdrowotna</t>
  </si>
  <si>
    <t>Ćw. kompensacyjno-korekcyjne</t>
  </si>
  <si>
    <t>Teoria sportu</t>
  </si>
  <si>
    <t>Historia kultury fizycznej</t>
  </si>
  <si>
    <t>Emisja głosu</t>
  </si>
  <si>
    <t>Żywienie człowieka</t>
  </si>
  <si>
    <t>Socjologia</t>
  </si>
  <si>
    <t>RAZEM</t>
  </si>
  <si>
    <t>DYDAKTYKA WYCHOWANIA FIZYCZNEGO</t>
  </si>
  <si>
    <t>Metodyka wf</t>
  </si>
  <si>
    <t>Trening ogólnorozwojowy</t>
  </si>
  <si>
    <t>Teoria i metodyka koszykówki</t>
  </si>
  <si>
    <t>Teoria i metodyka piłki nożnej</t>
  </si>
  <si>
    <t>Teoria i metodyka piłki siatkowej</t>
  </si>
  <si>
    <t>Teoria i metodyka piłki ręcznej</t>
  </si>
  <si>
    <t>Teoria i metodyka gimnastyki</t>
  </si>
  <si>
    <r>
      <t>Gimnastyka artystyczna/Sporty walki*</t>
    </r>
    <r>
      <rPr>
        <sz val="8"/>
        <color indexed="10"/>
        <rFont val="Times New Roman"/>
        <family val="1"/>
        <charset val="238"/>
      </rPr>
      <t xml:space="preserve"> </t>
    </r>
  </si>
  <si>
    <t>Teoria i metodyka pływania</t>
  </si>
  <si>
    <t>Teoria i metodyka lekkoatletyki</t>
  </si>
  <si>
    <t>Rytmika i taniec/Muzyka, rytm, taniec*</t>
  </si>
  <si>
    <t>Zabawy i gry ruchowe/Zabawy integracyjne i gry terenowe*</t>
  </si>
  <si>
    <t>Plenerowe formy gier zespołowych*</t>
  </si>
  <si>
    <t>Zajęcia ruchowe do wyboru*</t>
  </si>
  <si>
    <t>Z-5,6</t>
  </si>
  <si>
    <t>Obozy*</t>
  </si>
  <si>
    <t>Z-2,3</t>
  </si>
  <si>
    <t>Praktyki wdrożeniowe</t>
  </si>
  <si>
    <t>Praktyki psychologiczno-pedagogiczne</t>
  </si>
  <si>
    <t>Praktyki w edukacji wczesnoszkolnej</t>
  </si>
  <si>
    <t>Z-3,4,5,6</t>
  </si>
  <si>
    <t>Praktyki pedagogiczne</t>
  </si>
  <si>
    <t>SPECJALNOŚĆ *</t>
  </si>
  <si>
    <t>VIa</t>
  </si>
  <si>
    <t>SPECJALNOŚĆ SPORTOWA</t>
  </si>
  <si>
    <t>Teoria treningu sportowego</t>
  </si>
  <si>
    <t>Specjalizacja instruktorska (sportowa)</t>
  </si>
  <si>
    <t>Praktyki specjalizacyjne*</t>
  </si>
  <si>
    <t>VIb</t>
  </si>
  <si>
    <t>SPECJALNOŚĆ REKREACYJNA</t>
  </si>
  <si>
    <t>Teoria i metodyka rekreacji</t>
  </si>
  <si>
    <t>Specjalizacja instruktorska (rekreacja)</t>
  </si>
  <si>
    <t>VIc</t>
  </si>
  <si>
    <t>SPECJALNOŚĆ KOREKTYWA I KOMPENSACJA</t>
  </si>
  <si>
    <t>Profilaktyka zaburzeń rozwojowych</t>
  </si>
  <si>
    <t>Specjalizacja korektywy i kompensacji</t>
  </si>
  <si>
    <t>Module 1 Erasmus+ SPORT SCIENCE</t>
  </si>
  <si>
    <t>Motor learning</t>
  </si>
  <si>
    <t>Moduł realizowany w wybranym semestrze w przypadku utworzenia grupy studentów obcokrajowców w ramach programu "Erasmus+"</t>
  </si>
  <si>
    <t>Youth sport</t>
  </si>
  <si>
    <t>Team sports</t>
  </si>
  <si>
    <t>Life science</t>
  </si>
  <si>
    <t xml:space="preserve">Strength and conditioning for sports performance </t>
  </si>
  <si>
    <t>Module 2 Erasmus+ SPORTS FOR ALL</t>
  </si>
  <si>
    <t>Modern forms of physical activity</t>
  </si>
  <si>
    <t>Body mind</t>
  </si>
  <si>
    <t>The Basic of physiotheraphy</t>
  </si>
  <si>
    <t>"Get to know our region" - tourism activity</t>
  </si>
  <si>
    <t>WF - INSTRUKTOR SPORTU</t>
  </si>
  <si>
    <t>WF - INSTRUKTOR REKREACJI</t>
  </si>
  <si>
    <t>WF - SPECJALIZACJA KOREKTYWY I KOMPENSACJI</t>
  </si>
  <si>
    <t>WF</t>
  </si>
  <si>
    <t>** zajęcia kontaktowe - suma godzin z udziałem prowadzącego i studenta (wykłady, ćwiczenia, zaliczenia i egzaminy, konsultacje)</t>
  </si>
  <si>
    <t>* zajęcia do wyboru przez studenta: pozycje: 1, 24, 27, 28, 38, 39, 44, specjalności i specjalizacje (zgodnie z ofertami poszczególnych katedr/zakładów)</t>
  </si>
  <si>
    <r>
      <t>Zajęcia ruchowe (do wyboru)</t>
    </r>
    <r>
      <rPr>
        <sz val="9"/>
        <rFont val="Times New Roman"/>
        <family val="1"/>
        <charset val="238"/>
      </rPr>
      <t>: trening funkcjonalny, trening obwodowy, unihokej, tenis stołowy, skoki na trampolinie, taniec towarzyski oraz inne propozycje katedr</t>
    </r>
  </si>
  <si>
    <t>KIERUNEK WYCHOWANIE FIZYCZNE II STOPIEŃ</t>
  </si>
  <si>
    <t xml:space="preserve">Zajęcia konta-ktowe**                                                                    </t>
  </si>
  <si>
    <t>Język obcy II</t>
  </si>
  <si>
    <t>Ekologia</t>
  </si>
  <si>
    <t>Filozofia/Etyka*</t>
  </si>
  <si>
    <t xml:space="preserve">Metody badań w wychowaniu fizycznym i sporcie </t>
  </si>
  <si>
    <t>Badania i wdrożenia w praktyce*</t>
  </si>
  <si>
    <t>Projekty naukowe*</t>
  </si>
  <si>
    <t xml:space="preserve">Pedagogika kf </t>
  </si>
  <si>
    <t>Psychologia aktywności fizycznej</t>
  </si>
  <si>
    <t>Statystyka</t>
  </si>
  <si>
    <t>Turystyka szkolna</t>
  </si>
  <si>
    <t>Zarządzanie innowacjami w przedsiębiorstwach turystycznych i sportowych</t>
  </si>
  <si>
    <t>Ekonomiczno-prawne podstawy działalności biznesowej w sporcie</t>
  </si>
  <si>
    <t>Biometria</t>
  </si>
  <si>
    <t>Podstawy dietetyki</t>
  </si>
  <si>
    <t>Zarządzanie i marketing – techniki decyzyjne</t>
  </si>
  <si>
    <t>Etnologia sportu i rekreacji/Olimpizm*</t>
  </si>
  <si>
    <t>Przedmiot ogólnouczelniany lub niezwiązany z kierunkiem studiów</t>
  </si>
  <si>
    <t>Realizowany w wybranym semestrze</t>
  </si>
  <si>
    <t>Zaawansowana metodyka wf</t>
  </si>
  <si>
    <t>Wychowanie fizyczne specjalne</t>
  </si>
  <si>
    <t>Trening zdrowotny</t>
  </si>
  <si>
    <t>Tenis</t>
  </si>
  <si>
    <t>Gimnastyka</t>
  </si>
  <si>
    <t>Pływanie</t>
  </si>
  <si>
    <t>Lekkoatletyka</t>
  </si>
  <si>
    <t>Koszykówka</t>
  </si>
  <si>
    <t>Piłka nożna</t>
  </si>
  <si>
    <t>Piłka ręczna</t>
  </si>
  <si>
    <t>Piłka siatkowa</t>
  </si>
  <si>
    <t>PRZEDMIOTY DO WYBORU</t>
  </si>
  <si>
    <t>Zajęcia ruchowe (do wyboru)*</t>
  </si>
  <si>
    <t>Specjalność</t>
  </si>
  <si>
    <t>Va</t>
  </si>
  <si>
    <t>Specjalizacja instruktorska/trenerska#*</t>
  </si>
  <si>
    <t>Vb</t>
  </si>
  <si>
    <t>Specjalizacja instruktorska (rekreacja)*</t>
  </si>
  <si>
    <t>Vc</t>
  </si>
  <si>
    <t>SPECJALNOŚĆ EDUKACJA ZDROWOTNA</t>
  </si>
  <si>
    <t>35c</t>
  </si>
  <si>
    <t>Korektywa i kompensacja*</t>
  </si>
  <si>
    <t>PRAKTYKI</t>
  </si>
  <si>
    <t>Praktyki zawodowe^*</t>
  </si>
  <si>
    <t>INSTRUKTOR/TRENER SPORTU</t>
  </si>
  <si>
    <t>INSTRUKTOR REKREACJI</t>
  </si>
  <si>
    <t>KOREKTYWA I KOMPENSACJA/ ODNOWA BIOLOGICZNA</t>
  </si>
  <si>
    <r>
      <t>Zajęcia ruchowe (do wyboru)</t>
    </r>
    <r>
      <rPr>
        <sz val="11"/>
        <color indexed="8"/>
        <rFont val="Times New Roman"/>
        <family val="1"/>
        <charset val="238"/>
      </rPr>
      <t>: aqua fitness, free diving, dance-fitness, korfball, grappling, trening kondycyjny oraz inne propozycje katedr</t>
    </r>
  </si>
  <si>
    <t>* - zajęcia do wyboru</t>
  </si>
  <si>
    <t># - w ramach specjalizacji instruktorskiej (150 godz); w ramach specjalizacji trenerskiej (150 godz.) + 120 godz. nieobjętych planem studiów (płatnych)</t>
  </si>
  <si>
    <t>^- realizowane w szkołach ponadpodstawowych</t>
  </si>
  <si>
    <t xml:space="preserve">     SPECJALNOŚĆ - WYCHOWANIE FIZYCZNE W SŁUŻBACH MUNDUROWYCH</t>
  </si>
  <si>
    <t>Zajęcia ruchowe*</t>
  </si>
  <si>
    <t>SPECJALNOŚĆ  WF W SŁUŻBACH MUNDUROWYCH</t>
  </si>
  <si>
    <t>Pływanie użytkowe i ekstremalne*</t>
  </si>
  <si>
    <t>Walka wręcz - z bronią*</t>
  </si>
  <si>
    <t>Terenoznawstwo i biegi na orientację*</t>
  </si>
  <si>
    <t>35d</t>
  </si>
  <si>
    <t>Surwiwal*</t>
  </si>
  <si>
    <t>35e</t>
  </si>
  <si>
    <t>Techniki i strategie negocjacyjne*</t>
  </si>
  <si>
    <t>35f</t>
  </si>
  <si>
    <t>Preorientacja w służbach mundurowych*</t>
  </si>
  <si>
    <t>35g</t>
  </si>
  <si>
    <t>Medycyna katastrof*</t>
  </si>
  <si>
    <t>35h</t>
  </si>
  <si>
    <t>Obóz militarno-obronny (5 dni)*</t>
  </si>
  <si>
    <t>SPECJALNOŚĆ</t>
  </si>
  <si>
    <t>36c</t>
  </si>
  <si>
    <t>Praktyki zawodowe^</t>
  </si>
  <si>
    <t>INSTRUKTOR  SPORTU</t>
  </si>
  <si>
    <t xml:space="preserve">KOREKTYWA I KOMPENSACJA/ ODNOWA BIOLOGICZNA </t>
  </si>
  <si>
    <r>
      <t>Zajęcia ruchowe (do wyboru)</t>
    </r>
    <r>
      <rPr>
        <sz val="11"/>
        <color indexed="8"/>
        <rFont val="Times New Roman"/>
        <family val="1"/>
        <charset val="238"/>
      </rPr>
      <t>: aqua fitness, trening koordynacyjny, free diving, dance-fitness, korfball, grappling, trening kondycyjny oraz inne propozycje katedr</t>
    </r>
  </si>
  <si>
    <t>*- przedmioty do wyboru</t>
  </si>
  <si>
    <t>KIERUNEK WYCHOWANIE FIZYCZNE SPECJALNOŚĆ WF W SŁUŻBACH MUNDUROWYCH I STOPIEŃ</t>
  </si>
  <si>
    <t>Teoria i metotydka lekkoatletyki</t>
  </si>
  <si>
    <t>Rytmika i taniec</t>
  </si>
  <si>
    <t>Zabawy i gry ruchowe</t>
  </si>
  <si>
    <t>Praktyki w służbach mundurowych*</t>
  </si>
  <si>
    <t>PRZEDMIOTY MUNDUROWE</t>
  </si>
  <si>
    <t>Zaprawa wojskowa*</t>
  </si>
  <si>
    <t>Zapasy*</t>
  </si>
  <si>
    <t>Sporty walki*</t>
  </si>
  <si>
    <t>Walka wręcz bez broni*</t>
  </si>
  <si>
    <t>SERE "A"*</t>
  </si>
  <si>
    <t>Pływanie użytkowe*</t>
  </si>
  <si>
    <t>Survival militarny*</t>
  </si>
  <si>
    <t>Strzelectwo*</t>
  </si>
  <si>
    <t>Sambo*</t>
  </si>
  <si>
    <t>Tory przeszkód formacji mundurowych*</t>
  </si>
  <si>
    <t>SPECJALNOŚĆ*</t>
  </si>
  <si>
    <t>54a</t>
  </si>
  <si>
    <t>Teoria treningu sportowego*</t>
  </si>
  <si>
    <t>55a</t>
  </si>
  <si>
    <t>Specjalizacja instruktorska (sportowa)*</t>
  </si>
  <si>
    <t>56a</t>
  </si>
  <si>
    <t>54b</t>
  </si>
  <si>
    <t>Teoria i metodyka rekreacji*</t>
  </si>
  <si>
    <t>55b</t>
  </si>
  <si>
    <t>56b</t>
  </si>
  <si>
    <t>54c</t>
  </si>
  <si>
    <t>Profilaktyka zaburzeń rozwojowych*</t>
  </si>
  <si>
    <t>55c</t>
  </si>
  <si>
    <t>Specjalizacja Korektywy i Kompensacji*</t>
  </si>
  <si>
    <t>56c</t>
  </si>
  <si>
    <t>WF w SM - INSTRUKTOR SPORTU</t>
  </si>
  <si>
    <t>WF w SM - INSTRUKTOR REKREACJI</t>
  </si>
  <si>
    <t>WF w SM - SPECJALIZACJA KOREKTYWY I KOMPENSACJI</t>
  </si>
  <si>
    <t>WF       w sł. mund.</t>
  </si>
  <si>
    <t xml:space="preserve">KIERUNEK TRENER PERSONALNY I STOPIEŃ </t>
  </si>
  <si>
    <t>Moduł przyrodniczy</t>
  </si>
  <si>
    <t>Podstawy anatomii człowieka</t>
  </si>
  <si>
    <t>Anatomia funkcjonalna</t>
  </si>
  <si>
    <t>Fizjologia i biochemia wysiłku fizycznego</t>
  </si>
  <si>
    <t>Podstawy żywienia</t>
  </si>
  <si>
    <t>Dietetyka w sporcie i rekreacji</t>
  </si>
  <si>
    <t>Trening medyczny</t>
  </si>
  <si>
    <t>Metodyka prowadzenia rozgrzewki</t>
  </si>
  <si>
    <t>Podstawy treningu siłowego</t>
  </si>
  <si>
    <t>Trening siły i mocy mięśniowej</t>
  </si>
  <si>
    <t>Trening szybkości</t>
  </si>
  <si>
    <t>Trening wytrzymałości</t>
  </si>
  <si>
    <t>Moduł sportu powszechnego</t>
  </si>
  <si>
    <t>E-1,5</t>
  </si>
  <si>
    <t>Podstawy pracy trenera personalnego</t>
  </si>
  <si>
    <t>Cross trening</t>
  </si>
  <si>
    <t>Kalistenika</t>
  </si>
  <si>
    <t>Kulturystyka</t>
  </si>
  <si>
    <t>Animacja czasu wolnego</t>
  </si>
  <si>
    <t>Trening kobiet</t>
  </si>
  <si>
    <t>Ćwiczenia prozdrowotne</t>
  </si>
  <si>
    <t>Aktywność fizyczna w każdym wieku</t>
  </si>
  <si>
    <t>Trening usprawniający*</t>
  </si>
  <si>
    <t>Z-1,2,4,6</t>
  </si>
  <si>
    <t>Szkoła letnia/zimowa*</t>
  </si>
  <si>
    <t>Moduł relacji interpersonalnych</t>
  </si>
  <si>
    <t>Język obcy</t>
  </si>
  <si>
    <t>Umiejętności coachingowe</t>
  </si>
  <si>
    <t>Biznes i marketing</t>
  </si>
  <si>
    <t>Metody pracy głosem</t>
  </si>
  <si>
    <t>Moduł praktyk</t>
  </si>
  <si>
    <t>Z-2-6</t>
  </si>
  <si>
    <t>Projekt zawodowy*</t>
  </si>
  <si>
    <t>*-przedmioty do wyboru</t>
  </si>
  <si>
    <t>**-suma godzin z udziałem prowadzącego i studenta</t>
  </si>
  <si>
    <t>Projekty*</t>
  </si>
  <si>
    <t xml:space="preserve">KIERUNEK SPORT II STOPIEŃ </t>
  </si>
  <si>
    <t>SPECJALNOŚĆ - EVENT MANAGER</t>
  </si>
  <si>
    <t>Moduł relacji społecznych (interpersonalnych)</t>
  </si>
  <si>
    <t>Język angielski w biznesie eventowym</t>
  </si>
  <si>
    <t>Komunikacja biznesowa</t>
  </si>
  <si>
    <t>Protokół dyplomatyczny</t>
  </si>
  <si>
    <t>Wystąpienia publiczne</t>
  </si>
  <si>
    <t>Team building</t>
  </si>
  <si>
    <t>Rozwiązywanie konfliktów</t>
  </si>
  <si>
    <t>Marketing i komunikacja</t>
  </si>
  <si>
    <t>Innowacyjne metody zarządzania w sporcie</t>
  </si>
  <si>
    <t>Zarządzanie zasobami ludzkimi</t>
  </si>
  <si>
    <t>Tworzenie i zarządzanie treściami w mediach społecznościowych</t>
  </si>
  <si>
    <t>Zarządzanie zmianą i innowacjami w organizacjach sportowych</t>
  </si>
  <si>
    <t>Negocjacje</t>
  </si>
  <si>
    <t>Moduł specjalizacyjny</t>
  </si>
  <si>
    <t>Zarządzanie eventami sportowymi</t>
  </si>
  <si>
    <t>Strategiczne zarządzanie i planowanie eventów sportowych</t>
  </si>
  <si>
    <t>Aspekty prawne organizacji eventu sportowego</t>
  </si>
  <si>
    <t>Zarządzanie jakością i ocena ryzyka eventów sportowych</t>
  </si>
  <si>
    <t>Psychospołeczne aspekty pracy event manager</t>
  </si>
  <si>
    <t>Analiza eventu</t>
  </si>
  <si>
    <t>Finanse i budżetowanie w eventach sportowych</t>
  </si>
  <si>
    <t>Moduł sportowo-rekreacyjny</t>
  </si>
  <si>
    <t>Sporty całego życia*</t>
  </si>
  <si>
    <t>Z-1-4</t>
  </si>
  <si>
    <t>Obóz rekreacyjno-turystyczny*</t>
  </si>
  <si>
    <t>Moduł naukowy</t>
  </si>
  <si>
    <t>Seminarium magisterskie</t>
  </si>
  <si>
    <t>* zajęcia do wyboru</t>
  </si>
  <si>
    <t>Moduł relacji społecznych</t>
  </si>
  <si>
    <t>SPECJALNOŚĆ SPORTY WALKI</t>
  </si>
  <si>
    <t>SPECJALNOŚĆ  PIŁKA NOŻNA</t>
  </si>
  <si>
    <t>Biologiczne podstawy aktywności fizycznej dzieci i młodzieży</t>
  </si>
  <si>
    <t>Etnologia sportu i rekreacji</t>
  </si>
  <si>
    <t>Przedmiot ogólnouczelniany lub niezwiązany z kierunkiem studiów*</t>
  </si>
  <si>
    <t>Nauczanie gimnastyki</t>
  </si>
  <si>
    <t>Nauczanie pływania</t>
  </si>
  <si>
    <t>Nauczanie lekkiej atletyki</t>
  </si>
  <si>
    <t>Nauczanie koszykówki</t>
  </si>
  <si>
    <t>Nauczanie piłki ręcznej</t>
  </si>
  <si>
    <t>Nauczanie piłki siatkowej</t>
  </si>
  <si>
    <t>35</t>
  </si>
  <si>
    <t>Specjalizacja instruktorska/trenerska*</t>
  </si>
  <si>
    <t>Praktyki wdrożeniowe*</t>
  </si>
  <si>
    <t>Praktyki psychologiczno-pedagogiczne*</t>
  </si>
  <si>
    <t>Praktyki pedagogiczne w szkole podstawowej*</t>
  </si>
  <si>
    <t>Praktyki pedagogiczne w szkole ponadpodstawowej*</t>
  </si>
  <si>
    <t>WYMIAR PRACY ŁĄCZNIE</t>
  </si>
  <si>
    <r>
      <t>Zajęcia ruchowe (do wyboru)</t>
    </r>
    <r>
      <rPr>
        <sz val="9"/>
        <color rgb="FF000000"/>
        <rFont val="Times New Roman"/>
        <family val="1"/>
        <charset val="238"/>
      </rPr>
      <t>: taniec towarzyski, judo, grappling, trening kondycyjny oraz inne propozycje katedr</t>
    </r>
  </si>
  <si>
    <t>*-zajęcia do wyboru przez studenta</t>
  </si>
  <si>
    <t>** - łączna liczba godzin z udziałem prowadzącego (wykłady, ćwiczenia, egzaminy, konsultacje)</t>
  </si>
  <si>
    <t>IX</t>
  </si>
  <si>
    <t>w Białej Podlaskiej</t>
  </si>
  <si>
    <t>SPECJALIZACJA KOREKTYWA I KOMPENSACJA</t>
  </si>
  <si>
    <t>VIIc</t>
  </si>
  <si>
    <t>SPECJALIZACJA REKREACYJNA</t>
  </si>
  <si>
    <t>VIIb</t>
  </si>
  <si>
    <t>SPECJALIZACJA SPORTOWA</t>
  </si>
  <si>
    <t>VIIa</t>
  </si>
  <si>
    <t>Moduł praktyk zawodowych</t>
  </si>
  <si>
    <t>Moduł dydaktyki wychowania fizycznego</t>
  </si>
  <si>
    <t>Moduł podstawy teorii i praktyki wychowania fizycznego</t>
  </si>
  <si>
    <t>GRUPA ZAJĘĆ KIERUNKOWYCH</t>
  </si>
  <si>
    <t>Moduł społeczny</t>
  </si>
  <si>
    <t>Moduł nauk ścisłych i przyrodniczych</t>
  </si>
  <si>
    <t>GRUPA ZAJĘC PODSTAWOWYCH</t>
  </si>
  <si>
    <t>Szkolenie BHP</t>
  </si>
  <si>
    <t>Moduł umiejętności ogólnoakademickich</t>
  </si>
  <si>
    <t>GRUPA ZAJĘĆ OGÓLNYCH</t>
  </si>
  <si>
    <t>GRUPA ZAJĘĆ PODSTAWOWYCH</t>
  </si>
  <si>
    <t>Moduł wspomagania procesu szkolenia sportowego</t>
  </si>
  <si>
    <t>SPECJALIZACJE SPORTOWE</t>
  </si>
  <si>
    <t>SPECJALIZACJE REKRACYJNE</t>
  </si>
  <si>
    <t>SPECJALNOŚĆ - WYCHOWANIE FIZYCZNE W SŁUŻBACH MUNDUROWYCH</t>
  </si>
  <si>
    <t>Moduł przedmiotów mundurowych</t>
  </si>
  <si>
    <t>VIIIa</t>
  </si>
  <si>
    <t>57a</t>
  </si>
  <si>
    <t>VIIIb</t>
  </si>
  <si>
    <t>57b</t>
  </si>
  <si>
    <t>VIIIc</t>
  </si>
  <si>
    <t>57c</t>
  </si>
  <si>
    <t>Moduł biologiczno-zdrowotny</t>
  </si>
  <si>
    <t>19</t>
  </si>
  <si>
    <t>20</t>
  </si>
  <si>
    <t>21</t>
  </si>
  <si>
    <t>22</t>
  </si>
  <si>
    <t>39</t>
  </si>
  <si>
    <t>Moduł nauk medycznych i relacji interpersonalnych</t>
  </si>
  <si>
    <t>Moduł wsparcia szkolenia sportowego</t>
  </si>
  <si>
    <t>SPECJALNOŚĆ - PIŁKA NOŻNA</t>
  </si>
  <si>
    <t>Moduł medyczno-społeczny</t>
  </si>
  <si>
    <t>Moduł biologicznego wspomagania procesu treningowego</t>
  </si>
  <si>
    <t>SPECJALNOŚĆ - SPORTY WALKI</t>
  </si>
  <si>
    <t>Moduł przygotowania motorycznego i menadżerskiego</t>
  </si>
  <si>
    <t>Załącznik nr 2</t>
  </si>
  <si>
    <t>do Uchwały nr 5/2023/2024</t>
  </si>
  <si>
    <t xml:space="preserve"> Rady Wydziału Wychowania Fizycznego i Zdrowia </t>
  </si>
  <si>
    <t>z dnia 10 stycznia 2024 r.</t>
  </si>
  <si>
    <t>Moduł sportowo-praktyczny</t>
  </si>
  <si>
    <t xml:space="preserve"> pw. - praca własna</t>
  </si>
  <si>
    <t xml:space="preserve">     - seminarium magisterskie - wybór problematyki, wybór promotora</t>
  </si>
  <si>
    <t xml:space="preserve">     - moduły praktyki fizjoterapeutycznej - wybór modułu, wybór miejsca praktyk</t>
  </si>
  <si>
    <t xml:space="preserve">      - moduły kierunkowe specjalnościowe - wybór modułu</t>
  </si>
  <si>
    <t xml:space="preserve">* moduły podlegające wyborowi przez studenta </t>
  </si>
  <si>
    <t>Zaliczenia</t>
  </si>
  <si>
    <t>Egzaminy</t>
  </si>
  <si>
    <t>X</t>
  </si>
  <si>
    <t xml:space="preserve">Semestr </t>
  </si>
  <si>
    <t>RAZEM ZE SPECJALNOŚĆ FIZJOTERAPIA W UROGINEKOLOGII</t>
  </si>
  <si>
    <t>SU</t>
  </si>
  <si>
    <t>RAZEM ZE SPECJALNOŚĆ FIZJOTERAPIA DZIECI I MLODZIEZY</t>
  </si>
  <si>
    <t>SP</t>
  </si>
  <si>
    <t>RAZEM ZE SPECJALNOŚĆ FIZJOTERAPIA OSÓB AKTYWNYCH FIZYCZNIE</t>
  </si>
  <si>
    <t>SS</t>
  </si>
  <si>
    <t>RAZEM ZE SPECJALNOŚĆ FIZJOTERAPIA OSÓB STARSZYCH</t>
  </si>
  <si>
    <t>SG</t>
  </si>
  <si>
    <t>Z</t>
  </si>
  <si>
    <t>59</t>
  </si>
  <si>
    <t>Z9</t>
  </si>
  <si>
    <t>Fizjoterapia psychiatryczna w wieku rozwojowym</t>
  </si>
  <si>
    <t>58</t>
  </si>
  <si>
    <t>Elementy terapii zajęciowej w fizjoterapii dzieci i młodzieży</t>
  </si>
  <si>
    <t>57</t>
  </si>
  <si>
    <t>Fizjoterapia  narządu ruchu w pediatrii</t>
  </si>
  <si>
    <t>56</t>
  </si>
  <si>
    <t>Fizjoterapia kardiopulmonologiczna w pediatrii</t>
  </si>
  <si>
    <t>55</t>
  </si>
  <si>
    <t>Fizjoterapia neurologiczna w pediatrii</t>
  </si>
  <si>
    <t>54</t>
  </si>
  <si>
    <t>Z8</t>
  </si>
  <si>
    <t>Fizjoterapia internistyczna w pediatrii</t>
  </si>
  <si>
    <t>53</t>
  </si>
  <si>
    <t>Fizjoterapia psychospołeczna w pediatrii</t>
  </si>
  <si>
    <t>52</t>
  </si>
  <si>
    <t>Z8,Z9</t>
  </si>
  <si>
    <t>Metody i techniki fizjoterapeutyczne stosowane w fizjoterapii dzieci i młodzieży</t>
  </si>
  <si>
    <t>51</t>
  </si>
  <si>
    <t>Badania naukowe i EBP w fizjoterapii dzieci i młodzieży</t>
  </si>
  <si>
    <t>50</t>
  </si>
  <si>
    <t>E9</t>
  </si>
  <si>
    <t>Fizjoterapia dzieci i młodzieży*</t>
  </si>
  <si>
    <t>Żywienie w fizjoterapii uroginekologicznej</t>
  </si>
  <si>
    <t>Psychologiczne aspekty uroginekologii</t>
  </si>
  <si>
    <t>Fizjoterapia w okresie okołopołogowym</t>
  </si>
  <si>
    <t>Kompleksowa terapia piersi</t>
  </si>
  <si>
    <t>Fizjoterapia i patologia w ginekologii i położnictwie</t>
  </si>
  <si>
    <t>Anatomia funkcjonalna i fizjologia w ginekologii i położnictwie</t>
  </si>
  <si>
    <t xml:space="preserve">Fizjoterapia w dysfunkcji dna miednicy </t>
  </si>
  <si>
    <t>Aktywność fizyczna kobiet w ciąży i po porodzie</t>
  </si>
  <si>
    <t>Badania naukowe i EBP w fizjoterapii w uroginekologii</t>
  </si>
  <si>
    <t>Fizjoterapia w uroginekologii*</t>
  </si>
  <si>
    <t>SUG</t>
  </si>
  <si>
    <t>Elementy dietetyki i żywienia osób aktywnych fizycznie</t>
  </si>
  <si>
    <t>Fizjoterapia narządu ruchu osób aktywnych fizycznie</t>
  </si>
  <si>
    <t>Przygotowanie motoryczne i trening medyczny</t>
  </si>
  <si>
    <t>Fizjoterapia internistyczna osób aktywnych fizycznie</t>
  </si>
  <si>
    <t>Czynniki fizykalne u osób aktywnych fizycznie</t>
  </si>
  <si>
    <t>Metody i techniki fizjoterapeutyczne stosowane u osób aktywnych fizycznie</t>
  </si>
  <si>
    <t>Badania naukowe i EBP w fizjoterapii osób aktywnych fizycznie</t>
  </si>
  <si>
    <t>Fizjoterapia osób aktywnych fizyczne*</t>
  </si>
  <si>
    <t>Fizjoterapia w zaburzeniach psychogeriatrycznych</t>
  </si>
  <si>
    <t>Elementy terapii zajęciowej w fizjoterapii osób starszych</t>
  </si>
  <si>
    <t>Fizjoterapia  narządu ruchu osób starszych</t>
  </si>
  <si>
    <t>Fizjoterapia kardiopulmonologiczna osób starszych</t>
  </si>
  <si>
    <t>Fizjoterapia neurologiczna osób starszych</t>
  </si>
  <si>
    <t>Fizjoterapia internistyczna osób starszych</t>
  </si>
  <si>
    <t>Fizjoterapia psychospołeczna osób starszych</t>
  </si>
  <si>
    <t>Metody i techniki fizjoterapeutyczne stosowane w fizjoterapii osób starszych</t>
  </si>
  <si>
    <t>Badania naukowe i EBP w fizjoterapii osób starszych</t>
  </si>
  <si>
    <t>Fizjoterapia osób starszych*</t>
  </si>
  <si>
    <t>SPECJALNOŚCI</t>
  </si>
  <si>
    <t>S.</t>
  </si>
  <si>
    <t>Z10</t>
  </si>
  <si>
    <t>Praktyka z fizjoterapii klinicznej, fizykoterapii i masażu</t>
  </si>
  <si>
    <t>Wakacyjna praktyka profilowana*</t>
  </si>
  <si>
    <t>Z7</t>
  </si>
  <si>
    <t>Praktyka z fizjoterpii klinicznej, fizykoterapii i masażu</t>
  </si>
  <si>
    <t>Z6</t>
  </si>
  <si>
    <t>Z5</t>
  </si>
  <si>
    <t>Z4</t>
  </si>
  <si>
    <t>Praktyka w pracowni kinezyterapii</t>
  </si>
  <si>
    <t>Z2</t>
  </si>
  <si>
    <t>Praktyka asystencka/wdrożeniowa</t>
  </si>
  <si>
    <t>PRAKTYKI FIZJOTERAPEUTYCZNE</t>
  </si>
  <si>
    <t>F.</t>
  </si>
  <si>
    <t>Metodologia badań naukowych i statystyka</t>
  </si>
  <si>
    <t>Z9,Z10</t>
  </si>
  <si>
    <t>E10</t>
  </si>
  <si>
    <t xml:space="preserve">PRACA MAGISTERSKA </t>
  </si>
  <si>
    <t>E.</t>
  </si>
  <si>
    <t>Z6, Z7</t>
  </si>
  <si>
    <t>Diagnostyka funkcjonalna i  planowanie w wieku rozwojowym</t>
  </si>
  <si>
    <t>40.11</t>
  </si>
  <si>
    <t>Diagnostyka funkcjonalna i  planowanie w onkologii i medycynie paliatywnej</t>
  </si>
  <si>
    <t>40.10</t>
  </si>
  <si>
    <t>Diagnostyka funkcjonalna i  planowanie w pediatrii</t>
  </si>
  <si>
    <t>40.9</t>
  </si>
  <si>
    <t>Z3</t>
  </si>
  <si>
    <t>Diagnostyka funkcjonalna i  planowanie w geriatrii</t>
  </si>
  <si>
    <t>40.8</t>
  </si>
  <si>
    <t>Diagnostyka funkcjonalna i  planowanie w ginekologii i położnictwie</t>
  </si>
  <si>
    <t>40.7</t>
  </si>
  <si>
    <t>Diagnostyka funkcjonalna i  planowanie w chirurgii</t>
  </si>
  <si>
    <t>40.6</t>
  </si>
  <si>
    <t>Diagnostyka funkcjonalna i  planowanie w pulmonologii</t>
  </si>
  <si>
    <t>40.5</t>
  </si>
  <si>
    <t>Diagnostyka funkcjonalna i  planowanie w kardiologii i kardiochirurgii</t>
  </si>
  <si>
    <t>40.4</t>
  </si>
  <si>
    <t>Diagnostyka funkcjonalna i  planowanie w neurologii i neurochirurgii</t>
  </si>
  <si>
    <t>40.3</t>
  </si>
  <si>
    <t>Diagnostyka funkcjonalna i  planowanie w reumatologii</t>
  </si>
  <si>
    <t>40.2</t>
  </si>
  <si>
    <t>Z3,Z4</t>
  </si>
  <si>
    <t>Diagnostyka funkcjonalna i planowanie w dysfunkcjach narządu ruchu</t>
  </si>
  <si>
    <t>40.1</t>
  </si>
  <si>
    <t>E8</t>
  </si>
  <si>
    <t>Diagnostyka funkcjonalna i  planowanie</t>
  </si>
  <si>
    <t>Fizjoterapia kliniczna w onkologii i medycynie paliatywnej</t>
  </si>
  <si>
    <t>39.8</t>
  </si>
  <si>
    <t>Fizjoterapia kliniczna w psychiatrii</t>
  </si>
  <si>
    <t>39.7</t>
  </si>
  <si>
    <t>Fizjoterapia kliniczna w geriatrii</t>
  </si>
  <si>
    <t>39.6</t>
  </si>
  <si>
    <t>Fizjoterapia kliniczna w pediatrii</t>
  </si>
  <si>
    <t>39.5</t>
  </si>
  <si>
    <t>Fizjoterapia kliniczna w ginekologii i położnictwie</t>
  </si>
  <si>
    <t>39.4</t>
  </si>
  <si>
    <t>Fizjoterapia kliniczna w chirurgii</t>
  </si>
  <si>
    <t>39.3</t>
  </si>
  <si>
    <t>Fizjoterapia kliniczna w pulmonologii</t>
  </si>
  <si>
    <t>39.2</t>
  </si>
  <si>
    <t>Fizjoterapia kliniczna w kardiologii i kardiochirurgii</t>
  </si>
  <si>
    <t>39.1</t>
  </si>
  <si>
    <t xml:space="preserve">Fizjoterapia kliniczna w chorobach wewnętrznych </t>
  </si>
  <si>
    <t>Fizjoterapia kliniczna  w wieku rozwojowym</t>
  </si>
  <si>
    <t>38.4</t>
  </si>
  <si>
    <t>Fizjoterapia kliniczna w neurologii i neurochirurgii</t>
  </si>
  <si>
    <t>38.3</t>
  </si>
  <si>
    <t>Fizjoterapia kliniczna w reumatologii</t>
  </si>
  <si>
    <t>38.2</t>
  </si>
  <si>
    <t>Fizjoterapia kliniczna w ortopedii i traumatologii i medycynie sportowej</t>
  </si>
  <si>
    <t>38.1</t>
  </si>
  <si>
    <t>E6</t>
  </si>
  <si>
    <r>
      <rPr>
        <b/>
        <sz val="9"/>
        <color rgb="FF000000"/>
        <rFont val="Times New Roman"/>
        <family val="1"/>
        <charset val="238"/>
      </rPr>
      <t>Fizjoterapia kliniczna w dysfunkcjach narządu ruchu</t>
    </r>
    <r>
      <rPr>
        <b/>
        <sz val="9"/>
        <color rgb="FFDD0806"/>
        <rFont val="Times New Roman"/>
        <family val="1"/>
        <charset val="238"/>
      </rPr>
      <t xml:space="preserve"> </t>
    </r>
  </si>
  <si>
    <t>Kliniczne podstawy fizjoterapii w onkologii i medycynie paliatywnej</t>
  </si>
  <si>
    <t>37.12</t>
  </si>
  <si>
    <t>Kliniczne podstawy fizjoterapii w psychiatrii</t>
  </si>
  <si>
    <t>37.11</t>
  </si>
  <si>
    <t>Kliniczne podstawy fizjoterapii w geriatrii</t>
  </si>
  <si>
    <t>37.10</t>
  </si>
  <si>
    <t>Kliniczne podstawy fizjoterapii w ginekologii i położnictwie</t>
  </si>
  <si>
    <t>37.9</t>
  </si>
  <si>
    <t xml:space="preserve">Kliniczne podstawy fizjoterapii w chirurgii </t>
  </si>
  <si>
    <t>37.8</t>
  </si>
  <si>
    <t>Kliniczne podstawy fizjoterapii w intensywnej terapii</t>
  </si>
  <si>
    <t>37.7</t>
  </si>
  <si>
    <t>Kliniczne podstawy fizjoterapii w pulmonologii</t>
  </si>
  <si>
    <t>37.6</t>
  </si>
  <si>
    <t>Kliniczne podstawy fizjoterapii w kardiologii i kardiochirurgii</t>
  </si>
  <si>
    <t>37.5</t>
  </si>
  <si>
    <t>Kliniczne podstawy fizjoterapii w pediatrii i neurologii dziecięcej</t>
  </si>
  <si>
    <t>37.4</t>
  </si>
  <si>
    <t>Kliniczne podstawy fizjoterapii w neurologii i neurochirurgii</t>
  </si>
  <si>
    <t>37.3</t>
  </si>
  <si>
    <t>Kliniczne podstawy fizjoterapii w reumatologii</t>
  </si>
  <si>
    <t>37.2</t>
  </si>
  <si>
    <t>Kliniczne podstawy fizjoterapii w ortopedii i traumatologii i medycynie sportowej</t>
  </si>
  <si>
    <t>37.1</t>
  </si>
  <si>
    <t xml:space="preserve">Kliniczne podstawy fizjoterapii </t>
  </si>
  <si>
    <t>NAUKI W ZAKRESIE FIZJOTER. KLINICZNEJ</t>
  </si>
  <si>
    <t>D.</t>
  </si>
  <si>
    <t>Fizjoprofilaktyka i odnowa biologiczna</t>
  </si>
  <si>
    <t>Balneoklimatologia</t>
  </si>
  <si>
    <t>Z1</t>
  </si>
  <si>
    <t>Wyroby medyczne</t>
  </si>
  <si>
    <t>Z1,Z2</t>
  </si>
  <si>
    <t xml:space="preserve">Adaptowana aktywność fizyczna i sport osób z niepełnosprawnością </t>
  </si>
  <si>
    <t>Z5-7, E7</t>
  </si>
  <si>
    <t xml:space="preserve">Metody specjalne fizjoterapii </t>
  </si>
  <si>
    <t>Z4, Z5, E5</t>
  </si>
  <si>
    <t>Masaż i terapia manualna</t>
  </si>
  <si>
    <t>Z1-Z4,E4</t>
  </si>
  <si>
    <t xml:space="preserve">Medycyna fizykalna </t>
  </si>
  <si>
    <t>Z1,Z2,E3</t>
  </si>
  <si>
    <t>Kinezyterapia</t>
  </si>
  <si>
    <t>Z1,Z2,Z3</t>
  </si>
  <si>
    <t>Kształcenie ruchowe i metodyka nauczania ruchu</t>
  </si>
  <si>
    <t>Fizjoterapia ogólna. Wprowadzenie do EBP</t>
  </si>
  <si>
    <t>NAUKI W ZAKRESIE PODSTAW FIZJOTERAPII</t>
  </si>
  <si>
    <t>C.</t>
  </si>
  <si>
    <t>E1</t>
  </si>
  <si>
    <t>Filozofia z podstawami etyki zawodowej i bioetyki</t>
  </si>
  <si>
    <t>Zdrowie publiczne - epdemiologia i demografia</t>
  </si>
  <si>
    <t>Zarządzanie i marketing, działalność gospodarcza</t>
  </si>
  <si>
    <t>Ekonomia i systemy ochrony zdrowia</t>
  </si>
  <si>
    <t>Podstawy prawa i prawo w fizjoterapii</t>
  </si>
  <si>
    <t>Socjologia ogólna i niepełnosprawności</t>
  </si>
  <si>
    <t>Dydaktyka fizjoterapii</t>
  </si>
  <si>
    <t>Pedagogika specjalna</t>
  </si>
  <si>
    <t>Pedagogika ogólna i andragogika</t>
  </si>
  <si>
    <t>Psychologia ogólna i kliniczna, komunikacja kliniczna</t>
  </si>
  <si>
    <t>Z7-Z8</t>
  </si>
  <si>
    <t>Nowoczesne technologie w aktywności fizycznej</t>
  </si>
  <si>
    <t>Z1-4</t>
  </si>
  <si>
    <t>Wychowanie fizyczne*</t>
  </si>
  <si>
    <t xml:space="preserve">NAUKI OGÓLNE </t>
  </si>
  <si>
    <t>B.</t>
  </si>
  <si>
    <t xml:space="preserve">Pierwsza pomoc </t>
  </si>
  <si>
    <t>E5</t>
  </si>
  <si>
    <t>Patologia ogólna</t>
  </si>
  <si>
    <t xml:space="preserve">Biomechanika kliniczna </t>
  </si>
  <si>
    <t>Kinezjologia</t>
  </si>
  <si>
    <t>E2</t>
  </si>
  <si>
    <t>Biomechanika ogólna</t>
  </si>
  <si>
    <t>Biofizyka</t>
  </si>
  <si>
    <t>Fizjologia ogólna</t>
  </si>
  <si>
    <t xml:space="preserve">Biochemia </t>
  </si>
  <si>
    <t>E3</t>
  </si>
  <si>
    <t>Farmakologia w fizjoterapii</t>
  </si>
  <si>
    <t>Z1,E1</t>
  </si>
  <si>
    <t>Biologia medyczna i genetyka</t>
  </si>
  <si>
    <t>Z2, Z3</t>
  </si>
  <si>
    <t>Anatomia funkcjonalna i palpacyjna</t>
  </si>
  <si>
    <t xml:space="preserve">Anatomia prawidłowa i rentgenowska </t>
  </si>
  <si>
    <t>BIOMEDYCZNE PODSTAWY FIZJOTERAPII</t>
  </si>
  <si>
    <t>A.</t>
  </si>
  <si>
    <t>Nazwa modułu/przedmiotu</t>
  </si>
  <si>
    <t>Forma zaliczenia</t>
  </si>
  <si>
    <t>Zajęcia kontaktowe</t>
  </si>
  <si>
    <t>Wydział  Wychowania Fizycznego i Zdrowia w Białej Podlaskiej</t>
  </si>
  <si>
    <t>KIERUNKU FIZJOTERAPIA, STUDIA JEDNOLITE MAGISTERSKIE</t>
  </si>
  <si>
    <t>PLAN STUDIÓW STACJONARNYCH</t>
  </si>
  <si>
    <t>pw. - praca własna</t>
  </si>
  <si>
    <t xml:space="preserve">k - konsultacje </t>
  </si>
  <si>
    <t>RAZEM SPECJALNOŚĆ FIZJOTERAPIA W UROGINEKOLOGII</t>
  </si>
  <si>
    <t>RAZEM SPECJALNOŚĆ FIZJOTERAPIA PEDIATRYCZNA</t>
  </si>
  <si>
    <t>RAZEM SPECJALNOŚĆ FIZJOTERAPIA W SPORCIE I AKTYWNOŚCI FIZYCZNEJ</t>
  </si>
  <si>
    <t>RAZEM SPECJALNOŚĆ FIZJOTERAPIA GERIATRYCZNA</t>
  </si>
  <si>
    <t>60</t>
  </si>
  <si>
    <t>Elementy terapii zajęciowej w fizjoterapii pediatrycznej i wieku rozwojowego</t>
  </si>
  <si>
    <t>Metody i techniki fizjoterapeutyczne stosowane w fizjoterapii pediatrycznej i wieku rozwojowego</t>
  </si>
  <si>
    <t>Badania naukowe i EBP w fizjoterapii pediatrycznej i wieku rozwojowego</t>
  </si>
  <si>
    <t>Fizjoterapia pediatryczna i wieku rozwojowego*</t>
  </si>
  <si>
    <t>4</t>
  </si>
  <si>
    <t>Elementy dietetyki i żywienia w sporcie i aktywności fizycznej</t>
  </si>
  <si>
    <t>Fizjoterapia narządu ruchu w sporcie i aktywności fizycznej</t>
  </si>
  <si>
    <t>Fizjoterapia internistyczna w sporcie i aktywności fizycznej</t>
  </si>
  <si>
    <t>Czynniki fizykalne w sporcie i aktywności fizycznej</t>
  </si>
  <si>
    <t>Metody i techniki fizjoterapeutyczne stosowane w sporcie i aktywności fizycznej</t>
  </si>
  <si>
    <t>Badania naukowe i EBP w fizjoterapii w sporcie i aktywności fizycznej</t>
  </si>
  <si>
    <t>Fizjoterapia w sporcie i aktywności fizycznej*</t>
  </si>
  <si>
    <t>Elementy terapii zajęciowej w fizjoterapii geriatrycznej</t>
  </si>
  <si>
    <t>Fizjoterapia  narządu ruchu w geriatrii</t>
  </si>
  <si>
    <t>Fizjoterapia kardiopulmonologiczna w geriatrii</t>
  </si>
  <si>
    <t>Fizjoterapia neurologiczna w geriatrii</t>
  </si>
  <si>
    <t>Fizjoterapia internistyczna w geriatrii</t>
  </si>
  <si>
    <t>Fizjoterapia psychospołeczna w geriatrii</t>
  </si>
  <si>
    <t>Metody i techniki fizjoterapeutyczne stosowane w fizjoterapii geriatrycznej</t>
  </si>
  <si>
    <t>Badania naukowe i EBP w fizjoterapii geriatrycznej</t>
  </si>
  <si>
    <t>Fizjoterapia geriatryczna*</t>
  </si>
  <si>
    <t>Z8,Z9,Z10</t>
  </si>
  <si>
    <t>Programowanie fizjoterapii w wieku rozwojowym</t>
  </si>
  <si>
    <t>Z7,Z8,Z9</t>
  </si>
  <si>
    <t>Programowanie fizjoterapii w chorobach wewnętrznych</t>
  </si>
  <si>
    <t>Z5,Z6,Z7</t>
  </si>
  <si>
    <t>Programowanie fizjoterapii w dysfunkcjach narządu ruchu</t>
  </si>
  <si>
    <t>Programowanie fizjoterapii</t>
  </si>
  <si>
    <t>Diagnostyka funkcjonalna w wieku rozwojowym</t>
  </si>
  <si>
    <t>Z5,Z6</t>
  </si>
  <si>
    <t>Diagnostyka funkcjonalna w chorobach wewnętrznych</t>
  </si>
  <si>
    <t>Diagnostyka funkcjonalna w dysfunkcjach narządu ruchu</t>
  </si>
  <si>
    <t xml:space="preserve">Diagnostyka funkcjonalna </t>
  </si>
  <si>
    <t>Fizjoterapia kliniczna  w psychiatrii</t>
  </si>
  <si>
    <t>E7</t>
  </si>
  <si>
    <t>38.12</t>
  </si>
  <si>
    <t>38.11</t>
  </si>
  <si>
    <t>38.10</t>
  </si>
  <si>
    <t xml:space="preserve">Fizjoprofilaktyka </t>
  </si>
  <si>
    <t>Balneoklimatologia i odnowa biologiczna</t>
  </si>
  <si>
    <t>E4</t>
  </si>
  <si>
    <t>Podstawy etyki zawodowej i bioetyki</t>
  </si>
  <si>
    <t>Praca w zespole terapeutycznym</t>
  </si>
  <si>
    <t>Filozofia</t>
  </si>
  <si>
    <t>Zazrądzanie, marketing, działalność gospodarcza</t>
  </si>
  <si>
    <t>Zdrowie publiczne</t>
  </si>
  <si>
    <t xml:space="preserve">Podstawy prawa </t>
  </si>
  <si>
    <t xml:space="preserve">Socjologia </t>
  </si>
  <si>
    <t>Psychologia ogólna i kliniczna</t>
  </si>
  <si>
    <t>Technologie informacyjne</t>
  </si>
  <si>
    <t>Z1-6</t>
  </si>
  <si>
    <t xml:space="preserve">Patologia ogólna </t>
  </si>
  <si>
    <t>Biomechanika kliniczna</t>
  </si>
  <si>
    <t>Biomechanika i kinezjologia</t>
  </si>
  <si>
    <t>Zajęcia kontak-towe</t>
  </si>
  <si>
    <t>Plan obowiązuje od roku akad. 2019/2020</t>
  </si>
  <si>
    <t>z dnia  września 2019 r.</t>
  </si>
  <si>
    <t>Wydział Turystyki i Zdrowia w Białej Podlaskiej</t>
  </si>
  <si>
    <t>Rady Wydziału Turystyki i Zdrowia</t>
  </si>
  <si>
    <t>do Uchwały nr 22/2018/2019</t>
  </si>
  <si>
    <t>Załącznik nr 1</t>
  </si>
  <si>
    <t>* moduły podlegające wyborowi przez studenta; w przypadku praktyk student wybiera miejsce praktyk</t>
  </si>
  <si>
    <t>Semestr</t>
  </si>
  <si>
    <t>Specjalność: Kosmetologia stosowana</t>
  </si>
  <si>
    <t>b</t>
  </si>
  <si>
    <t xml:space="preserve">Specjalność: Produkty kosmetyczne </t>
  </si>
  <si>
    <t>a</t>
  </si>
  <si>
    <t>OGÓŁEM GODZIN:</t>
  </si>
  <si>
    <t>RAZEM (poz. 45-50)</t>
  </si>
  <si>
    <t>Praktyka kierunkowa*</t>
  </si>
  <si>
    <t>Z4-5</t>
  </si>
  <si>
    <t>Praktyka kierunkowa wprowadzająca 2</t>
  </si>
  <si>
    <t>Z2-3</t>
  </si>
  <si>
    <t>Praktyka kierunkowa wprowadzająca 1</t>
  </si>
  <si>
    <t>Praktyka wdrożeniowa</t>
  </si>
  <si>
    <t>Wprowadzenie do praktyk zawodowych</t>
  </si>
  <si>
    <t>RAZEM   (poz.39-44)</t>
  </si>
  <si>
    <t xml:space="preserve">Stylizacja brwi i rzęs </t>
  </si>
  <si>
    <t>Wstęp do trychologii</t>
  </si>
  <si>
    <t>Wizaż</t>
  </si>
  <si>
    <t>Modelowanie sylwetki- masaż w zabiegach SPA</t>
  </si>
  <si>
    <t xml:space="preserve">Stylizacja paznokci </t>
  </si>
  <si>
    <t>Pielęgnacja stóp - podstawy podologii</t>
  </si>
  <si>
    <t>SPECJALIZACJE*</t>
  </si>
  <si>
    <t>RAZEM   (poz. 35b -38b)</t>
  </si>
  <si>
    <t>Nowoczesna aparatura w gabinecie kosmetycznym</t>
  </si>
  <si>
    <t>39b</t>
  </si>
  <si>
    <t>Zarządzanie gabinetem kosmetycznym i komunikacja interpersonalna</t>
  </si>
  <si>
    <t>38b</t>
  </si>
  <si>
    <t xml:space="preserve">Podstawy kosmetologii leczniczej </t>
  </si>
  <si>
    <t>37b</t>
  </si>
  <si>
    <t>Pielęgnacja skóry w okresie okołomenopauzalnym</t>
  </si>
  <si>
    <t>Kosmetologia stosowana</t>
  </si>
  <si>
    <t>RAZEM  (poz.35a -38a)</t>
  </si>
  <si>
    <t xml:space="preserve">Metody wytwarzania różnych form kosmetyków </t>
  </si>
  <si>
    <t>39a</t>
  </si>
  <si>
    <t xml:space="preserve">Jakość i bezpieczeństwo produktów kosmetycznych </t>
  </si>
  <si>
    <t>38a</t>
  </si>
  <si>
    <t xml:space="preserve">Marketing produktu kosmetycznego </t>
  </si>
  <si>
    <t>37a</t>
  </si>
  <si>
    <t>Rynek wyrobów kosmetycznych</t>
  </si>
  <si>
    <t xml:space="preserve">Produkty kosmetyczne </t>
  </si>
  <si>
    <t>SPECJALNOŚCI*:</t>
  </si>
  <si>
    <t>RAZEM   (poz. 21-34)</t>
  </si>
  <si>
    <t>Działalność gospodarcza w branży kosmetycznej</t>
  </si>
  <si>
    <t>Moduł 3. Zarządzanie i profesjonalizacja zawodu kosmetologa</t>
  </si>
  <si>
    <t>Medyczne podstawy kosmetologii</t>
  </si>
  <si>
    <t>Kształtowanie sylwetki i postawy ciała</t>
  </si>
  <si>
    <t>Analiza wyników badań laboratoryjnych</t>
  </si>
  <si>
    <t>Światłolecznictwo</t>
  </si>
  <si>
    <t>Wprowadzenie do medycyny estetycznej</t>
  </si>
  <si>
    <t>Estetyka</t>
  </si>
  <si>
    <t>Fizykoterapia i masaż</t>
  </si>
  <si>
    <t>Podstawy dermatologii</t>
  </si>
  <si>
    <t>Moduł 2. Dermatologia, estetyka i wspomaganie zdrowia skóry</t>
  </si>
  <si>
    <t>Receptura kosmetyczna</t>
  </si>
  <si>
    <t>Chemia kosmetyczna</t>
  </si>
  <si>
    <t>Z 1-5</t>
  </si>
  <si>
    <t>Kosmetologia upiększająca</t>
  </si>
  <si>
    <t>Z 1-6</t>
  </si>
  <si>
    <t>Kosmetologia pielęgnacyjna</t>
  </si>
  <si>
    <t>Moduł 1. Zabiegi kosmetologiczne i receptura</t>
  </si>
  <si>
    <t>GRUPA PRZEDMIOTÓW KIERUNKOWYCH</t>
  </si>
  <si>
    <t>RAZEM   (poz. 6-20)</t>
  </si>
  <si>
    <t>Ekonomiczne podstawy działalności zawodowej</t>
  </si>
  <si>
    <t>Zarządzanie i marketing</t>
  </si>
  <si>
    <t>Metodologia badań naukowych</t>
  </si>
  <si>
    <t>Moduł 4. Rozwój zawodowy kosmetologa</t>
  </si>
  <si>
    <t>Filozofia / Socjologia*</t>
  </si>
  <si>
    <t>Moduł 3: Komunikacja i postawy społeczne</t>
  </si>
  <si>
    <t>Zasady prawidłowego żywienia</t>
  </si>
  <si>
    <t>Farmakologia i podstawy toksykologii</t>
  </si>
  <si>
    <t>Higiena i mikrobiologia</t>
  </si>
  <si>
    <t>Chemia ogólna</t>
  </si>
  <si>
    <t>Moduł 2: Zdrowie i czynniki środowiskowe</t>
  </si>
  <si>
    <t xml:space="preserve">Immunologia i alergologia </t>
  </si>
  <si>
    <t>Fizjologia z patofizjologią</t>
  </si>
  <si>
    <t>Anatomia i histologia</t>
  </si>
  <si>
    <t>Biologia i genetyka</t>
  </si>
  <si>
    <t>Moduł 1: Ciało i funkcjonowanie organizmu człowieka</t>
  </si>
  <si>
    <t>GRUPA PRZEDMIOTÓW PODSTAWOWYCH</t>
  </si>
  <si>
    <t>RAZEM   (poz. 1-5)</t>
  </si>
  <si>
    <t>Doraźna pomoc przedmedyczna</t>
  </si>
  <si>
    <t>Etyka zawodowa i ochrona własności intelektualnej</t>
  </si>
  <si>
    <t>Zasady BHP</t>
  </si>
  <si>
    <t>Wychowanie fizyczne</t>
  </si>
  <si>
    <t xml:space="preserve">GRUPA PRZEDMIOTÓW KSZTAŁCENIA OGÓLNEGO </t>
  </si>
  <si>
    <t>KIERUNKU KOSMETOLOGIA I STOPNIA</t>
  </si>
  <si>
    <t>SPECJALNOŚCI:</t>
  </si>
  <si>
    <t xml:space="preserve">PRZEDMIOTY KSZTAŁCENIA OGÓLNEGO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</si>
</sst>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u/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38"/>
    </font>
    <font>
      <b/>
      <sz val="8"/>
      <color indexed="10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9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Times New Roman"/>
      <family val="1"/>
    </font>
    <font>
      <sz val="10"/>
      <name val="Arial"/>
      <family val="2"/>
    </font>
    <font>
      <b/>
      <sz val="10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8"/>
      <color indexed="9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8"/>
      <name val="Times New Roman"/>
      <family val="1"/>
    </font>
    <font>
      <b/>
      <sz val="8"/>
      <color rgb="FFFF0000"/>
      <name val="Times New Roman"/>
      <family val="1"/>
      <charset val="238"/>
    </font>
    <font>
      <sz val="8"/>
      <color indexed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</font>
    <font>
      <sz val="11"/>
      <name val="Times New Roman"/>
      <family val="1"/>
    </font>
    <font>
      <b/>
      <sz val="10"/>
      <name val="Arial"/>
      <family val="2"/>
      <charset val="238"/>
    </font>
    <font>
      <u/>
      <sz val="9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indexed="16"/>
      <name val="Times New Roman"/>
      <family val="1"/>
      <charset val="238"/>
    </font>
    <font>
      <b/>
      <sz val="11"/>
      <color indexed="15"/>
      <name val="Times New Roman"/>
      <family val="1"/>
      <charset val="238"/>
    </font>
    <font>
      <u/>
      <sz val="11"/>
      <color indexed="8"/>
      <name val="Times New Roman"/>
      <family val="1"/>
      <charset val="238"/>
    </font>
    <font>
      <sz val="11"/>
      <color indexed="15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color indexed="1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16"/>
      <name val="Times New Roman"/>
      <family val="1"/>
      <charset val="238"/>
    </font>
    <font>
      <b/>
      <sz val="9"/>
      <color indexed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9"/>
      <color rgb="FFEEF3F4"/>
      <name val="Times New Roman"/>
      <family val="1"/>
      <charset val="238"/>
    </font>
    <font>
      <sz val="9"/>
      <color rgb="FFEEF3F4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EEF3F4"/>
      <name val="Times New Roman"/>
      <family val="1"/>
      <charset val="238"/>
    </font>
    <font>
      <b/>
      <sz val="9"/>
      <color rgb="FFDD0806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FFFF"/>
      <name val="Times New Roman"/>
      <family val="1"/>
      <charset val="238"/>
    </font>
    <font>
      <b/>
      <strike/>
      <sz val="9"/>
      <color rgb="FF00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name val="Calibri"/>
      <family val="2"/>
      <scheme val="minor"/>
    </font>
    <font>
      <b/>
      <i/>
      <sz val="9"/>
      <color rgb="FFFF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u/>
      <sz val="11"/>
      <color theme="1"/>
      <name val="Calibri"/>
      <family val="2"/>
      <scheme val="minor"/>
    </font>
    <font>
      <b/>
      <u/>
      <sz val="9"/>
      <color rgb="FFFF0000"/>
      <name val="Times New Roman"/>
      <family val="1"/>
      <charset val="238"/>
    </font>
    <font>
      <b/>
      <sz val="8"/>
      <color rgb="FFDD080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9"/>
      <name val="Arial"/>
      <family val="2"/>
      <charset val="238"/>
    </font>
    <font>
      <sz val="9"/>
      <color rgb="FFDD0806"/>
      <name val="Times New Roman"/>
      <family val="1"/>
      <charset val="238"/>
    </font>
    <font>
      <b/>
      <i/>
      <sz val="9"/>
      <color rgb="FFDD0806"/>
      <name val="Times New Roman"/>
      <family val="1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Helvetica Neue"/>
      <charset val="1"/>
    </font>
    <font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CC00"/>
        <bgColor rgb="FF000000"/>
      </patternFill>
    </fill>
    <fill>
      <patternFill patternType="solid">
        <fgColor rgb="FFFFCC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  <bgColor rgb="FFFFFFFF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55"/>
      </patternFill>
    </fill>
    <fill>
      <patternFill patternType="solid">
        <fgColor indexed="22"/>
        <bgColor indexed="5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26"/>
      </patternFill>
    </fill>
  </fills>
  <borders count="8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AAAAAA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12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12"/>
      </right>
      <top style="medium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64"/>
      </top>
      <bottom style="thin">
        <color indexed="12"/>
      </bottom>
      <diagonal/>
    </border>
    <border>
      <left style="thin">
        <color indexed="12"/>
      </left>
      <right/>
      <top style="medium">
        <color indexed="64"/>
      </top>
      <bottom style="thin">
        <color indexed="12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64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64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12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/>
      <top style="thin">
        <color indexed="12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64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medium">
        <color indexed="8"/>
      </top>
      <bottom/>
      <diagonal/>
    </border>
    <border>
      <left style="thin">
        <color indexed="12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12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12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12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12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12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12"/>
      </right>
      <top style="medium">
        <color indexed="64"/>
      </top>
      <bottom style="medium">
        <color indexed="64"/>
      </bottom>
      <diagonal/>
    </border>
    <border>
      <left style="thin">
        <color indexed="12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12"/>
      </right>
      <top/>
      <bottom style="medium">
        <color indexed="64"/>
      </bottom>
      <diagonal/>
    </border>
    <border>
      <left style="thin">
        <color indexed="12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AAAAAA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/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AAAAAA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AAAAAA"/>
      </left>
      <right/>
      <top style="medium">
        <color indexed="64"/>
      </top>
      <bottom/>
      <diagonal/>
    </border>
    <border>
      <left style="thin">
        <color rgb="FFAAAAAA"/>
      </left>
      <right style="thin">
        <color rgb="FFAAAAAA"/>
      </right>
      <top style="medium">
        <color indexed="64"/>
      </top>
      <bottom/>
      <diagonal/>
    </border>
    <border>
      <left/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thin">
        <color indexed="58"/>
      </top>
      <bottom/>
      <diagonal/>
    </border>
    <border>
      <left style="thin">
        <color indexed="8"/>
      </left>
      <right style="thin">
        <color indexed="8"/>
      </right>
      <top style="thin">
        <color indexed="58"/>
      </top>
      <bottom/>
      <diagonal/>
    </border>
    <border>
      <left style="medium">
        <color indexed="8"/>
      </left>
      <right/>
      <top style="thin">
        <color indexed="58"/>
      </top>
      <bottom/>
      <diagonal/>
    </border>
    <border>
      <left style="medium">
        <color indexed="8"/>
      </left>
      <right style="thin">
        <color indexed="8"/>
      </right>
      <top style="thin">
        <color indexed="5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5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15">
    <xf numFmtId="0" fontId="0" fillId="0" borderId="0"/>
    <xf numFmtId="0" fontId="1" fillId="0" borderId="0"/>
    <xf numFmtId="0" fontId="14" fillId="0" borderId="0"/>
    <xf numFmtId="0" fontId="22" fillId="0" borderId="0"/>
    <xf numFmtId="0" fontId="27" fillId="0" borderId="0"/>
    <xf numFmtId="0" fontId="22" fillId="0" borderId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22" fillId="0" borderId="0"/>
    <xf numFmtId="0" fontId="15" fillId="0" borderId="0" applyNumberFormat="0" applyFill="0" applyBorder="0" applyProtection="0"/>
    <xf numFmtId="0" fontId="1" fillId="0" borderId="0"/>
    <xf numFmtId="0" fontId="22" fillId="0" borderId="0"/>
    <xf numFmtId="164" fontId="74" fillId="0" borderId="0"/>
    <xf numFmtId="0" fontId="102" fillId="0" borderId="0"/>
  </cellStyleXfs>
  <cellXfs count="5918">
    <xf numFmtId="0" fontId="0" fillId="0" borderId="0" xfId="0"/>
    <xf numFmtId="0" fontId="22" fillId="0" borderId="0" xfId="3"/>
    <xf numFmtId="0" fontId="12" fillId="0" borderId="0" xfId="3" applyFont="1" applyAlignment="1">
      <alignment horizontal="center"/>
    </xf>
    <xf numFmtId="0" fontId="23" fillId="0" borderId="52" xfId="3" applyFont="1" applyBorder="1" applyAlignment="1">
      <alignment horizontal="center"/>
    </xf>
    <xf numFmtId="0" fontId="21" fillId="0" borderId="50" xfId="3" applyFont="1" applyBorder="1" applyAlignment="1">
      <alignment horizontal="center"/>
    </xf>
    <xf numFmtId="0" fontId="23" fillId="0" borderId="91" xfId="3" applyFont="1" applyBorder="1" applyAlignment="1">
      <alignment horizontal="center"/>
    </xf>
    <xf numFmtId="0" fontId="23" fillId="0" borderId="39" xfId="3" applyFont="1" applyBorder="1" applyAlignment="1">
      <alignment horizontal="center"/>
    </xf>
    <xf numFmtId="0" fontId="23" fillId="0" borderId="125" xfId="3" applyFont="1" applyBorder="1" applyAlignment="1">
      <alignment horizontal="center"/>
    </xf>
    <xf numFmtId="0" fontId="21" fillId="0" borderId="55" xfId="3" applyFont="1" applyBorder="1" applyAlignment="1">
      <alignment horizontal="center"/>
    </xf>
    <xf numFmtId="0" fontId="23" fillId="0" borderId="126" xfId="3" applyFont="1" applyBorder="1" applyAlignment="1">
      <alignment horizontal="center"/>
    </xf>
    <xf numFmtId="0" fontId="23" fillId="0" borderId="127" xfId="3" applyFont="1" applyBorder="1" applyAlignment="1">
      <alignment horizontal="center"/>
    </xf>
    <xf numFmtId="0" fontId="19" fillId="0" borderId="128" xfId="3" applyFont="1" applyBorder="1" applyAlignment="1">
      <alignment horizontal="center"/>
    </xf>
    <xf numFmtId="0" fontId="23" fillId="0" borderId="130" xfId="3" applyFont="1" applyBorder="1" applyAlignment="1">
      <alignment horizontal="center"/>
    </xf>
    <xf numFmtId="0" fontId="23" fillId="0" borderId="129" xfId="3" applyFont="1" applyBorder="1" applyAlignment="1">
      <alignment horizontal="left"/>
    </xf>
    <xf numFmtId="0" fontId="23" fillId="3" borderId="91" xfId="3" applyFont="1" applyFill="1" applyBorder="1" applyAlignment="1">
      <alignment horizontal="center"/>
    </xf>
    <xf numFmtId="0" fontId="8" fillId="0" borderId="50" xfId="3" applyFont="1" applyBorder="1" applyAlignment="1">
      <alignment horizontal="left"/>
    </xf>
    <xf numFmtId="0" fontId="23" fillId="0" borderId="3" xfId="3" applyFont="1" applyBorder="1" applyAlignment="1">
      <alignment horizontal="center"/>
    </xf>
    <xf numFmtId="0" fontId="19" fillId="0" borderId="83" xfId="3" applyFont="1" applyBorder="1" applyAlignment="1">
      <alignment horizontal="center"/>
    </xf>
    <xf numFmtId="0" fontId="23" fillId="0" borderId="2" xfId="3" applyFont="1" applyBorder="1" applyAlignment="1">
      <alignment horizontal="center"/>
    </xf>
    <xf numFmtId="0" fontId="19" fillId="0" borderId="4" xfId="3" applyFont="1" applyBorder="1" applyAlignment="1">
      <alignment horizontal="center"/>
    </xf>
    <xf numFmtId="0" fontId="23" fillId="0" borderId="50" xfId="3" applyFont="1" applyBorder="1" applyAlignment="1">
      <alignment horizontal="center"/>
    </xf>
    <xf numFmtId="0" fontId="8" fillId="0" borderId="39" xfId="3" applyFont="1" applyBorder="1" applyAlignment="1">
      <alignment horizontal="left"/>
    </xf>
    <xf numFmtId="0" fontId="23" fillId="0" borderId="11" xfId="3" applyFont="1" applyBorder="1" applyAlignment="1">
      <alignment horizontal="center"/>
    </xf>
    <xf numFmtId="0" fontId="19" fillId="0" borderId="40" xfId="3" applyFont="1" applyBorder="1" applyAlignment="1">
      <alignment horizontal="center"/>
    </xf>
    <xf numFmtId="0" fontId="23" fillId="0" borderId="10" xfId="3" applyFont="1" applyBorder="1" applyAlignment="1">
      <alignment horizontal="center"/>
    </xf>
    <xf numFmtId="0" fontId="19" fillId="0" borderId="12" xfId="3" applyFont="1" applyBorder="1" applyAlignment="1">
      <alignment horizontal="center"/>
    </xf>
    <xf numFmtId="0" fontId="20" fillId="3" borderId="39" xfId="3" applyFont="1" applyFill="1" applyBorder="1" applyAlignment="1">
      <alignment horizontal="left"/>
    </xf>
    <xf numFmtId="0" fontId="23" fillId="3" borderId="10" xfId="3" applyFont="1" applyFill="1" applyBorder="1" applyAlignment="1">
      <alignment horizontal="center"/>
    </xf>
    <xf numFmtId="0" fontId="8" fillId="3" borderId="39" xfId="3" applyFont="1" applyFill="1" applyBorder="1" applyAlignment="1">
      <alignment horizontal="left"/>
    </xf>
    <xf numFmtId="0" fontId="23" fillId="0" borderId="129" xfId="3" applyFont="1" applyBorder="1" applyAlignment="1">
      <alignment horizontal="right"/>
    </xf>
    <xf numFmtId="0" fontId="8" fillId="0" borderId="55" xfId="3" applyFont="1" applyBorder="1"/>
    <xf numFmtId="0" fontId="23" fillId="0" borderId="45" xfId="3" applyFont="1" applyBorder="1" applyAlignment="1">
      <alignment horizontal="center"/>
    </xf>
    <xf numFmtId="0" fontId="19" fillId="0" borderId="56" xfId="3" applyFont="1" applyBorder="1" applyAlignment="1">
      <alignment horizontal="center"/>
    </xf>
    <xf numFmtId="0" fontId="23" fillId="0" borderId="57" xfId="3" applyFont="1" applyBorder="1" applyAlignment="1">
      <alignment horizontal="center"/>
    </xf>
    <xf numFmtId="0" fontId="19" fillId="0" borderId="46" xfId="3" applyFont="1" applyBorder="1" applyAlignment="1">
      <alignment horizontal="center"/>
    </xf>
    <xf numFmtId="0" fontId="23" fillId="0" borderId="55" xfId="3" applyFont="1" applyBorder="1" applyAlignment="1">
      <alignment horizontal="center"/>
    </xf>
    <xf numFmtId="0" fontId="22" fillId="0" borderId="91" xfId="3" applyBorder="1"/>
    <xf numFmtId="0" fontId="23" fillId="0" borderId="28" xfId="3" applyFont="1" applyBorder="1" applyAlignment="1">
      <alignment horizontal="left"/>
    </xf>
    <xf numFmtId="0" fontId="23" fillId="0" borderId="131" xfId="3" applyFont="1" applyBorder="1" applyAlignment="1">
      <alignment horizontal="center"/>
    </xf>
    <xf numFmtId="0" fontId="19" fillId="0" borderId="132" xfId="3" applyFont="1" applyBorder="1" applyAlignment="1">
      <alignment horizontal="center"/>
    </xf>
    <xf numFmtId="0" fontId="23" fillId="0" borderId="25" xfId="3" applyFont="1" applyBorder="1" applyAlignment="1">
      <alignment horizontal="center"/>
    </xf>
    <xf numFmtId="0" fontId="23" fillId="0" borderId="133" xfId="3" applyFont="1" applyBorder="1" applyAlignment="1">
      <alignment horizontal="center"/>
    </xf>
    <xf numFmtId="0" fontId="19" fillId="0" borderId="134" xfId="3" applyFont="1" applyBorder="1" applyAlignment="1">
      <alignment horizontal="center"/>
    </xf>
    <xf numFmtId="0" fontId="22" fillId="0" borderId="129" xfId="3" applyBorder="1"/>
    <xf numFmtId="0" fontId="23" fillId="0" borderId="129" xfId="3" applyFont="1" applyBorder="1" applyAlignment="1">
      <alignment horizontal="center"/>
    </xf>
    <xf numFmtId="0" fontId="8" fillId="0" borderId="62" xfId="3" applyFont="1" applyBorder="1" applyAlignment="1">
      <alignment horizontal="left"/>
    </xf>
    <xf numFmtId="0" fontId="23" fillId="0" borderId="33" xfId="3" applyFont="1" applyBorder="1" applyAlignment="1">
      <alignment horizontal="center"/>
    </xf>
    <xf numFmtId="0" fontId="19" fillId="0" borderId="63" xfId="3" applyFont="1" applyBorder="1" applyAlignment="1">
      <alignment horizontal="center"/>
    </xf>
    <xf numFmtId="0" fontId="23" fillId="0" borderId="86" xfId="3" applyFont="1" applyBorder="1" applyAlignment="1">
      <alignment horizontal="center"/>
    </xf>
    <xf numFmtId="0" fontId="23" fillId="0" borderId="62" xfId="3" applyFont="1" applyBorder="1" applyAlignment="1">
      <alignment horizontal="center"/>
    </xf>
    <xf numFmtId="0" fontId="19" fillId="0" borderId="34" xfId="3" applyFont="1" applyBorder="1" applyAlignment="1">
      <alignment horizontal="center"/>
    </xf>
    <xf numFmtId="0" fontId="8" fillId="0" borderId="39" xfId="3" applyFont="1" applyBorder="1"/>
    <xf numFmtId="0" fontId="23" fillId="3" borderId="39" xfId="3" applyFont="1" applyFill="1" applyBorder="1" applyAlignment="1">
      <alignment horizontal="center"/>
    </xf>
    <xf numFmtId="0" fontId="23" fillId="3" borderId="11" xfId="3" applyFont="1" applyFill="1" applyBorder="1" applyAlignment="1">
      <alignment horizontal="center"/>
    </xf>
    <xf numFmtId="0" fontId="19" fillId="3" borderId="40" xfId="3" applyFont="1" applyFill="1" applyBorder="1" applyAlignment="1">
      <alignment horizontal="center"/>
    </xf>
    <xf numFmtId="0" fontId="8" fillId="0" borderId="57" xfId="3" applyFont="1" applyBorder="1" applyAlignment="1">
      <alignment horizontal="left"/>
    </xf>
    <xf numFmtId="0" fontId="8" fillId="0" borderId="55" xfId="3" applyFont="1" applyBorder="1" applyAlignment="1">
      <alignment horizontal="left" wrapText="1"/>
    </xf>
    <xf numFmtId="0" fontId="23" fillId="0" borderId="92" xfId="3" applyFont="1" applyBorder="1" applyAlignment="1">
      <alignment horizontal="center"/>
    </xf>
    <xf numFmtId="0" fontId="23" fillId="0" borderId="93" xfId="3" applyFont="1" applyBorder="1" applyAlignment="1">
      <alignment horizontal="center"/>
    </xf>
    <xf numFmtId="0" fontId="19" fillId="0" borderId="94" xfId="3" applyFont="1" applyBorder="1" applyAlignment="1">
      <alignment horizontal="center"/>
    </xf>
    <xf numFmtId="0" fontId="22" fillId="0" borderId="111" xfId="3" applyBorder="1"/>
    <xf numFmtId="0" fontId="23" fillId="0" borderId="25" xfId="3" applyFont="1" applyBorder="1" applyAlignment="1">
      <alignment horizontal="left"/>
    </xf>
    <xf numFmtId="0" fontId="20" fillId="0" borderId="86" xfId="3" applyFont="1" applyBorder="1" applyAlignment="1">
      <alignment horizontal="left"/>
    </xf>
    <xf numFmtId="0" fontId="24" fillId="3" borderId="10" xfId="3" applyFont="1" applyFill="1" applyBorder="1" applyAlignment="1">
      <alignment wrapText="1"/>
    </xf>
    <xf numFmtId="0" fontId="10" fillId="0" borderId="10" xfId="3" applyFont="1" applyBorder="1" applyAlignment="1">
      <alignment horizontal="center"/>
    </xf>
    <xf numFmtId="0" fontId="10" fillId="0" borderId="11" xfId="3" applyFont="1" applyBorder="1" applyAlignment="1">
      <alignment horizontal="center"/>
    </xf>
    <xf numFmtId="0" fontId="18" fillId="0" borderId="12" xfId="3" applyFont="1" applyBorder="1" applyAlignment="1">
      <alignment horizontal="center"/>
    </xf>
    <xf numFmtId="0" fontId="10" fillId="0" borderId="39" xfId="3" applyFont="1" applyBorder="1" applyAlignment="1">
      <alignment horizontal="center"/>
    </xf>
    <xf numFmtId="0" fontId="18" fillId="0" borderId="40" xfId="3" applyFont="1" applyBorder="1" applyAlignment="1">
      <alignment horizontal="center"/>
    </xf>
    <xf numFmtId="0" fontId="20" fillId="0" borderId="137" xfId="3" applyFont="1" applyBorder="1" applyAlignment="1">
      <alignment horizontal="left"/>
    </xf>
    <xf numFmtId="0" fontId="23" fillId="0" borderId="138" xfId="3" applyFont="1" applyBorder="1" applyAlignment="1">
      <alignment horizontal="center"/>
    </xf>
    <xf numFmtId="0" fontId="19" fillId="0" borderId="139" xfId="3" applyFont="1" applyBorder="1" applyAlignment="1">
      <alignment horizontal="center"/>
    </xf>
    <xf numFmtId="0" fontId="23" fillId="0" borderId="137" xfId="3" applyFont="1" applyBorder="1" applyAlignment="1">
      <alignment horizontal="center"/>
    </xf>
    <xf numFmtId="0" fontId="23" fillId="0" borderId="140" xfId="3" applyFont="1" applyBorder="1" applyAlignment="1">
      <alignment horizontal="center"/>
    </xf>
    <xf numFmtId="0" fontId="19" fillId="0" borderId="141" xfId="3" applyFont="1" applyBorder="1" applyAlignment="1">
      <alignment horizontal="center"/>
    </xf>
    <xf numFmtId="0" fontId="19" fillId="0" borderId="131" xfId="3" applyFont="1" applyBorder="1" applyAlignment="1">
      <alignment horizontal="center"/>
    </xf>
    <xf numFmtId="0" fontId="8" fillId="0" borderId="2" xfId="3" applyFont="1" applyBorder="1" applyAlignment="1">
      <alignment horizontal="left"/>
    </xf>
    <xf numFmtId="0" fontId="8" fillId="0" borderId="10" xfId="3" applyFont="1" applyBorder="1"/>
    <xf numFmtId="0" fontId="8" fillId="0" borderId="57" xfId="3" applyFont="1" applyBorder="1"/>
    <xf numFmtId="0" fontId="22" fillId="0" borderId="57" xfId="3" applyBorder="1"/>
    <xf numFmtId="0" fontId="22" fillId="0" borderId="45" xfId="3" applyBorder="1"/>
    <xf numFmtId="0" fontId="22" fillId="0" borderId="46" xfId="3" applyBorder="1"/>
    <xf numFmtId="0" fontId="22" fillId="0" borderId="55" xfId="3" applyBorder="1"/>
    <xf numFmtId="0" fontId="22" fillId="0" borderId="56" xfId="3" applyBorder="1"/>
    <xf numFmtId="0" fontId="22" fillId="0" borderId="137" xfId="3" applyBorder="1"/>
    <xf numFmtId="0" fontId="22" fillId="0" borderId="138" xfId="3" applyBorder="1"/>
    <xf numFmtId="0" fontId="22" fillId="0" borderId="139" xfId="3" applyBorder="1"/>
    <xf numFmtId="0" fontId="23" fillId="0" borderId="17" xfId="3" applyFont="1" applyBorder="1" applyAlignment="1">
      <alignment horizontal="center"/>
    </xf>
    <xf numFmtId="0" fontId="23" fillId="0" borderId="18" xfId="3" applyFont="1" applyBorder="1" applyAlignment="1">
      <alignment horizontal="center"/>
    </xf>
    <xf numFmtId="0" fontId="19" fillId="0" borderId="19" xfId="3" applyFont="1" applyBorder="1" applyAlignment="1">
      <alignment horizontal="center"/>
    </xf>
    <xf numFmtId="0" fontId="23" fillId="0" borderId="132" xfId="3" applyFont="1" applyBorder="1" applyAlignment="1">
      <alignment horizontal="center"/>
    </xf>
    <xf numFmtId="0" fontId="23" fillId="0" borderId="111" xfId="3" applyFont="1" applyBorder="1" applyAlignment="1">
      <alignment horizontal="center"/>
    </xf>
    <xf numFmtId="0" fontId="8" fillId="0" borderId="2" xfId="3" applyFont="1" applyBorder="1"/>
    <xf numFmtId="0" fontId="8" fillId="0" borderId="10" xfId="3" applyFont="1" applyBorder="1" applyAlignment="1">
      <alignment horizontal="left" wrapText="1"/>
    </xf>
    <xf numFmtId="0" fontId="22" fillId="0" borderId="39" xfId="3" applyBorder="1"/>
    <xf numFmtId="0" fontId="22" fillId="0" borderId="11" xfId="3" applyBorder="1"/>
    <xf numFmtId="0" fontId="22" fillId="0" borderId="40" xfId="3" applyBorder="1"/>
    <xf numFmtId="0" fontId="20" fillId="0" borderId="57" xfId="3" applyFont="1" applyBorder="1" applyAlignment="1">
      <alignment wrapText="1"/>
    </xf>
    <xf numFmtId="0" fontId="23" fillId="0" borderId="47" xfId="3" applyFont="1" applyBorder="1" applyAlignment="1">
      <alignment horizontal="center"/>
    </xf>
    <xf numFmtId="0" fontId="19" fillId="0" borderId="48" xfId="3" applyFont="1" applyBorder="1" applyAlignment="1">
      <alignment horizontal="center"/>
    </xf>
    <xf numFmtId="0" fontId="19" fillId="0" borderId="25" xfId="3" applyFont="1" applyBorder="1" applyAlignment="1">
      <alignment horizontal="center"/>
    </xf>
    <xf numFmtId="0" fontId="23" fillId="0" borderId="27" xfId="3" applyFont="1" applyBorder="1" applyAlignment="1">
      <alignment horizontal="center"/>
    </xf>
    <xf numFmtId="0" fontId="23" fillId="0" borderId="134" xfId="3" applyFont="1" applyBorder="1" applyAlignment="1">
      <alignment horizontal="center"/>
    </xf>
    <xf numFmtId="0" fontId="20" fillId="3" borderId="86" xfId="3" applyFont="1" applyFill="1" applyBorder="1"/>
    <xf numFmtId="0" fontId="20" fillId="3" borderId="10" xfId="3" applyFont="1" applyFill="1" applyBorder="1"/>
    <xf numFmtId="0" fontId="20" fillId="3" borderId="57" xfId="3" applyFont="1" applyFill="1" applyBorder="1"/>
    <xf numFmtId="0" fontId="8" fillId="3" borderId="10" xfId="3" applyFont="1" applyFill="1" applyBorder="1"/>
    <xf numFmtId="0" fontId="8" fillId="3" borderId="2" xfId="3" applyFont="1" applyFill="1" applyBorder="1" applyAlignment="1">
      <alignment horizontal="left"/>
    </xf>
    <xf numFmtId="0" fontId="8" fillId="0" borderId="10" xfId="3" applyFont="1" applyBorder="1" applyAlignment="1">
      <alignment horizontal="left"/>
    </xf>
    <xf numFmtId="0" fontId="8" fillId="3" borderId="10" xfId="3" applyFont="1" applyFill="1" applyBorder="1" applyAlignment="1">
      <alignment wrapText="1"/>
    </xf>
    <xf numFmtId="0" fontId="19" fillId="3" borderId="12" xfId="3" applyFont="1" applyFill="1" applyBorder="1" applyAlignment="1">
      <alignment horizontal="center"/>
    </xf>
    <xf numFmtId="0" fontId="23" fillId="3" borderId="129" xfId="3" applyFont="1" applyFill="1" applyBorder="1" applyAlignment="1">
      <alignment horizontal="left"/>
    </xf>
    <xf numFmtId="0" fontId="8" fillId="0" borderId="17" xfId="3" applyFont="1" applyBorder="1"/>
    <xf numFmtId="0" fontId="23" fillId="0" borderId="143" xfId="3" applyFont="1" applyBorder="1" applyAlignment="1">
      <alignment horizontal="left"/>
    </xf>
    <xf numFmtId="0" fontId="20" fillId="0" borderId="2" xfId="3" applyFont="1" applyBorder="1" applyAlignment="1">
      <alignment wrapText="1"/>
    </xf>
    <xf numFmtId="0" fontId="19" fillId="0" borderId="145" xfId="3" applyFont="1" applyBorder="1" applyAlignment="1">
      <alignment horizontal="center"/>
    </xf>
    <xf numFmtId="0" fontId="25" fillId="0" borderId="132" xfId="3" applyFont="1" applyBorder="1" applyAlignment="1">
      <alignment horizontal="center"/>
    </xf>
    <xf numFmtId="0" fontId="23" fillId="0" borderId="146" xfId="3" applyFont="1" applyBorder="1" applyAlignment="1">
      <alignment horizontal="center"/>
    </xf>
    <xf numFmtId="0" fontId="8" fillId="0" borderId="0" xfId="3" applyFont="1"/>
    <xf numFmtId="0" fontId="23" fillId="0" borderId="0" xfId="3" applyFont="1" applyAlignment="1">
      <alignment horizontal="center"/>
    </xf>
    <xf numFmtId="0" fontId="23" fillId="0" borderId="147" xfId="3" applyFont="1" applyBorder="1"/>
    <xf numFmtId="0" fontId="23" fillId="0" borderId="0" xfId="3" applyFont="1" applyAlignment="1">
      <alignment horizontal="left"/>
    </xf>
    <xf numFmtId="0" fontId="23" fillId="0" borderId="4" xfId="3" applyFont="1" applyBorder="1" applyAlignment="1">
      <alignment horizontal="center"/>
    </xf>
    <xf numFmtId="0" fontId="23" fillId="0" borderId="19" xfId="3" applyFont="1" applyBorder="1" applyAlignment="1">
      <alignment horizontal="center"/>
    </xf>
    <xf numFmtId="0" fontId="26" fillId="0" borderId="0" xfId="3" applyFont="1" applyAlignment="1">
      <alignment horizontal="left"/>
    </xf>
    <xf numFmtId="0" fontId="27" fillId="0" borderId="0" xfId="4"/>
    <xf numFmtId="0" fontId="12" fillId="0" borderId="0" xfId="4" applyFont="1" applyAlignment="1">
      <alignment horizontal="center"/>
    </xf>
    <xf numFmtId="0" fontId="23" fillId="0" borderId="52" xfId="4" applyFont="1" applyBorder="1" applyAlignment="1">
      <alignment horizontal="center"/>
    </xf>
    <xf numFmtId="0" fontId="21" fillId="0" borderId="50" xfId="4" applyFont="1" applyBorder="1" applyAlignment="1">
      <alignment horizontal="center"/>
    </xf>
    <xf numFmtId="0" fontId="23" fillId="0" borderId="91" xfId="4" applyFont="1" applyBorder="1" applyAlignment="1">
      <alignment horizontal="center"/>
    </xf>
    <xf numFmtId="0" fontId="23" fillId="0" borderId="39" xfId="4" applyFont="1" applyBorder="1" applyAlignment="1">
      <alignment horizontal="center"/>
    </xf>
    <xf numFmtId="0" fontId="23" fillId="0" borderId="125" xfId="4" applyFont="1" applyBorder="1" applyAlignment="1">
      <alignment horizontal="center"/>
    </xf>
    <xf numFmtId="0" fontId="28" fillId="0" borderId="55" xfId="4" applyFont="1" applyBorder="1" applyAlignment="1">
      <alignment horizontal="center"/>
    </xf>
    <xf numFmtId="0" fontId="23" fillId="0" borderId="126" xfId="4" applyFont="1" applyBorder="1" applyAlignment="1">
      <alignment horizontal="center"/>
    </xf>
    <xf numFmtId="0" fontId="23" fillId="0" borderId="127" xfId="4" applyFont="1" applyBorder="1" applyAlignment="1">
      <alignment horizontal="center"/>
    </xf>
    <xf numFmtId="0" fontId="19" fillId="0" borderId="128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29" xfId="4" applyFont="1" applyBorder="1" applyAlignment="1">
      <alignment horizontal="left"/>
    </xf>
    <xf numFmtId="0" fontId="23" fillId="2" borderId="91" xfId="4" applyFont="1" applyFill="1" applyBorder="1" applyAlignment="1">
      <alignment horizontal="center"/>
    </xf>
    <xf numFmtId="0" fontId="8" fillId="0" borderId="50" xfId="4" applyFont="1" applyBorder="1" applyAlignment="1">
      <alignment horizontal="left"/>
    </xf>
    <xf numFmtId="0" fontId="23" fillId="0" borderId="3" xfId="4" applyFont="1" applyBorder="1" applyAlignment="1">
      <alignment horizontal="center"/>
    </xf>
    <xf numFmtId="0" fontId="19" fillId="0" borderId="83" xfId="4" applyFont="1" applyBorder="1" applyAlignment="1">
      <alignment horizontal="center"/>
    </xf>
    <xf numFmtId="0" fontId="23" fillId="0" borderId="2" xfId="4" applyFont="1" applyBorder="1" applyAlignment="1">
      <alignment horizontal="center"/>
    </xf>
    <xf numFmtId="0" fontId="19" fillId="0" borderId="4" xfId="4" applyFont="1" applyBorder="1" applyAlignment="1">
      <alignment horizontal="center"/>
    </xf>
    <xf numFmtId="0" fontId="23" fillId="0" borderId="50" xfId="4" applyFont="1" applyBorder="1" applyAlignment="1">
      <alignment horizontal="center"/>
    </xf>
    <xf numFmtId="0" fontId="23" fillId="0" borderId="129" xfId="5" applyFont="1" applyBorder="1" applyAlignment="1">
      <alignment horizontal="left"/>
    </xf>
    <xf numFmtId="0" fontId="22" fillId="0" borderId="0" xfId="4" applyFont="1"/>
    <xf numFmtId="0" fontId="8" fillId="0" borderId="39" xfId="4" applyFont="1" applyBorder="1" applyAlignment="1">
      <alignment horizontal="left"/>
    </xf>
    <xf numFmtId="0" fontId="23" fillId="0" borderId="11" xfId="4" applyFont="1" applyBorder="1" applyAlignment="1">
      <alignment horizontal="center"/>
    </xf>
    <xf numFmtId="0" fontId="19" fillId="0" borderId="40" xfId="4" applyFont="1" applyBorder="1" applyAlignment="1">
      <alignment horizontal="center"/>
    </xf>
    <xf numFmtId="0" fontId="23" fillId="0" borderId="10" xfId="4" applyFont="1" applyBorder="1" applyAlignment="1">
      <alignment horizontal="center"/>
    </xf>
    <xf numFmtId="0" fontId="19" fillId="0" borderId="12" xfId="4" applyFont="1" applyBorder="1" applyAlignment="1">
      <alignment horizontal="center"/>
    </xf>
    <xf numFmtId="0" fontId="29" fillId="2" borderId="39" xfId="4" applyFont="1" applyFill="1" applyBorder="1" applyAlignment="1">
      <alignment horizontal="left"/>
    </xf>
    <xf numFmtId="0" fontId="23" fillId="2" borderId="10" xfId="4" applyFont="1" applyFill="1" applyBorder="1" applyAlignment="1">
      <alignment horizontal="center"/>
    </xf>
    <xf numFmtId="0" fontId="8" fillId="2" borderId="39" xfId="4" applyFont="1" applyFill="1" applyBorder="1" applyAlignment="1">
      <alignment horizontal="left"/>
    </xf>
    <xf numFmtId="0" fontId="23" fillId="0" borderId="129" xfId="5" applyFont="1" applyBorder="1" applyAlignment="1">
      <alignment horizontal="right"/>
    </xf>
    <xf numFmtId="0" fontId="8" fillId="0" borderId="55" xfId="4" applyFont="1" applyBorder="1"/>
    <xf numFmtId="0" fontId="23" fillId="0" borderId="45" xfId="4" applyFont="1" applyBorder="1" applyAlignment="1">
      <alignment horizontal="center"/>
    </xf>
    <xf numFmtId="0" fontId="19" fillId="0" borderId="56" xfId="4" applyFont="1" applyBorder="1" applyAlignment="1">
      <alignment horizontal="center"/>
    </xf>
    <xf numFmtId="0" fontId="23" fillId="0" borderId="57" xfId="4" applyFont="1" applyBorder="1" applyAlignment="1">
      <alignment horizontal="center"/>
    </xf>
    <xf numFmtId="0" fontId="19" fillId="0" borderId="46" xfId="4" applyFont="1" applyBorder="1" applyAlignment="1">
      <alignment horizontal="center"/>
    </xf>
    <xf numFmtId="0" fontId="23" fillId="0" borderId="55" xfId="4" applyFont="1" applyBorder="1" applyAlignment="1">
      <alignment horizontal="center"/>
    </xf>
    <xf numFmtId="0" fontId="27" fillId="0" borderId="91" xfId="4" applyBorder="1"/>
    <xf numFmtId="0" fontId="23" fillId="0" borderId="28" xfId="4" applyFont="1" applyBorder="1" applyAlignment="1">
      <alignment horizontal="left"/>
    </xf>
    <xf numFmtId="0" fontId="23" fillId="0" borderId="131" xfId="4" applyFont="1" applyBorder="1" applyAlignment="1">
      <alignment horizontal="center"/>
    </xf>
    <xf numFmtId="0" fontId="25" fillId="0" borderId="132" xfId="4" applyFont="1" applyBorder="1" applyAlignment="1">
      <alignment horizontal="center"/>
    </xf>
    <xf numFmtId="0" fontId="23" fillId="0" borderId="25" xfId="4" applyFont="1" applyBorder="1" applyAlignment="1">
      <alignment horizontal="center"/>
    </xf>
    <xf numFmtId="0" fontId="23" fillId="0" borderId="133" xfId="4" applyFont="1" applyBorder="1" applyAlignment="1">
      <alignment horizontal="center"/>
    </xf>
    <xf numFmtId="0" fontId="25" fillId="0" borderId="134" xfId="4" applyFont="1" applyBorder="1" applyAlignment="1">
      <alignment horizontal="center"/>
    </xf>
    <xf numFmtId="0" fontId="22" fillId="0" borderId="129" xfId="5" applyBorder="1"/>
    <xf numFmtId="0" fontId="23" fillId="0" borderId="129" xfId="5" applyFont="1" applyBorder="1" applyAlignment="1">
      <alignment horizontal="center"/>
    </xf>
    <xf numFmtId="0" fontId="8" fillId="0" borderId="62" xfId="4" applyFont="1" applyBorder="1" applyAlignment="1">
      <alignment horizontal="left"/>
    </xf>
    <xf numFmtId="0" fontId="23" fillId="0" borderId="33" xfId="4" applyFont="1" applyBorder="1" applyAlignment="1">
      <alignment horizontal="center"/>
    </xf>
    <xf numFmtId="0" fontId="19" fillId="0" borderId="63" xfId="4" applyFont="1" applyBorder="1" applyAlignment="1">
      <alignment horizontal="center"/>
    </xf>
    <xf numFmtId="0" fontId="23" fillId="0" borderId="86" xfId="4" applyFont="1" applyBorder="1" applyAlignment="1">
      <alignment horizontal="center"/>
    </xf>
    <xf numFmtId="0" fontId="23" fillId="0" borderId="62" xfId="4" applyFont="1" applyBorder="1" applyAlignment="1">
      <alignment horizontal="center"/>
    </xf>
    <xf numFmtId="0" fontId="19" fillId="0" borderId="34" xfId="4" applyFont="1" applyBorder="1" applyAlignment="1">
      <alignment horizontal="center"/>
    </xf>
    <xf numFmtId="0" fontId="8" fillId="0" borderId="39" xfId="4" applyFont="1" applyBorder="1"/>
    <xf numFmtId="0" fontId="23" fillId="2" borderId="39" xfId="4" applyFont="1" applyFill="1" applyBorder="1" applyAlignment="1">
      <alignment horizontal="center"/>
    </xf>
    <xf numFmtId="0" fontId="23" fillId="2" borderId="11" xfId="4" applyFont="1" applyFill="1" applyBorder="1" applyAlignment="1">
      <alignment horizontal="center"/>
    </xf>
    <xf numFmtId="0" fontId="19" fillId="2" borderId="40" xfId="4" applyFont="1" applyFill="1" applyBorder="1" applyAlignment="1">
      <alignment horizontal="center"/>
    </xf>
    <xf numFmtId="0" fontId="8" fillId="0" borderId="57" xfId="4" applyFont="1" applyBorder="1" applyAlignment="1">
      <alignment horizontal="left"/>
    </xf>
    <xf numFmtId="0" fontId="8" fillId="0" borderId="55" xfId="4" applyFont="1" applyBorder="1" applyAlignment="1">
      <alignment horizontal="left" wrapText="1"/>
    </xf>
    <xf numFmtId="0" fontId="23" fillId="0" borderId="92" xfId="4" applyFont="1" applyBorder="1" applyAlignment="1">
      <alignment horizontal="center"/>
    </xf>
    <xf numFmtId="0" fontId="23" fillId="0" borderId="93" xfId="4" applyFont="1" applyBorder="1" applyAlignment="1">
      <alignment horizontal="center"/>
    </xf>
    <xf numFmtId="0" fontId="19" fillId="0" borderId="94" xfId="4" applyFont="1" applyBorder="1" applyAlignment="1">
      <alignment horizontal="center"/>
    </xf>
    <xf numFmtId="0" fontId="19" fillId="0" borderId="19" xfId="4" applyFont="1" applyBorder="1" applyAlignment="1">
      <alignment horizontal="center"/>
    </xf>
    <xf numFmtId="0" fontId="23" fillId="0" borderId="149" xfId="4" applyFont="1" applyBorder="1" applyAlignment="1">
      <alignment horizontal="center"/>
    </xf>
    <xf numFmtId="0" fontId="23" fillId="0" borderId="138" xfId="4" applyFont="1" applyBorder="1" applyAlignment="1">
      <alignment horizontal="center"/>
    </xf>
    <xf numFmtId="0" fontId="19" fillId="0" borderId="141" xfId="4" applyFont="1" applyBorder="1" applyAlignment="1">
      <alignment horizontal="center"/>
    </xf>
    <xf numFmtId="0" fontId="27" fillId="0" borderId="111" xfId="4" applyBorder="1"/>
    <xf numFmtId="0" fontId="23" fillId="0" borderId="25" xfId="4" applyFont="1" applyBorder="1" applyAlignment="1">
      <alignment horizontal="left"/>
    </xf>
    <xf numFmtId="0" fontId="8" fillId="0" borderId="2" xfId="4" applyFont="1" applyBorder="1" applyAlignment="1">
      <alignment horizontal="left"/>
    </xf>
    <xf numFmtId="0" fontId="8" fillId="0" borderId="10" xfId="4" applyFont="1" applyBorder="1"/>
    <xf numFmtId="0" fontId="8" fillId="0" borderId="57" xfId="4" applyFont="1" applyBorder="1"/>
    <xf numFmtId="0" fontId="25" fillId="0" borderId="46" xfId="4" applyFont="1" applyBorder="1" applyAlignment="1">
      <alignment horizontal="center"/>
    </xf>
    <xf numFmtId="0" fontId="27" fillId="0" borderId="55" xfId="4" applyBorder="1"/>
    <xf numFmtId="0" fontId="27" fillId="0" borderId="45" xfId="4" applyBorder="1"/>
    <xf numFmtId="0" fontId="27" fillId="0" borderId="56" xfId="4" applyBorder="1"/>
    <xf numFmtId="0" fontId="27" fillId="0" borderId="57" xfId="4" applyBorder="1"/>
    <xf numFmtId="0" fontId="27" fillId="0" borderId="46" xfId="4" applyBorder="1"/>
    <xf numFmtId="0" fontId="27" fillId="0" borderId="137" xfId="4" applyBorder="1"/>
    <xf numFmtId="0" fontId="27" fillId="0" borderId="138" xfId="4" applyBorder="1"/>
    <xf numFmtId="0" fontId="27" fillId="0" borderId="139" xfId="4" applyBorder="1"/>
    <xf numFmtId="0" fontId="23" fillId="0" borderId="17" xfId="4" applyFont="1" applyBorder="1" applyAlignment="1">
      <alignment horizontal="center"/>
    </xf>
    <xf numFmtId="0" fontId="23" fillId="0" borderId="18" xfId="4" applyFont="1" applyBorder="1" applyAlignment="1">
      <alignment horizontal="center"/>
    </xf>
    <xf numFmtId="0" fontId="23" fillId="0" borderId="132" xfId="4" applyFont="1" applyBorder="1" applyAlignment="1">
      <alignment horizontal="center"/>
    </xf>
    <xf numFmtId="0" fontId="23" fillId="0" borderId="111" xfId="4" applyFont="1" applyBorder="1" applyAlignment="1">
      <alignment horizontal="center"/>
    </xf>
    <xf numFmtId="0" fontId="8" fillId="0" borderId="2" xfId="4" applyFont="1" applyBorder="1"/>
    <xf numFmtId="0" fontId="8" fillId="0" borderId="10" xfId="4" applyFont="1" applyBorder="1" applyAlignment="1">
      <alignment horizontal="left" wrapText="1"/>
    </xf>
    <xf numFmtId="0" fontId="22" fillId="0" borderId="39" xfId="4" applyFont="1" applyBorder="1"/>
    <xf numFmtId="0" fontId="22" fillId="0" borderId="11" xfId="4" applyFont="1" applyBorder="1"/>
    <xf numFmtId="0" fontId="22" fillId="0" borderId="40" xfId="4" applyFont="1" applyBorder="1"/>
    <xf numFmtId="0" fontId="20" fillId="0" borderId="57" xfId="4" applyFont="1" applyBorder="1" applyAlignment="1">
      <alignment wrapText="1"/>
    </xf>
    <xf numFmtId="0" fontId="23" fillId="0" borderId="47" xfId="4" applyFont="1" applyBorder="1" applyAlignment="1">
      <alignment horizontal="center"/>
    </xf>
    <xf numFmtId="0" fontId="19" fillId="0" borderId="48" xfId="4" applyFont="1" applyBorder="1" applyAlignment="1">
      <alignment horizontal="center"/>
    </xf>
    <xf numFmtId="0" fontId="25" fillId="0" borderId="25" xfId="4" applyFont="1" applyBorder="1" applyAlignment="1">
      <alignment horizontal="center"/>
    </xf>
    <xf numFmtId="0" fontId="23" fillId="0" borderId="27" xfId="4" applyFont="1" applyBorder="1" applyAlignment="1">
      <alignment horizontal="center"/>
    </xf>
    <xf numFmtId="0" fontId="23" fillId="0" borderId="134" xfId="4" applyFont="1" applyBorder="1" applyAlignment="1">
      <alignment horizontal="center"/>
    </xf>
    <xf numFmtId="0" fontId="20" fillId="2" borderId="86" xfId="4" applyFont="1" applyFill="1" applyBorder="1"/>
    <xf numFmtId="0" fontId="20" fillId="2" borderId="10" xfId="4" applyFont="1" applyFill="1" applyBorder="1"/>
    <xf numFmtId="0" fontId="20" fillId="2" borderId="57" xfId="4" applyFont="1" applyFill="1" applyBorder="1"/>
    <xf numFmtId="0" fontId="8" fillId="2" borderId="10" xfId="4" applyFont="1" applyFill="1" applyBorder="1"/>
    <xf numFmtId="0" fontId="8" fillId="2" borderId="2" xfId="4" applyFont="1" applyFill="1" applyBorder="1" applyAlignment="1">
      <alignment horizontal="left"/>
    </xf>
    <xf numFmtId="0" fontId="8" fillId="0" borderId="10" xfId="4" applyFont="1" applyBorder="1" applyAlignment="1">
      <alignment horizontal="left"/>
    </xf>
    <xf numFmtId="0" fontId="8" fillId="2" borderId="10" xfId="4" applyFont="1" applyFill="1" applyBorder="1" applyAlignment="1">
      <alignment wrapText="1"/>
    </xf>
    <xf numFmtId="0" fontId="20" fillId="2" borderId="86" xfId="4" applyFont="1" applyFill="1" applyBorder="1" applyAlignment="1">
      <alignment wrapText="1"/>
    </xf>
    <xf numFmtId="0" fontId="19" fillId="2" borderId="12" xfId="4" applyFont="1" applyFill="1" applyBorder="1" applyAlignment="1">
      <alignment horizontal="center"/>
    </xf>
    <xf numFmtId="0" fontId="23" fillId="2" borderId="129" xfId="5" applyFont="1" applyFill="1" applyBorder="1" applyAlignment="1">
      <alignment horizontal="left"/>
    </xf>
    <xf numFmtId="0" fontId="8" fillId="0" borderId="17" xfId="4" applyFont="1" applyBorder="1"/>
    <xf numFmtId="0" fontId="23" fillId="0" borderId="143" xfId="4" applyFont="1" applyBorder="1" applyAlignment="1">
      <alignment horizontal="left"/>
    </xf>
    <xf numFmtId="0" fontId="25" fillId="0" borderId="94" xfId="4" applyFont="1" applyBorder="1" applyAlignment="1">
      <alignment horizontal="center"/>
    </xf>
    <xf numFmtId="0" fontId="29" fillId="0" borderId="2" xfId="4" applyFont="1" applyBorder="1" applyAlignment="1">
      <alignment wrapText="1"/>
    </xf>
    <xf numFmtId="0" fontId="25" fillId="0" borderId="145" xfId="4" applyFont="1" applyBorder="1" applyAlignment="1">
      <alignment horizontal="center"/>
    </xf>
    <xf numFmtId="0" fontId="27" fillId="0" borderId="129" xfId="4" applyBorder="1"/>
    <xf numFmtId="0" fontId="25" fillId="0" borderId="131" xfId="4" applyFont="1" applyBorder="1" applyAlignment="1">
      <alignment horizontal="center"/>
    </xf>
    <xf numFmtId="0" fontId="23" fillId="0" borderId="146" xfId="4" applyFont="1" applyBorder="1" applyAlignment="1">
      <alignment horizontal="center"/>
    </xf>
    <xf numFmtId="0" fontId="8" fillId="0" borderId="0" xfId="4" applyFont="1"/>
    <xf numFmtId="0" fontId="23" fillId="0" borderId="0" xfId="4" applyFont="1" applyAlignment="1">
      <alignment horizontal="center"/>
    </xf>
    <xf numFmtId="0" fontId="23" fillId="0" borderId="147" xfId="4" applyFont="1" applyBorder="1"/>
    <xf numFmtId="0" fontId="23" fillId="0" borderId="0" xfId="4" applyFont="1" applyAlignment="1">
      <alignment horizontal="left"/>
    </xf>
    <xf numFmtId="0" fontId="23" fillId="0" borderId="4" xfId="4" applyFont="1" applyBorder="1" applyAlignment="1">
      <alignment horizontal="center"/>
    </xf>
    <xf numFmtId="0" fontId="23" fillId="0" borderId="19" xfId="4" applyFont="1" applyBorder="1" applyAlignment="1">
      <alignment horizontal="center"/>
    </xf>
    <xf numFmtId="0" fontId="30" fillId="0" borderId="0" xfId="4" applyFont="1" applyAlignment="1">
      <alignment horizontal="left"/>
    </xf>
    <xf numFmtId="0" fontId="31" fillId="0" borderId="0" xfId="4" applyFont="1"/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33" fillId="0" borderId="8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3" fillId="0" borderId="151" xfId="0" applyFont="1" applyBorder="1" applyAlignment="1">
      <alignment horizontal="center"/>
    </xf>
    <xf numFmtId="0" fontId="33" fillId="0" borderId="142" xfId="0" applyFont="1" applyBorder="1" applyAlignment="1">
      <alignment horizontal="center"/>
    </xf>
    <xf numFmtId="0" fontId="35" fillId="0" borderId="148" xfId="0" applyFont="1" applyBorder="1" applyAlignment="1">
      <alignment horizontal="center"/>
    </xf>
    <xf numFmtId="0" fontId="33" fillId="0" borderId="57" xfId="0" applyFont="1" applyBorder="1" applyAlignment="1">
      <alignment horizontal="center"/>
    </xf>
    <xf numFmtId="0" fontId="33" fillId="0" borderId="45" xfId="0" applyFont="1" applyBorder="1" applyAlignment="1">
      <alignment horizontal="center"/>
    </xf>
    <xf numFmtId="0" fontId="33" fillId="0" borderId="56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139" xfId="0" applyFont="1" applyBorder="1" applyAlignment="1">
      <alignment horizontal="center"/>
    </xf>
    <xf numFmtId="0" fontId="33" fillId="0" borderId="52" xfId="0" applyFont="1" applyBorder="1" applyAlignment="1">
      <alignment horizontal="center"/>
    </xf>
    <xf numFmtId="0" fontId="33" fillId="0" borderId="27" xfId="0" applyFont="1" applyBorder="1" applyAlignment="1">
      <alignment horizontal="left"/>
    </xf>
    <xf numFmtId="0" fontId="33" fillId="0" borderId="27" xfId="0" applyFont="1" applyBorder="1" applyAlignment="1">
      <alignment horizontal="center"/>
    </xf>
    <xf numFmtId="0" fontId="10" fillId="0" borderId="144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28" xfId="0" applyFont="1" applyBorder="1" applyAlignment="1">
      <alignment horizontal="left"/>
    </xf>
    <xf numFmtId="0" fontId="33" fillId="0" borderId="26" xfId="0" applyFont="1" applyBorder="1" applyAlignment="1">
      <alignment horizontal="center"/>
    </xf>
    <xf numFmtId="0" fontId="33" fillId="0" borderId="91" xfId="0" applyFont="1" applyBorder="1" applyAlignment="1">
      <alignment horizontal="center"/>
    </xf>
    <xf numFmtId="0" fontId="24" fillId="0" borderId="153" xfId="0" applyFont="1" applyBorder="1" applyAlignment="1">
      <alignment horizontal="left"/>
    </xf>
    <xf numFmtId="0" fontId="33" fillId="0" borderId="154" xfId="0" applyFont="1" applyBorder="1" applyAlignment="1">
      <alignment horizontal="center"/>
    </xf>
    <xf numFmtId="0" fontId="33" fillId="0" borderId="155" xfId="0" applyFont="1" applyBorder="1" applyAlignment="1">
      <alignment horizontal="center"/>
    </xf>
    <xf numFmtId="0" fontId="33" fillId="0" borderId="156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33" fillId="0" borderId="157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33" fillId="0" borderId="86" xfId="0" applyFont="1" applyBorder="1" applyAlignment="1">
      <alignment horizontal="center"/>
    </xf>
    <xf numFmtId="0" fontId="17" fillId="0" borderId="86" xfId="0" applyFont="1" applyBorder="1" applyAlignment="1">
      <alignment horizontal="center"/>
    </xf>
    <xf numFmtId="0" fontId="17" fillId="0" borderId="155" xfId="0" applyFont="1" applyBorder="1" applyAlignment="1">
      <alignment horizontal="center"/>
    </xf>
    <xf numFmtId="0" fontId="17" fillId="0" borderId="156" xfId="0" applyFont="1" applyBorder="1" applyAlignment="1">
      <alignment horizontal="center"/>
    </xf>
    <xf numFmtId="0" fontId="33" fillId="0" borderId="158" xfId="0" applyFont="1" applyBorder="1" applyAlignment="1">
      <alignment horizontal="left"/>
    </xf>
    <xf numFmtId="0" fontId="33" fillId="2" borderId="91" xfId="0" applyFont="1" applyFill="1" applyBorder="1" applyAlignment="1">
      <alignment horizontal="center"/>
    </xf>
    <xf numFmtId="0" fontId="24" fillId="2" borderId="152" xfId="0" applyFont="1" applyFill="1" applyBorder="1" applyAlignment="1">
      <alignment horizontal="left" wrapText="1"/>
    </xf>
    <xf numFmtId="0" fontId="33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3" fillId="3" borderId="10" xfId="0" applyFont="1" applyFill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0" fontId="33" fillId="0" borderId="4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33" fillId="0" borderId="91" xfId="0" applyFont="1" applyBorder="1" applyAlignment="1">
      <alignment horizontal="right"/>
    </xf>
    <xf numFmtId="0" fontId="24" fillId="0" borderId="159" xfId="0" applyFont="1" applyBorder="1" applyAlignment="1">
      <alignment horizontal="left" wrapText="1"/>
    </xf>
    <xf numFmtId="0" fontId="33" fillId="0" borderId="141" xfId="0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33" fillId="0" borderId="55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56" xfId="0" applyFont="1" applyBorder="1" applyAlignment="1">
      <alignment horizontal="center"/>
    </xf>
    <xf numFmtId="0" fontId="33" fillId="0" borderId="125" xfId="0" applyFont="1" applyBorder="1" applyAlignment="1">
      <alignment horizontal="right"/>
    </xf>
    <xf numFmtId="0" fontId="33" fillId="0" borderId="160" xfId="0" applyFont="1" applyBorder="1" applyAlignment="1">
      <alignment horizontal="left"/>
    </xf>
    <xf numFmtId="0" fontId="33" fillId="0" borderId="25" xfId="0" applyFont="1" applyBorder="1" applyAlignment="1">
      <alignment horizontal="center"/>
    </xf>
    <xf numFmtId="0" fontId="33" fillId="0" borderId="92" xfId="0" applyFont="1" applyBorder="1" applyAlignment="1">
      <alignment horizontal="center"/>
    </xf>
    <xf numFmtId="0" fontId="16" fillId="0" borderId="9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108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16" fillId="0" borderId="27" xfId="0" applyFont="1" applyBorder="1" applyAlignment="1">
      <alignment horizontal="left"/>
    </xf>
    <xf numFmtId="0" fontId="16" fillId="0" borderId="27" xfId="0" applyFont="1" applyBorder="1" applyAlignment="1">
      <alignment horizontal="center"/>
    </xf>
    <xf numFmtId="0" fontId="17" fillId="0" borderId="157" xfId="0" applyFont="1" applyBorder="1" applyAlignment="1">
      <alignment horizontal="center"/>
    </xf>
    <xf numFmtId="0" fontId="24" fillId="0" borderId="152" xfId="0" applyFont="1" applyBorder="1" applyAlignment="1">
      <alignment horizontal="left"/>
    </xf>
    <xf numFmtId="0" fontId="17" fillId="0" borderId="39" xfId="0" applyFont="1" applyBorder="1" applyAlignment="1">
      <alignment horizontal="center"/>
    </xf>
    <xf numFmtId="0" fontId="33" fillId="0" borderId="91" xfId="0" applyFont="1" applyBorder="1" applyAlignment="1">
      <alignment horizontal="left"/>
    </xf>
    <xf numFmtId="0" fontId="24" fillId="2" borderId="152" xfId="0" applyFont="1" applyFill="1" applyBorder="1" applyAlignment="1">
      <alignment horizontal="left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24" fillId="3" borderId="152" xfId="0" applyFont="1" applyFill="1" applyBorder="1" applyAlignment="1">
      <alignment horizontal="left"/>
    </xf>
    <xf numFmtId="0" fontId="24" fillId="3" borderId="152" xfId="0" applyFont="1" applyFill="1" applyBorder="1"/>
    <xf numFmtId="0" fontId="33" fillId="3" borderId="7" xfId="0" applyFont="1" applyFill="1" applyBorder="1" applyAlignment="1">
      <alignment horizontal="left"/>
    </xf>
    <xf numFmtId="0" fontId="33" fillId="0" borderId="126" xfId="0" applyFont="1" applyBorder="1" applyAlignment="1">
      <alignment horizontal="center"/>
    </xf>
    <xf numFmtId="0" fontId="33" fillId="0" borderId="131" xfId="0" applyFont="1" applyBorder="1" applyAlignment="1">
      <alignment horizontal="center"/>
    </xf>
    <xf numFmtId="0" fontId="16" fillId="0" borderId="132" xfId="0" applyFont="1" applyBorder="1" applyAlignment="1">
      <alignment horizontal="center"/>
    </xf>
    <xf numFmtId="0" fontId="33" fillId="0" borderId="160" xfId="0" applyFont="1" applyBorder="1" applyAlignment="1">
      <alignment horizontal="center"/>
    </xf>
    <xf numFmtId="0" fontId="16" fillId="0" borderId="12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16" fillId="0" borderId="142" xfId="0" applyFont="1" applyBorder="1" applyAlignment="1">
      <alignment horizontal="center"/>
    </xf>
    <xf numFmtId="0" fontId="24" fillId="3" borderId="150" xfId="0" applyFont="1" applyFill="1" applyBorder="1" applyAlignment="1">
      <alignment horizontal="left"/>
    </xf>
    <xf numFmtId="0" fontId="33" fillId="0" borderId="8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83" xfId="0" applyFont="1" applyBorder="1" applyAlignment="1">
      <alignment horizontal="center"/>
    </xf>
    <xf numFmtId="0" fontId="16" fillId="0" borderId="156" xfId="0" applyFont="1" applyBorder="1" applyAlignment="1">
      <alignment horizontal="center"/>
    </xf>
    <xf numFmtId="0" fontId="33" fillId="0" borderId="52" xfId="0" applyFont="1" applyBorder="1" applyAlignment="1">
      <alignment horizontal="left"/>
    </xf>
    <xf numFmtId="0" fontId="24" fillId="2" borderId="152" xfId="0" applyFont="1" applyFill="1" applyBorder="1" applyAlignment="1">
      <alignment wrapText="1"/>
    </xf>
    <xf numFmtId="0" fontId="24" fillId="3" borderId="152" xfId="0" applyFont="1" applyFill="1" applyBorder="1" applyAlignment="1">
      <alignment wrapText="1"/>
    </xf>
    <xf numFmtId="0" fontId="24" fillId="0" borderId="152" xfId="0" applyFont="1" applyBorder="1"/>
    <xf numFmtId="0" fontId="24" fillId="0" borderId="152" xfId="0" applyFont="1" applyBorder="1" applyAlignment="1">
      <alignment wrapText="1"/>
    </xf>
    <xf numFmtId="0" fontId="17" fillId="0" borderId="149" xfId="0" applyFont="1" applyBorder="1" applyAlignment="1">
      <alignment horizontal="center"/>
    </xf>
    <xf numFmtId="0" fontId="17" fillId="0" borderId="138" xfId="0" applyFont="1" applyBorder="1" applyAlignment="1">
      <alignment horizontal="center"/>
    </xf>
    <xf numFmtId="0" fontId="17" fillId="0" borderId="141" xfId="0" applyFont="1" applyBorder="1" applyAlignment="1">
      <alignment horizontal="center"/>
    </xf>
    <xf numFmtId="0" fontId="17" fillId="0" borderId="137" xfId="0" applyFont="1" applyBorder="1" applyAlignment="1">
      <alignment horizontal="center"/>
    </xf>
    <xf numFmtId="0" fontId="16" fillId="0" borderId="141" xfId="0" applyFont="1" applyBorder="1" applyAlignment="1">
      <alignment horizontal="center"/>
    </xf>
    <xf numFmtId="0" fontId="33" fillId="0" borderId="158" xfId="0" applyFont="1" applyBorder="1" applyAlignment="1">
      <alignment horizontal="right"/>
    </xf>
    <xf numFmtId="0" fontId="36" fillId="3" borderId="28" xfId="0" applyFont="1" applyFill="1" applyBorder="1"/>
    <xf numFmtId="0" fontId="33" fillId="0" borderId="108" xfId="0" applyFont="1" applyBorder="1" applyAlignment="1">
      <alignment horizontal="center"/>
    </xf>
    <xf numFmtId="0" fontId="37" fillId="0" borderId="108" xfId="0" applyFont="1" applyBorder="1" applyAlignment="1">
      <alignment horizontal="center"/>
    </xf>
    <xf numFmtId="0" fontId="33" fillId="0" borderId="108" xfId="0" applyFont="1" applyBorder="1" applyAlignment="1">
      <alignment horizontal="left"/>
    </xf>
    <xf numFmtId="0" fontId="33" fillId="2" borderId="111" xfId="0" applyFont="1" applyFill="1" applyBorder="1" applyAlignment="1">
      <alignment horizontal="center"/>
    </xf>
    <xf numFmtId="0" fontId="24" fillId="2" borderId="52" xfId="0" applyFont="1" applyFill="1" applyBorder="1"/>
    <xf numFmtId="0" fontId="33" fillId="0" borderId="4" xfId="0" applyFon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8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24" fillId="3" borderId="91" xfId="0" applyFont="1" applyFill="1" applyBorder="1" applyAlignment="1">
      <alignment wrapText="1"/>
    </xf>
    <xf numFmtId="0" fontId="33" fillId="0" borderId="10" xfId="0" applyFont="1" applyBorder="1" applyAlignment="1">
      <alignment horizontal="center" wrapText="1"/>
    </xf>
    <xf numFmtId="0" fontId="33" fillId="0" borderId="11" xfId="0" applyFont="1" applyBorder="1" applyAlignment="1">
      <alignment horizontal="center" wrapText="1"/>
    </xf>
    <xf numFmtId="0" fontId="33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7" fillId="0" borderId="40" xfId="0" applyFont="1" applyBorder="1" applyAlignment="1">
      <alignment horizontal="center" wrapText="1"/>
    </xf>
    <xf numFmtId="0" fontId="33" fillId="0" borderId="91" xfId="0" applyFont="1" applyBorder="1" applyAlignment="1">
      <alignment horizontal="right" wrapText="1"/>
    </xf>
    <xf numFmtId="0" fontId="24" fillId="3" borderId="91" xfId="0" applyFont="1" applyFill="1" applyBorder="1"/>
    <xf numFmtId="0" fontId="39" fillId="2" borderId="91" xfId="0" applyFont="1" applyFill="1" applyBorder="1"/>
    <xf numFmtId="0" fontId="17" fillId="2" borderId="40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24" fillId="2" borderId="91" xfId="0" applyFont="1" applyFill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4" fillId="2" borderId="91" xfId="0" applyFont="1" applyFill="1" applyBorder="1"/>
    <xf numFmtId="0" fontId="0" fillId="0" borderId="40" xfId="0" applyBorder="1"/>
    <xf numFmtId="0" fontId="24" fillId="0" borderId="91" xfId="0" applyFont="1" applyBorder="1"/>
    <xf numFmtId="0" fontId="24" fillId="2" borderId="161" xfId="0" applyFont="1" applyFill="1" applyBorder="1"/>
    <xf numFmtId="0" fontId="33" fillId="0" borderId="19" xfId="0" applyFont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48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33" fillId="0" borderId="161" xfId="0" applyFont="1" applyBorder="1" applyAlignment="1">
      <alignment horizontal="right"/>
    </xf>
    <xf numFmtId="0" fontId="24" fillId="3" borderId="153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center"/>
    </xf>
    <xf numFmtId="0" fontId="33" fillId="3" borderId="3" xfId="0" applyFont="1" applyFill="1" applyBorder="1" applyAlignment="1">
      <alignment horizontal="center"/>
    </xf>
    <xf numFmtId="0" fontId="33" fillId="3" borderId="157" xfId="0" applyFont="1" applyFill="1" applyBorder="1" applyAlignment="1">
      <alignment horizontal="center"/>
    </xf>
    <xf numFmtId="0" fontId="16" fillId="3" borderId="155" xfId="0" applyFont="1" applyFill="1" applyBorder="1" applyAlignment="1">
      <alignment horizontal="center"/>
    </xf>
    <xf numFmtId="0" fontId="16" fillId="3" borderId="156" xfId="0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/>
    </xf>
    <xf numFmtId="0" fontId="17" fillId="3" borderId="86" xfId="0" applyFont="1" applyFill="1" applyBorder="1" applyAlignment="1">
      <alignment horizontal="center"/>
    </xf>
    <xf numFmtId="0" fontId="17" fillId="3" borderId="155" xfId="0" applyFont="1" applyFill="1" applyBorder="1" applyAlignment="1">
      <alignment horizontal="center"/>
    </xf>
    <xf numFmtId="0" fontId="17" fillId="3" borderId="156" xfId="0" applyFont="1" applyFill="1" applyBorder="1" applyAlignment="1">
      <alignment horizontal="center"/>
    </xf>
    <xf numFmtId="0" fontId="33" fillId="3" borderId="83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33" fillId="3" borderId="4" xfId="0" applyFont="1" applyFill="1" applyBorder="1" applyAlignment="1">
      <alignment horizontal="center"/>
    </xf>
    <xf numFmtId="0" fontId="33" fillId="3" borderId="58" xfId="0" applyFont="1" applyFill="1" applyBorder="1" applyAlignment="1">
      <alignment horizontal="right"/>
    </xf>
    <xf numFmtId="0" fontId="33" fillId="3" borderId="11" xfId="0" applyFont="1" applyFill="1" applyBorder="1" applyAlignment="1">
      <alignment horizontal="center"/>
    </xf>
    <xf numFmtId="0" fontId="33" fillId="3" borderId="39" xfId="0" applyFont="1" applyFill="1" applyBorder="1" applyAlignment="1">
      <alignment horizontal="center"/>
    </xf>
    <xf numFmtId="0" fontId="33" fillId="3" borderId="40" xfId="0" applyFont="1" applyFill="1" applyBorder="1" applyAlignment="1">
      <alignment horizontal="center"/>
    </xf>
    <xf numFmtId="0" fontId="33" fillId="3" borderId="12" xfId="0" applyFont="1" applyFill="1" applyBorder="1" applyAlignment="1">
      <alignment horizontal="center"/>
    </xf>
    <xf numFmtId="0" fontId="16" fillId="3" borderId="40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40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33" fillId="3" borderId="129" xfId="0" applyFont="1" applyFill="1" applyBorder="1" applyAlignment="1">
      <alignment horizontal="right"/>
    </xf>
    <xf numFmtId="0" fontId="37" fillId="3" borderId="12" xfId="0" applyFont="1" applyFill="1" applyBorder="1" applyAlignment="1">
      <alignment horizontal="center"/>
    </xf>
    <xf numFmtId="0" fontId="33" fillId="3" borderId="11" xfId="0" applyFont="1" applyFill="1" applyBorder="1" applyAlignment="1">
      <alignment horizontal="left"/>
    </xf>
    <xf numFmtId="0" fontId="33" fillId="3" borderId="40" xfId="0" applyFont="1" applyFill="1" applyBorder="1" applyAlignment="1">
      <alignment horizontal="left"/>
    </xf>
    <xf numFmtId="0" fontId="33" fillId="3" borderId="12" xfId="0" applyFont="1" applyFill="1" applyBorder="1" applyAlignment="1">
      <alignment horizontal="left"/>
    </xf>
    <xf numFmtId="0" fontId="33" fillId="3" borderId="26" xfId="0" applyFont="1" applyFill="1" applyBorder="1" applyAlignment="1">
      <alignment horizontal="left"/>
    </xf>
    <xf numFmtId="0" fontId="33" fillId="3" borderId="108" xfId="0" applyFont="1" applyFill="1" applyBorder="1" applyAlignment="1">
      <alignment horizontal="center"/>
    </xf>
    <xf numFmtId="0" fontId="37" fillId="3" borderId="108" xfId="0" applyFont="1" applyFill="1" applyBorder="1" applyAlignment="1">
      <alignment horizontal="center"/>
    </xf>
    <xf numFmtId="0" fontId="33" fillId="3" borderId="108" xfId="0" applyFont="1" applyFill="1" applyBorder="1" applyAlignment="1">
      <alignment horizontal="right"/>
    </xf>
    <xf numFmtId="0" fontId="33" fillId="3" borderId="27" xfId="0" applyFont="1" applyFill="1" applyBorder="1" applyAlignment="1">
      <alignment horizontal="left"/>
    </xf>
    <xf numFmtId="0" fontId="33" fillId="3" borderId="7" xfId="0" applyFont="1" applyFill="1" applyBorder="1" applyAlignment="1">
      <alignment horizontal="center"/>
    </xf>
    <xf numFmtId="0" fontId="33" fillId="3" borderId="0" xfId="0" applyFont="1" applyFill="1" applyAlignment="1">
      <alignment horizontal="center"/>
    </xf>
    <xf numFmtId="0" fontId="16" fillId="3" borderId="142" xfId="0" applyFont="1" applyFill="1" applyBorder="1" applyAlignment="1">
      <alignment horizontal="center"/>
    </xf>
    <xf numFmtId="0" fontId="33" fillId="3" borderId="28" xfId="0" applyFont="1" applyFill="1" applyBorder="1" applyAlignment="1">
      <alignment horizontal="center"/>
    </xf>
    <xf numFmtId="0" fontId="33" fillId="3" borderId="27" xfId="0" applyFont="1" applyFill="1" applyBorder="1" applyAlignment="1">
      <alignment horizontal="center"/>
    </xf>
    <xf numFmtId="0" fontId="16" fillId="3" borderId="27" xfId="0" applyFont="1" applyFill="1" applyBorder="1" applyAlignment="1">
      <alignment horizontal="center"/>
    </xf>
    <xf numFmtId="0" fontId="33" fillId="3" borderId="26" xfId="0" applyFont="1" applyFill="1" applyBorder="1" applyAlignment="1">
      <alignment horizontal="right"/>
    </xf>
    <xf numFmtId="0" fontId="33" fillId="2" borderId="91" xfId="0" applyFont="1" applyFill="1" applyBorder="1" applyAlignment="1">
      <alignment horizontal="center" vertical="center"/>
    </xf>
    <xf numFmtId="0" fontId="33" fillId="0" borderId="7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33" fillId="0" borderId="26" xfId="0" applyFont="1" applyBorder="1" applyAlignment="1">
      <alignment horizontal="left"/>
    </xf>
    <xf numFmtId="0" fontId="24" fillId="0" borderId="153" xfId="0" applyFont="1" applyBorder="1"/>
    <xf numFmtId="0" fontId="33" fillId="0" borderId="50" xfId="0" applyFont="1" applyBorder="1" applyAlignment="1">
      <alignment horizontal="center"/>
    </xf>
    <xf numFmtId="0" fontId="16" fillId="0" borderId="83" xfId="0" applyFont="1" applyBorder="1" applyAlignment="1">
      <alignment horizontal="center"/>
    </xf>
    <xf numFmtId="0" fontId="33" fillId="0" borderId="52" xfId="0" applyFont="1" applyBorder="1" applyAlignment="1">
      <alignment horizontal="right"/>
    </xf>
    <xf numFmtId="0" fontId="24" fillId="2" borderId="159" xfId="0" applyFont="1" applyFill="1" applyBorder="1"/>
    <xf numFmtId="0" fontId="33" fillId="0" borderId="46" xfId="0" applyFont="1" applyBorder="1" applyAlignment="1">
      <alignment horizontal="center"/>
    </xf>
    <xf numFmtId="0" fontId="16" fillId="0" borderId="56" xfId="0" applyFont="1" applyBorder="1" applyAlignment="1">
      <alignment horizontal="center"/>
    </xf>
    <xf numFmtId="0" fontId="33" fillId="0" borderId="125" xfId="0" applyFont="1" applyBorder="1" applyAlignment="1">
      <alignment horizontal="left"/>
    </xf>
    <xf numFmtId="0" fontId="33" fillId="2" borderId="12" xfId="0" applyFont="1" applyFill="1" applyBorder="1" applyAlignment="1">
      <alignment horizontal="center"/>
    </xf>
    <xf numFmtId="0" fontId="24" fillId="3" borderId="159" xfId="0" applyFont="1" applyFill="1" applyBorder="1"/>
    <xf numFmtId="0" fontId="33" fillId="3" borderId="57" xfId="0" applyFont="1" applyFill="1" applyBorder="1" applyAlignment="1">
      <alignment horizontal="center"/>
    </xf>
    <xf numFmtId="0" fontId="33" fillId="3" borderId="45" xfId="0" applyFont="1" applyFill="1" applyBorder="1" applyAlignment="1">
      <alignment horizontal="center"/>
    </xf>
    <xf numFmtId="0" fontId="33" fillId="3" borderId="17" xfId="0" applyFont="1" applyFill="1" applyBorder="1" applyAlignment="1">
      <alignment horizontal="center"/>
    </xf>
    <xf numFmtId="0" fontId="33" fillId="3" borderId="55" xfId="0" applyFont="1" applyFill="1" applyBorder="1" applyAlignment="1">
      <alignment horizontal="center"/>
    </xf>
    <xf numFmtId="0" fontId="33" fillId="3" borderId="56" xfId="0" applyFont="1" applyFill="1" applyBorder="1" applyAlignment="1">
      <alignment horizontal="center"/>
    </xf>
    <xf numFmtId="0" fontId="33" fillId="3" borderId="46" xfId="0" applyFont="1" applyFill="1" applyBorder="1" applyAlignment="1">
      <alignment horizontal="center"/>
    </xf>
    <xf numFmtId="0" fontId="33" fillId="3" borderId="45" xfId="0" applyFont="1" applyFill="1" applyBorder="1" applyAlignment="1">
      <alignment horizontal="left"/>
    </xf>
    <xf numFmtId="0" fontId="33" fillId="3" borderId="56" xfId="0" applyFont="1" applyFill="1" applyBorder="1" applyAlignment="1">
      <alignment horizontal="left"/>
    </xf>
    <xf numFmtId="0" fontId="33" fillId="3" borderId="46" xfId="0" applyFont="1" applyFill="1" applyBorder="1" applyAlignment="1">
      <alignment horizontal="left"/>
    </xf>
    <xf numFmtId="0" fontId="17" fillId="3" borderId="45" xfId="0" applyFont="1" applyFill="1" applyBorder="1" applyAlignment="1">
      <alignment horizontal="center"/>
    </xf>
    <xf numFmtId="0" fontId="17" fillId="3" borderId="56" xfId="0" applyFont="1" applyFill="1" applyBorder="1" applyAlignment="1">
      <alignment horizontal="center"/>
    </xf>
    <xf numFmtId="0" fontId="16" fillId="3" borderId="46" xfId="0" applyFont="1" applyFill="1" applyBorder="1" applyAlignment="1">
      <alignment horizontal="center"/>
    </xf>
    <xf numFmtId="0" fontId="17" fillId="3" borderId="57" xfId="0" applyFont="1" applyFill="1" applyBorder="1" applyAlignment="1">
      <alignment horizontal="center"/>
    </xf>
    <xf numFmtId="0" fontId="33" fillId="3" borderId="162" xfId="0" applyFont="1" applyFill="1" applyBorder="1" applyAlignment="1">
      <alignment horizontal="right"/>
    </xf>
    <xf numFmtId="0" fontId="33" fillId="0" borderId="28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16" fillId="0" borderId="142" xfId="0" applyFont="1" applyBorder="1" applyAlignment="1">
      <alignment horizontal="left"/>
    </xf>
    <xf numFmtId="0" fontId="33" fillId="0" borderId="143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24" fillId="0" borderId="58" xfId="0" applyFont="1" applyBorder="1" applyAlignment="1">
      <alignment wrapText="1"/>
    </xf>
    <xf numFmtId="0" fontId="33" fillId="0" borderId="127" xfId="0" applyFont="1" applyBorder="1" applyAlignment="1">
      <alignment horizontal="center"/>
    </xf>
    <xf numFmtId="0" fontId="16" fillId="0" borderId="128" xfId="0" applyFont="1" applyBorder="1" applyAlignment="1">
      <alignment horizontal="center"/>
    </xf>
    <xf numFmtId="0" fontId="33" fillId="0" borderId="58" xfId="0" applyFont="1" applyBorder="1" applyAlignment="1">
      <alignment horizontal="right"/>
    </xf>
    <xf numFmtId="0" fontId="24" fillId="0" borderId="162" xfId="0" applyFont="1" applyBorder="1" applyAlignment="1">
      <alignment vertical="top" wrapText="1"/>
    </xf>
    <xf numFmtId="0" fontId="33" fillId="0" borderId="162" xfId="0" applyFont="1" applyBorder="1" applyAlignment="1">
      <alignment horizontal="left"/>
    </xf>
    <xf numFmtId="0" fontId="16" fillId="0" borderId="26" xfId="0" applyFont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24" fillId="0" borderId="58" xfId="0" applyFont="1" applyBorder="1" applyAlignment="1">
      <alignment horizontal="left"/>
    </xf>
    <xf numFmtId="0" fontId="33" fillId="3" borderId="50" xfId="0" applyFont="1" applyFill="1" applyBorder="1" applyAlignment="1">
      <alignment horizontal="center"/>
    </xf>
    <xf numFmtId="0" fontId="16" fillId="3" borderId="83" xfId="0" applyFont="1" applyFill="1" applyBorder="1" applyAlignment="1">
      <alignment horizontal="center"/>
    </xf>
    <xf numFmtId="0" fontId="33" fillId="0" borderId="9" xfId="0" applyFont="1" applyBorder="1" applyAlignment="1">
      <alignment horizontal="right" vertical="center"/>
    </xf>
    <xf numFmtId="0" fontId="24" fillId="0" borderId="142" xfId="0" applyFont="1" applyBorder="1" applyAlignment="1">
      <alignment horizontal="left"/>
    </xf>
    <xf numFmtId="0" fontId="16" fillId="3" borderId="56" xfId="0" applyFont="1" applyFill="1" applyBorder="1" applyAlignment="1">
      <alignment horizontal="center"/>
    </xf>
    <xf numFmtId="0" fontId="40" fillId="0" borderId="9" xfId="0" applyFont="1" applyBorder="1" applyAlignment="1">
      <alignment horizontal="left"/>
    </xf>
    <xf numFmtId="0" fontId="33" fillId="0" borderId="128" xfId="0" applyFont="1" applyBorder="1" applyAlignment="1">
      <alignment horizontal="center"/>
    </xf>
    <xf numFmtId="0" fontId="40" fillId="0" borderId="129" xfId="0" applyFont="1" applyBorder="1" applyAlignment="1">
      <alignment horizontal="left"/>
    </xf>
    <xf numFmtId="0" fontId="40" fillId="0" borderId="129" xfId="0" applyFont="1" applyBorder="1" applyAlignment="1">
      <alignment horizontal="left" wrapText="1"/>
    </xf>
    <xf numFmtId="0" fontId="33" fillId="2" borderId="158" xfId="0" applyFont="1" applyFill="1" applyBorder="1" applyAlignment="1">
      <alignment horizontal="center"/>
    </xf>
    <xf numFmtId="0" fontId="40" fillId="0" borderId="52" xfId="0" applyFont="1" applyBorder="1" applyAlignment="1">
      <alignment horizontal="left"/>
    </xf>
    <xf numFmtId="0" fontId="40" fillId="0" borderId="91" xfId="0" applyFont="1" applyBorder="1" applyAlignment="1">
      <alignment horizontal="left"/>
    </xf>
    <xf numFmtId="0" fontId="33" fillId="2" borderId="163" xfId="0" applyFont="1" applyFill="1" applyBorder="1" applyAlignment="1">
      <alignment horizontal="center"/>
    </xf>
    <xf numFmtId="0" fontId="37" fillId="0" borderId="25" xfId="0" applyFont="1" applyBorder="1" applyAlignment="1">
      <alignment horizontal="center"/>
    </xf>
    <xf numFmtId="0" fontId="33" fillId="0" borderId="108" xfId="0" applyFont="1" applyBorder="1" applyAlignment="1">
      <alignment horizontal="center" vertical="center"/>
    </xf>
    <xf numFmtId="0" fontId="37" fillId="0" borderId="108" xfId="0" applyFont="1" applyBorder="1" applyAlignment="1">
      <alignment horizontal="center" vertical="center"/>
    </xf>
    <xf numFmtId="0" fontId="33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left"/>
    </xf>
    <xf numFmtId="0" fontId="4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5" fillId="0" borderId="167" xfId="6" applyNumberFormat="1" applyBorder="1"/>
    <xf numFmtId="0" fontId="15" fillId="0" borderId="0" xfId="6" applyNumberFormat="1"/>
    <xf numFmtId="0" fontId="44" fillId="0" borderId="174" xfId="6" applyFont="1" applyFill="1" applyBorder="1" applyAlignment="1">
      <alignment horizontal="center"/>
    </xf>
    <xf numFmtId="0" fontId="46" fillId="0" borderId="175" xfId="6" applyNumberFormat="1" applyFont="1" applyFill="1" applyBorder="1" applyAlignment="1">
      <alignment horizontal="center"/>
    </xf>
    <xf numFmtId="0" fontId="44" fillId="0" borderId="112" xfId="6" applyFont="1" applyFill="1" applyBorder="1" applyAlignment="1">
      <alignment horizontal="center"/>
    </xf>
    <xf numFmtId="0" fontId="44" fillId="0" borderId="114" xfId="6" applyFont="1" applyFill="1" applyBorder="1" applyAlignment="1">
      <alignment horizontal="center"/>
    </xf>
    <xf numFmtId="0" fontId="44" fillId="0" borderId="186" xfId="6" applyFont="1" applyFill="1" applyBorder="1" applyAlignment="1">
      <alignment horizontal="center"/>
    </xf>
    <xf numFmtId="0" fontId="44" fillId="0" borderId="191" xfId="6" applyFont="1" applyFill="1" applyBorder="1" applyAlignment="1">
      <alignment horizontal="center"/>
    </xf>
    <xf numFmtId="49" fontId="44" fillId="0" borderId="192" xfId="6" applyNumberFormat="1" applyFont="1" applyFill="1" applyBorder="1" applyAlignment="1">
      <alignment horizontal="center" vertical="center"/>
    </xf>
    <xf numFmtId="49" fontId="44" fillId="0" borderId="193" xfId="6" applyNumberFormat="1" applyFont="1" applyFill="1" applyBorder="1" applyAlignment="1">
      <alignment horizontal="center" vertical="center"/>
    </xf>
    <xf numFmtId="49" fontId="44" fillId="0" borderId="194" xfId="6" applyNumberFormat="1" applyFont="1" applyFill="1" applyBorder="1" applyAlignment="1">
      <alignment horizontal="center" vertical="center"/>
    </xf>
    <xf numFmtId="49" fontId="44" fillId="0" borderId="199" xfId="6" applyNumberFormat="1" applyFont="1" applyFill="1" applyBorder="1" applyAlignment="1">
      <alignment horizontal="center" vertical="center"/>
    </xf>
    <xf numFmtId="49" fontId="44" fillId="0" borderId="196" xfId="6" applyNumberFormat="1" applyFont="1" applyFill="1" applyBorder="1" applyAlignment="1">
      <alignment horizontal="center" vertical="center"/>
    </xf>
    <xf numFmtId="49" fontId="47" fillId="0" borderId="198" xfId="6" applyNumberFormat="1" applyFont="1" applyFill="1" applyBorder="1" applyAlignment="1">
      <alignment horizontal="center" vertical="center"/>
    </xf>
    <xf numFmtId="49" fontId="44" fillId="0" borderId="201" xfId="6" applyNumberFormat="1" applyFont="1" applyFill="1" applyBorder="1" applyAlignment="1">
      <alignment horizontal="center"/>
    </xf>
    <xf numFmtId="49" fontId="44" fillId="0" borderId="182" xfId="6" applyNumberFormat="1" applyFont="1" applyFill="1" applyBorder="1" applyAlignment="1">
      <alignment horizontal="left"/>
    </xf>
    <xf numFmtId="0" fontId="44" fillId="0" borderId="183" xfId="6" applyFont="1" applyFill="1" applyBorder="1" applyAlignment="1">
      <alignment horizontal="left"/>
    </xf>
    <xf numFmtId="0" fontId="44" fillId="0" borderId="183" xfId="6" applyFont="1" applyFill="1" applyBorder="1" applyAlignment="1">
      <alignment horizontal="center" vertical="center" wrapText="1"/>
    </xf>
    <xf numFmtId="0" fontId="47" fillId="0" borderId="183" xfId="6" applyFont="1" applyFill="1" applyBorder="1" applyAlignment="1">
      <alignment horizontal="center" vertical="center" wrapText="1"/>
    </xf>
    <xf numFmtId="0" fontId="47" fillId="0" borderId="183" xfId="6" applyFont="1" applyFill="1" applyBorder="1" applyAlignment="1">
      <alignment horizontal="left"/>
    </xf>
    <xf numFmtId="0" fontId="48" fillId="0" borderId="183" xfId="6" applyFont="1" applyFill="1" applyBorder="1" applyAlignment="1">
      <alignment horizontal="left"/>
    </xf>
    <xf numFmtId="0" fontId="44" fillId="0" borderId="184" xfId="6" applyFont="1" applyFill="1" applyBorder="1" applyAlignment="1">
      <alignment horizontal="left"/>
    </xf>
    <xf numFmtId="0" fontId="44" fillId="0" borderId="202" xfId="6" applyNumberFormat="1" applyFont="1" applyFill="1" applyBorder="1" applyAlignment="1">
      <alignment horizontal="center"/>
    </xf>
    <xf numFmtId="49" fontId="45" fillId="0" borderId="202" xfId="6" applyNumberFormat="1" applyFont="1" applyFill="1" applyBorder="1" applyAlignment="1">
      <alignment horizontal="left"/>
    </xf>
    <xf numFmtId="0" fontId="44" fillId="0" borderId="203" xfId="6" applyNumberFormat="1" applyFont="1" applyFill="1" applyBorder="1" applyAlignment="1">
      <alignment horizontal="center"/>
    </xf>
    <xf numFmtId="0" fontId="44" fillId="0" borderId="180" xfId="6" applyNumberFormat="1" applyFont="1" applyFill="1" applyBorder="1" applyAlignment="1">
      <alignment horizontal="center"/>
    </xf>
    <xf numFmtId="0" fontId="44" fillId="0" borderId="204" xfId="6" applyNumberFormat="1" applyFont="1" applyFill="1" applyBorder="1" applyAlignment="1">
      <alignment horizontal="center"/>
    </xf>
    <xf numFmtId="0" fontId="47" fillId="0" borderId="204" xfId="6" applyNumberFormat="1" applyFont="1" applyFill="1" applyBorder="1" applyAlignment="1">
      <alignment horizontal="center"/>
    </xf>
    <xf numFmtId="0" fontId="44" fillId="0" borderId="203" xfId="6" applyFont="1" applyFill="1" applyBorder="1" applyAlignment="1">
      <alignment horizontal="center"/>
    </xf>
    <xf numFmtId="0" fontId="44" fillId="0" borderId="180" xfId="6" applyFont="1" applyFill="1" applyBorder="1" applyAlignment="1">
      <alignment horizontal="center"/>
    </xf>
    <xf numFmtId="0" fontId="47" fillId="0" borderId="204" xfId="6" applyFont="1" applyFill="1" applyBorder="1" applyAlignment="1">
      <alignment horizontal="center"/>
    </xf>
    <xf numFmtId="0" fontId="48" fillId="0" borderId="204" xfId="6" applyFont="1" applyFill="1" applyBorder="1" applyAlignment="1">
      <alignment horizontal="center"/>
    </xf>
    <xf numFmtId="49" fontId="44" fillId="0" borderId="202" xfId="6" applyNumberFormat="1" applyFont="1" applyFill="1" applyBorder="1" applyAlignment="1">
      <alignment horizontal="left"/>
    </xf>
    <xf numFmtId="0" fontId="44" fillId="0" borderId="115" xfId="6" applyNumberFormat="1" applyFont="1" applyFill="1" applyBorder="1" applyAlignment="1">
      <alignment horizontal="center"/>
    </xf>
    <xf numFmtId="49" fontId="45" fillId="0" borderId="115" xfId="6" applyNumberFormat="1" applyFont="1" applyFill="1" applyBorder="1" applyAlignment="1">
      <alignment horizontal="left"/>
    </xf>
    <xf numFmtId="0" fontId="44" fillId="0" borderId="118" xfId="6" applyNumberFormat="1" applyFont="1" applyFill="1" applyBorder="1" applyAlignment="1">
      <alignment horizontal="center"/>
    </xf>
    <xf numFmtId="0" fontId="44" fillId="0" borderId="116" xfId="6" applyNumberFormat="1" applyFont="1" applyFill="1" applyBorder="1" applyAlignment="1">
      <alignment horizontal="center"/>
    </xf>
    <xf numFmtId="0" fontId="44" fillId="0" borderId="117" xfId="6" applyNumberFormat="1" applyFont="1" applyFill="1" applyBorder="1" applyAlignment="1">
      <alignment horizontal="center"/>
    </xf>
    <xf numFmtId="0" fontId="47" fillId="0" borderId="117" xfId="6" applyNumberFormat="1" applyFont="1" applyFill="1" applyBorder="1" applyAlignment="1">
      <alignment horizontal="center"/>
    </xf>
    <xf numFmtId="0" fontId="44" fillId="0" borderId="118" xfId="6" applyFont="1" applyFill="1" applyBorder="1" applyAlignment="1">
      <alignment horizontal="center"/>
    </xf>
    <xf numFmtId="0" fontId="44" fillId="0" borderId="116" xfId="6" applyFont="1" applyFill="1" applyBorder="1" applyAlignment="1">
      <alignment horizontal="center"/>
    </xf>
    <xf numFmtId="0" fontId="47" fillId="0" borderId="117" xfId="6" applyFont="1" applyFill="1" applyBorder="1" applyAlignment="1">
      <alignment horizontal="center"/>
    </xf>
    <xf numFmtId="0" fontId="48" fillId="0" borderId="117" xfId="6" applyFont="1" applyFill="1" applyBorder="1" applyAlignment="1">
      <alignment horizontal="center"/>
    </xf>
    <xf numFmtId="49" fontId="44" fillId="0" borderId="115" xfId="6" applyNumberFormat="1" applyFont="1" applyFill="1" applyBorder="1" applyAlignment="1">
      <alignment horizontal="right"/>
    </xf>
    <xf numFmtId="49" fontId="44" fillId="0" borderId="115" xfId="6" applyNumberFormat="1" applyFont="1" applyFill="1" applyBorder="1" applyAlignment="1">
      <alignment horizontal="left"/>
    </xf>
    <xf numFmtId="49" fontId="45" fillId="0" borderId="115" xfId="6" applyNumberFormat="1" applyFont="1" applyFill="1" applyBorder="1" applyAlignment="1">
      <alignment horizontal="left" wrapText="1"/>
    </xf>
    <xf numFmtId="0" fontId="44" fillId="0" borderId="118" xfId="6" applyNumberFormat="1" applyFont="1" applyFill="1" applyBorder="1" applyAlignment="1">
      <alignment horizontal="center" vertical="center"/>
    </xf>
    <xf numFmtId="0" fontId="44" fillId="0" borderId="116" xfId="6" applyNumberFormat="1" applyFont="1" applyFill="1" applyBorder="1" applyAlignment="1">
      <alignment horizontal="center" vertical="center"/>
    </xf>
    <xf numFmtId="0" fontId="44" fillId="0" borderId="117" xfId="6" applyNumberFormat="1" applyFont="1" applyFill="1" applyBorder="1" applyAlignment="1">
      <alignment horizontal="center" vertical="center"/>
    </xf>
    <xf numFmtId="0" fontId="47" fillId="0" borderId="117" xfId="6" applyNumberFormat="1" applyFont="1" applyFill="1" applyBorder="1" applyAlignment="1">
      <alignment horizontal="center" vertical="center"/>
    </xf>
    <xf numFmtId="0" fontId="44" fillId="0" borderId="205" xfId="6" applyNumberFormat="1" applyFont="1" applyFill="1" applyBorder="1" applyAlignment="1">
      <alignment horizontal="center"/>
    </xf>
    <xf numFmtId="49" fontId="45" fillId="0" borderId="206" xfId="6" applyNumberFormat="1" applyFont="1" applyFill="1" applyBorder="1" applyAlignment="1">
      <alignment horizontal="left"/>
    </xf>
    <xf numFmtId="0" fontId="44" fillId="0" borderId="207" xfId="6" applyNumberFormat="1" applyFont="1" applyFill="1" applyBorder="1" applyAlignment="1">
      <alignment horizontal="center"/>
    </xf>
    <xf numFmtId="0" fontId="44" fillId="0" borderId="197" xfId="6" applyNumberFormat="1" applyFont="1" applyFill="1" applyBorder="1" applyAlignment="1">
      <alignment horizontal="center"/>
    </xf>
    <xf numFmtId="0" fontId="44" fillId="0" borderId="208" xfId="6" applyNumberFormat="1" applyFont="1" applyFill="1" applyBorder="1" applyAlignment="1">
      <alignment horizontal="center"/>
    </xf>
    <xf numFmtId="0" fontId="47" fillId="0" borderId="208" xfId="6" applyNumberFormat="1" applyFont="1" applyFill="1" applyBorder="1" applyAlignment="1">
      <alignment horizontal="center"/>
    </xf>
    <xf numFmtId="0" fontId="44" fillId="0" borderId="207" xfId="6" applyFont="1" applyFill="1" applyBorder="1" applyAlignment="1">
      <alignment horizontal="center"/>
    </xf>
    <xf numFmtId="0" fontId="44" fillId="0" borderId="197" xfId="6" applyFont="1" applyFill="1" applyBorder="1" applyAlignment="1">
      <alignment horizontal="center"/>
    </xf>
    <xf numFmtId="0" fontId="47" fillId="0" borderId="208" xfId="6" applyFont="1" applyFill="1" applyBorder="1" applyAlignment="1">
      <alignment horizontal="center"/>
    </xf>
    <xf numFmtId="49" fontId="44" fillId="0" borderId="206" xfId="6" applyNumberFormat="1" applyFont="1" applyFill="1" applyBorder="1" applyAlignment="1">
      <alignment horizontal="left"/>
    </xf>
    <xf numFmtId="0" fontId="44" fillId="0" borderId="209" xfId="6" applyFont="1" applyFill="1" applyBorder="1" applyAlignment="1">
      <alignment horizontal="center"/>
    </xf>
    <xf numFmtId="49" fontId="44" fillId="0" borderId="201" xfId="6" applyNumberFormat="1" applyFont="1" applyFill="1" applyBorder="1" applyAlignment="1">
      <alignment horizontal="left"/>
    </xf>
    <xf numFmtId="0" fontId="44" fillId="0" borderId="192" xfId="6" applyNumberFormat="1" applyFont="1" applyFill="1" applyBorder="1" applyAlignment="1">
      <alignment horizontal="center"/>
    </xf>
    <xf numFmtId="0" fontId="44" fillId="0" borderId="193" xfId="6" applyNumberFormat="1" applyFont="1" applyFill="1" applyBorder="1" applyAlignment="1">
      <alignment horizontal="center"/>
    </xf>
    <xf numFmtId="0" fontId="44" fillId="0" borderId="210" xfId="6" applyNumberFormat="1" applyFont="1" applyFill="1" applyBorder="1" applyAlignment="1">
      <alignment horizontal="center"/>
    </xf>
    <xf numFmtId="0" fontId="47" fillId="0" borderId="210" xfId="6" applyNumberFormat="1" applyFont="1" applyFill="1" applyBorder="1" applyAlignment="1">
      <alignment horizontal="center"/>
    </xf>
    <xf numFmtId="0" fontId="44" fillId="0" borderId="211" xfId="6" applyNumberFormat="1" applyFont="1" applyFill="1" applyBorder="1" applyAlignment="1">
      <alignment horizontal="center"/>
    </xf>
    <xf numFmtId="0" fontId="44" fillId="0" borderId="183" xfId="6" applyNumberFormat="1" applyFont="1" applyFill="1" applyBorder="1" applyAlignment="1">
      <alignment horizontal="center"/>
    </xf>
    <xf numFmtId="0" fontId="44" fillId="0" borderId="212" xfId="6" applyNumberFormat="1" applyFont="1" applyFill="1" applyBorder="1" applyAlignment="1">
      <alignment horizontal="center"/>
    </xf>
    <xf numFmtId="0" fontId="44" fillId="0" borderId="213" xfId="6" applyNumberFormat="1" applyFont="1" applyFill="1" applyBorder="1" applyAlignment="1">
      <alignment horizontal="center"/>
    </xf>
    <xf numFmtId="0" fontId="44" fillId="0" borderId="182" xfId="6" applyNumberFormat="1" applyFont="1" applyFill="1" applyBorder="1" applyAlignment="1">
      <alignment horizontal="center"/>
    </xf>
    <xf numFmtId="0" fontId="44" fillId="0" borderId="214" xfId="6" applyNumberFormat="1" applyFont="1" applyFill="1" applyBorder="1" applyAlignment="1">
      <alignment horizontal="center"/>
    </xf>
    <xf numFmtId="0" fontId="44" fillId="0" borderId="215" xfId="6" applyNumberFormat="1" applyFont="1" applyFill="1" applyBorder="1" applyAlignment="1">
      <alignment horizontal="center"/>
    </xf>
    <xf numFmtId="0" fontId="44" fillId="0" borderId="201" xfId="6" applyFont="1" applyFill="1" applyBorder="1" applyAlignment="1">
      <alignment horizontal="center"/>
    </xf>
    <xf numFmtId="49" fontId="44" fillId="0" borderId="174" xfId="6" applyNumberFormat="1" applyFont="1" applyFill="1" applyBorder="1" applyAlignment="1">
      <alignment horizontal="left"/>
    </xf>
    <xf numFmtId="0" fontId="44" fillId="0" borderId="183" xfId="6" applyFont="1" applyFill="1" applyBorder="1" applyAlignment="1">
      <alignment horizontal="center"/>
    </xf>
    <xf numFmtId="49" fontId="45" fillId="0" borderId="216" xfId="6" applyNumberFormat="1" applyFont="1" applyFill="1" applyBorder="1"/>
    <xf numFmtId="49" fontId="45" fillId="0" borderId="115" xfId="6" applyNumberFormat="1" applyFont="1" applyFill="1" applyBorder="1"/>
    <xf numFmtId="49" fontId="45" fillId="0" borderId="115" xfId="6" applyNumberFormat="1" applyFont="1" applyFill="1" applyBorder="1" applyAlignment="1">
      <alignment wrapText="1"/>
    </xf>
    <xf numFmtId="0" fontId="48" fillId="0" borderId="208" xfId="6" applyFont="1" applyFill="1" applyBorder="1" applyAlignment="1">
      <alignment horizontal="center"/>
    </xf>
    <xf numFmtId="49" fontId="44" fillId="0" borderId="206" xfId="6" applyNumberFormat="1" applyFont="1" applyFill="1" applyBorder="1" applyAlignment="1">
      <alignment horizontal="right"/>
    </xf>
    <xf numFmtId="49" fontId="45" fillId="0" borderId="206" xfId="6" applyNumberFormat="1" applyFont="1" applyFill="1" applyBorder="1" applyAlignment="1">
      <alignment horizontal="left" vertical="top" wrapText="1"/>
    </xf>
    <xf numFmtId="0" fontId="44" fillId="0" borderId="207" xfId="6" applyNumberFormat="1" applyFont="1" applyFill="1" applyBorder="1" applyAlignment="1">
      <alignment horizontal="center" vertical="center"/>
    </xf>
    <xf numFmtId="0" fontId="44" fillId="0" borderId="197" xfId="6" applyNumberFormat="1" applyFont="1" applyFill="1" applyBorder="1" applyAlignment="1">
      <alignment horizontal="center" vertical="center"/>
    </xf>
    <xf numFmtId="0" fontId="44" fillId="0" borderId="208" xfId="6" applyNumberFormat="1" applyFont="1" applyFill="1" applyBorder="1" applyAlignment="1">
      <alignment horizontal="center" vertical="center"/>
    </xf>
    <xf numFmtId="0" fontId="47" fillId="0" borderId="208" xfId="6" applyNumberFormat="1" applyFont="1" applyFill="1" applyBorder="1" applyAlignment="1">
      <alignment horizontal="center" vertical="center"/>
    </xf>
    <xf numFmtId="0" fontId="44" fillId="0" borderId="218" xfId="6" applyFont="1" applyFill="1" applyBorder="1" applyAlignment="1">
      <alignment horizontal="right"/>
    </xf>
    <xf numFmtId="0" fontId="15" fillId="0" borderId="219" xfId="6" applyNumberFormat="1" applyBorder="1"/>
    <xf numFmtId="49" fontId="44" fillId="0" borderId="201" xfId="6" applyNumberFormat="1" applyFont="1" applyFill="1" applyBorder="1"/>
    <xf numFmtId="0" fontId="44" fillId="0" borderId="220" xfId="6" applyNumberFormat="1" applyFont="1" applyFill="1" applyBorder="1" applyAlignment="1">
      <alignment horizontal="center"/>
    </xf>
    <xf numFmtId="0" fontId="47" fillId="0" borderId="184" xfId="6" applyNumberFormat="1" applyFont="1" applyFill="1" applyBorder="1" applyAlignment="1">
      <alignment horizontal="center"/>
    </xf>
    <xf numFmtId="0" fontId="47" fillId="0" borderId="220" xfId="6" applyNumberFormat="1" applyFont="1" applyFill="1" applyBorder="1" applyAlignment="1">
      <alignment horizontal="center"/>
    </xf>
    <xf numFmtId="0" fontId="44" fillId="0" borderId="201" xfId="6" applyFont="1" applyFill="1" applyBorder="1" applyAlignment="1">
      <alignment horizontal="right"/>
    </xf>
    <xf numFmtId="49" fontId="45" fillId="0" borderId="221" xfId="6" applyNumberFormat="1" applyFont="1" applyFill="1" applyBorder="1" applyAlignment="1">
      <alignment wrapText="1"/>
    </xf>
    <xf numFmtId="0" fontId="44" fillId="0" borderId="222" xfId="6" applyNumberFormat="1" applyFont="1" applyFill="1" applyBorder="1" applyAlignment="1">
      <alignment horizontal="center"/>
    </xf>
    <xf numFmtId="0" fontId="44" fillId="0" borderId="223" xfId="6" applyNumberFormat="1" applyFont="1" applyFill="1" applyBorder="1" applyAlignment="1">
      <alignment horizontal="center"/>
    </xf>
    <xf numFmtId="0" fontId="44" fillId="0" borderId="224" xfId="6" applyNumberFormat="1" applyFont="1" applyFill="1" applyBorder="1" applyAlignment="1">
      <alignment horizontal="center"/>
    </xf>
    <xf numFmtId="0" fontId="47" fillId="0" borderId="224" xfId="6" applyNumberFormat="1" applyFont="1" applyFill="1" applyBorder="1" applyAlignment="1">
      <alignment horizontal="center"/>
    </xf>
    <xf numFmtId="0" fontId="44" fillId="0" borderId="222" xfId="6" applyFont="1" applyFill="1" applyBorder="1" applyAlignment="1">
      <alignment horizontal="center"/>
    </xf>
    <xf numFmtId="0" fontId="44" fillId="0" borderId="223" xfId="6" applyFont="1" applyFill="1" applyBorder="1" applyAlignment="1">
      <alignment horizontal="center"/>
    </xf>
    <xf numFmtId="0" fontId="47" fillId="0" borderId="224" xfId="6" applyFont="1" applyFill="1" applyBorder="1" applyAlignment="1">
      <alignment horizontal="center"/>
    </xf>
    <xf numFmtId="0" fontId="48" fillId="0" borderId="224" xfId="6" applyFont="1" applyFill="1" applyBorder="1" applyAlignment="1">
      <alignment horizontal="center"/>
    </xf>
    <xf numFmtId="49" fontId="44" fillId="0" borderId="221" xfId="6" applyNumberFormat="1" applyFont="1" applyFill="1" applyBorder="1" applyAlignment="1">
      <alignment horizontal="left"/>
    </xf>
    <xf numFmtId="0" fontId="44" fillId="0" borderId="225" xfId="6" applyNumberFormat="1" applyFont="1" applyFill="1" applyBorder="1" applyAlignment="1">
      <alignment horizontal="center"/>
    </xf>
    <xf numFmtId="0" fontId="44" fillId="0" borderId="113" xfId="6" applyNumberFormat="1" applyFont="1" applyFill="1" applyBorder="1" applyAlignment="1">
      <alignment horizontal="center"/>
    </xf>
    <xf numFmtId="0" fontId="44" fillId="0" borderId="226" xfId="6" applyNumberFormat="1" applyFont="1" applyFill="1" applyBorder="1" applyAlignment="1">
      <alignment horizontal="center"/>
    </xf>
    <xf numFmtId="0" fontId="44" fillId="0" borderId="206" xfId="6" applyNumberFormat="1" applyFont="1" applyFill="1" applyBorder="1" applyAlignment="1">
      <alignment horizontal="center"/>
    </xf>
    <xf numFmtId="49" fontId="44" fillId="0" borderId="182" xfId="6" applyNumberFormat="1" applyFont="1" applyFill="1" applyBorder="1"/>
    <xf numFmtId="0" fontId="44" fillId="0" borderId="183" xfId="6" applyFont="1" applyFill="1" applyBorder="1"/>
    <xf numFmtId="0" fontId="47" fillId="0" borderId="183" xfId="6" applyFont="1" applyFill="1" applyBorder="1"/>
    <xf numFmtId="0" fontId="48" fillId="0" borderId="183" xfId="6" applyFont="1" applyFill="1" applyBorder="1"/>
    <xf numFmtId="0" fontId="44" fillId="0" borderId="184" xfId="6" applyFont="1" applyFill="1" applyBorder="1"/>
    <xf numFmtId="0" fontId="44" fillId="0" borderId="185" xfId="6" applyNumberFormat="1" applyFont="1" applyFill="1" applyBorder="1" applyAlignment="1">
      <alignment horizontal="center"/>
    </xf>
    <xf numFmtId="49" fontId="45" fillId="0" borderId="201" xfId="6" applyNumberFormat="1" applyFont="1" applyFill="1" applyBorder="1"/>
    <xf numFmtId="0" fontId="44" fillId="0" borderId="227" xfId="6" applyNumberFormat="1" applyFont="1" applyFill="1" applyBorder="1" applyAlignment="1">
      <alignment horizontal="center"/>
    </xf>
    <xf numFmtId="0" fontId="44" fillId="0" borderId="179" xfId="6" applyNumberFormat="1" applyFont="1" applyFill="1" applyBorder="1" applyAlignment="1">
      <alignment horizontal="center"/>
    </xf>
    <xf numFmtId="0" fontId="47" fillId="0" borderId="181" xfId="6" applyNumberFormat="1" applyFont="1" applyFill="1" applyBorder="1" applyAlignment="1">
      <alignment horizontal="center"/>
    </xf>
    <xf numFmtId="0" fontId="44" fillId="0" borderId="192" xfId="6" applyFont="1" applyFill="1" applyBorder="1" applyAlignment="1">
      <alignment horizontal="center"/>
    </xf>
    <xf numFmtId="0" fontId="44" fillId="0" borderId="193" xfId="6" applyFont="1" applyFill="1" applyBorder="1" applyAlignment="1">
      <alignment horizontal="center"/>
    </xf>
    <xf numFmtId="0" fontId="49" fillId="0" borderId="210" xfId="6" applyFont="1" applyFill="1" applyBorder="1" applyAlignment="1">
      <alignment horizontal="center"/>
    </xf>
    <xf numFmtId="0" fontId="48" fillId="0" borderId="210" xfId="6" applyFont="1" applyFill="1" applyBorder="1" applyAlignment="1">
      <alignment horizontal="center"/>
    </xf>
    <xf numFmtId="49" fontId="44" fillId="0" borderId="201" xfId="6" applyNumberFormat="1" applyFont="1" applyFill="1" applyBorder="1" applyAlignment="1">
      <alignment horizontal="right"/>
    </xf>
    <xf numFmtId="0" fontId="44" fillId="0" borderId="209" xfId="6" applyFont="1" applyFill="1" applyBorder="1"/>
    <xf numFmtId="0" fontId="44" fillId="0" borderId="199" xfId="6" applyNumberFormat="1" applyFont="1" applyFill="1" applyBorder="1" applyAlignment="1">
      <alignment horizontal="center"/>
    </xf>
    <xf numFmtId="0" fontId="44" fillId="0" borderId="228" xfId="6" applyNumberFormat="1" applyFont="1" applyFill="1" applyBorder="1" applyAlignment="1">
      <alignment horizontal="center"/>
    </xf>
    <xf numFmtId="0" fontId="47" fillId="0" borderId="229" xfId="6" applyNumberFormat="1" applyFont="1" applyFill="1" applyBorder="1" applyAlignment="1">
      <alignment horizontal="center"/>
    </xf>
    <xf numFmtId="0" fontId="44" fillId="0" borderId="230" xfId="6" applyFont="1" applyFill="1" applyBorder="1" applyAlignment="1">
      <alignment horizontal="center"/>
    </xf>
    <xf numFmtId="0" fontId="44" fillId="0" borderId="231" xfId="6" applyFont="1" applyFill="1" applyBorder="1" applyAlignment="1">
      <alignment horizontal="center"/>
    </xf>
    <xf numFmtId="0" fontId="48" fillId="0" borderId="232" xfId="6" applyFont="1" applyFill="1" applyBorder="1" applyAlignment="1">
      <alignment horizontal="center"/>
    </xf>
    <xf numFmtId="0" fontId="44" fillId="0" borderId="233" xfId="6" applyNumberFormat="1" applyFont="1" applyFill="1" applyBorder="1" applyAlignment="1">
      <alignment horizontal="center"/>
    </xf>
    <xf numFmtId="0" fontId="44" fillId="0" borderId="234" xfId="6" applyNumberFormat="1" applyFont="1" applyFill="1" applyBorder="1" applyAlignment="1">
      <alignment horizontal="center"/>
    </xf>
    <xf numFmtId="0" fontId="44" fillId="0" borderId="235" xfId="6" applyNumberFormat="1" applyFont="1" applyFill="1" applyBorder="1" applyAlignment="1">
      <alignment horizontal="center"/>
    </xf>
    <xf numFmtId="0" fontId="47" fillId="0" borderId="232" xfId="6" applyNumberFormat="1" applyFont="1" applyFill="1" applyBorder="1" applyAlignment="1">
      <alignment horizontal="center"/>
    </xf>
    <xf numFmtId="0" fontId="45" fillId="0" borderId="236" xfId="6" applyFont="1" applyFill="1" applyBorder="1" applyAlignment="1">
      <alignment horizontal="center"/>
    </xf>
    <xf numFmtId="49" fontId="44" fillId="0" borderId="236" xfId="6" applyNumberFormat="1" applyFont="1" applyFill="1" applyBorder="1" applyAlignment="1">
      <alignment horizontal="center"/>
    </xf>
    <xf numFmtId="49" fontId="44" fillId="0" borderId="237" xfId="6" applyNumberFormat="1" applyFont="1" applyFill="1" applyBorder="1" applyAlignment="1">
      <alignment horizontal="left"/>
    </xf>
    <xf numFmtId="0" fontId="44" fillId="0" borderId="234" xfId="6" applyFont="1" applyFill="1" applyBorder="1" applyAlignment="1">
      <alignment horizontal="center"/>
    </xf>
    <xf numFmtId="0" fontId="47" fillId="0" borderId="234" xfId="6" applyFont="1" applyFill="1" applyBorder="1" applyAlignment="1">
      <alignment horizontal="center"/>
    </xf>
    <xf numFmtId="0" fontId="48" fillId="0" borderId="234" xfId="6" applyFont="1" applyFill="1" applyBorder="1" applyAlignment="1">
      <alignment horizontal="center"/>
    </xf>
    <xf numFmtId="0" fontId="45" fillId="0" borderId="238" xfId="6" applyFont="1" applyFill="1" applyBorder="1" applyAlignment="1">
      <alignment horizontal="center"/>
    </xf>
    <xf numFmtId="49" fontId="44" fillId="0" borderId="237" xfId="6" applyNumberFormat="1" applyFont="1" applyFill="1" applyBorder="1"/>
    <xf numFmtId="0" fontId="44" fillId="0" borderId="234" xfId="6" applyFont="1" applyFill="1" applyBorder="1"/>
    <xf numFmtId="0" fontId="47" fillId="0" borderId="234" xfId="6" applyFont="1" applyFill="1" applyBorder="1"/>
    <xf numFmtId="0" fontId="44" fillId="0" borderId="239" xfId="6" applyFont="1" applyFill="1" applyBorder="1" applyAlignment="1">
      <alignment horizontal="center"/>
    </xf>
    <xf numFmtId="0" fontId="48" fillId="0" borderId="234" xfId="6" applyFont="1" applyFill="1" applyBorder="1"/>
    <xf numFmtId="0" fontId="44" fillId="0" borderId="238" xfId="6" applyFont="1" applyFill="1" applyBorder="1"/>
    <xf numFmtId="49" fontId="45" fillId="0" borderId="236" xfId="6" applyNumberFormat="1" applyFont="1" applyFill="1" applyBorder="1"/>
    <xf numFmtId="0" fontId="44" fillId="0" borderId="230" xfId="6" applyNumberFormat="1" applyFont="1" applyFill="1" applyBorder="1" applyAlignment="1">
      <alignment horizontal="center"/>
    </xf>
    <xf numFmtId="0" fontId="44" fillId="0" borderId="231" xfId="6" applyNumberFormat="1" applyFont="1" applyFill="1" applyBorder="1" applyAlignment="1">
      <alignment horizontal="center"/>
    </xf>
    <xf numFmtId="0" fontId="44" fillId="0" borderId="232" xfId="6" applyNumberFormat="1" applyFont="1" applyFill="1" applyBorder="1" applyAlignment="1">
      <alignment horizontal="center"/>
    </xf>
    <xf numFmtId="0" fontId="49" fillId="0" borderId="232" xfId="6" applyFont="1" applyFill="1" applyBorder="1" applyAlignment="1">
      <alignment horizontal="center"/>
    </xf>
    <xf numFmtId="49" fontId="44" fillId="0" borderId="236" xfId="6" applyNumberFormat="1" applyFont="1" applyFill="1" applyBorder="1" applyAlignment="1">
      <alignment horizontal="left"/>
    </xf>
    <xf numFmtId="0" fontId="49" fillId="0" borderId="234" xfId="6" applyFont="1" applyFill="1" applyBorder="1" applyAlignment="1">
      <alignment horizontal="center"/>
    </xf>
    <xf numFmtId="0" fontId="44" fillId="0" borderId="240" xfId="6" applyFont="1" applyFill="1" applyBorder="1" applyAlignment="1">
      <alignment horizontal="center"/>
    </xf>
    <xf numFmtId="0" fontId="44" fillId="0" borderId="238" xfId="6" applyFont="1" applyFill="1" applyBorder="1" applyAlignment="1">
      <alignment horizontal="left"/>
    </xf>
    <xf numFmtId="49" fontId="45" fillId="0" borderId="236" xfId="6" applyNumberFormat="1" applyFont="1" applyFill="1" applyBorder="1" applyAlignment="1">
      <alignment vertical="top" wrapText="1"/>
    </xf>
    <xf numFmtId="0" fontId="44" fillId="0" borderId="196" xfId="6" applyNumberFormat="1" applyFont="1" applyFill="1" applyBorder="1" applyAlignment="1">
      <alignment horizontal="center"/>
    </xf>
    <xf numFmtId="49" fontId="45" fillId="0" borderId="236" xfId="6" applyNumberFormat="1" applyFont="1" applyFill="1" applyBorder="1" applyAlignment="1">
      <alignment horizontal="left" wrapText="1"/>
    </xf>
    <xf numFmtId="0" fontId="44" fillId="0" borderId="238" xfId="6" applyFont="1" applyFill="1" applyBorder="1" applyAlignment="1">
      <alignment horizontal="center"/>
    </xf>
    <xf numFmtId="0" fontId="44" fillId="0" borderId="236" xfId="6" applyNumberFormat="1" applyFont="1" applyFill="1" applyBorder="1" applyAlignment="1">
      <alignment horizontal="center"/>
    </xf>
    <xf numFmtId="0" fontId="44" fillId="0" borderId="237" xfId="6" applyNumberFormat="1" applyFont="1" applyFill="1" applyBorder="1" applyAlignment="1">
      <alignment horizontal="center"/>
    </xf>
    <xf numFmtId="49" fontId="44" fillId="0" borderId="236" xfId="6" applyNumberFormat="1" applyFont="1" applyFill="1" applyBorder="1" applyAlignment="1">
      <alignment horizontal="right"/>
    </xf>
    <xf numFmtId="0" fontId="44" fillId="0" borderId="241" xfId="6" applyNumberFormat="1" applyFont="1" applyFill="1" applyBorder="1" applyAlignment="1">
      <alignment horizontal="center"/>
    </xf>
    <xf numFmtId="0" fontId="47" fillId="0" borderId="241" xfId="6" applyNumberFormat="1" applyFont="1" applyFill="1" applyBorder="1" applyAlignment="1">
      <alignment horizontal="center"/>
    </xf>
    <xf numFmtId="0" fontId="44" fillId="0" borderId="243" xfId="6" applyFont="1" applyFill="1" applyBorder="1" applyAlignment="1">
      <alignment horizontal="center"/>
    </xf>
    <xf numFmtId="0" fontId="44" fillId="0" borderId="244" xfId="6" applyNumberFormat="1" applyFont="1" applyFill="1" applyBorder="1" applyAlignment="1">
      <alignment horizontal="center"/>
    </xf>
    <xf numFmtId="0" fontId="47" fillId="0" borderId="244" xfId="6" applyNumberFormat="1" applyFont="1" applyFill="1" applyBorder="1" applyAlignment="1">
      <alignment horizontal="center"/>
    </xf>
    <xf numFmtId="0" fontId="45" fillId="0" borderId="121" xfId="6" applyFont="1" applyFill="1" applyBorder="1" applyAlignment="1">
      <alignment horizontal="center"/>
    </xf>
    <xf numFmtId="0" fontId="44" fillId="0" borderId="245" xfId="6" applyNumberFormat="1" applyFont="1" applyFill="1" applyBorder="1" applyAlignment="1">
      <alignment horizontal="center"/>
    </xf>
    <xf numFmtId="0" fontId="47" fillId="0" borderId="245" xfId="6" applyNumberFormat="1" applyFont="1" applyFill="1" applyBorder="1" applyAlignment="1">
      <alignment horizontal="center"/>
    </xf>
    <xf numFmtId="0" fontId="45" fillId="0" borderId="247" xfId="6" applyFont="1" applyFill="1" applyBorder="1" applyAlignment="1">
      <alignment horizontal="center"/>
    </xf>
    <xf numFmtId="0" fontId="44" fillId="0" borderId="248" xfId="6" applyFont="1" applyFill="1" applyBorder="1" applyAlignment="1">
      <alignment horizontal="center"/>
    </xf>
    <xf numFmtId="0" fontId="44" fillId="0" borderId="239" xfId="6" applyFont="1" applyFill="1" applyBorder="1" applyAlignment="1">
      <alignment horizontal="left"/>
    </xf>
    <xf numFmtId="0" fontId="44" fillId="0" borderId="239" xfId="6" applyFont="1" applyFill="1" applyBorder="1" applyAlignment="1">
      <alignment horizontal="left" wrapText="1"/>
    </xf>
    <xf numFmtId="0" fontId="44" fillId="0" borderId="234" xfId="6" applyFont="1" applyFill="1" applyBorder="1" applyAlignment="1">
      <alignment horizontal="left" wrapText="1"/>
    </xf>
    <xf numFmtId="0" fontId="49" fillId="0" borderId="238" xfId="6" applyFont="1" applyFill="1" applyBorder="1" applyAlignment="1">
      <alignment horizontal="center"/>
    </xf>
    <xf numFmtId="0" fontId="45" fillId="0" borderId="171" xfId="6" applyFont="1" applyFill="1" applyBorder="1"/>
    <xf numFmtId="0" fontId="45" fillId="0" borderId="0" xfId="6" applyFont="1" applyFill="1" applyBorder="1"/>
    <xf numFmtId="0" fontId="44" fillId="0" borderId="0" xfId="6" applyFont="1" applyFill="1" applyBorder="1" applyAlignment="1">
      <alignment horizontal="left" readingOrder="1"/>
    </xf>
    <xf numFmtId="0" fontId="44" fillId="0" borderId="114" xfId="6" applyFont="1" applyFill="1" applyBorder="1" applyAlignment="1">
      <alignment horizontal="left" readingOrder="1"/>
    </xf>
    <xf numFmtId="0" fontId="44" fillId="0" borderId="251" xfId="6" applyNumberFormat="1" applyFont="1" applyFill="1" applyBorder="1" applyAlignment="1">
      <alignment horizontal="center"/>
    </xf>
    <xf numFmtId="0" fontId="51" fillId="0" borderId="0" xfId="6" applyFont="1" applyFill="1" applyBorder="1"/>
    <xf numFmtId="0" fontId="45" fillId="0" borderId="0" xfId="6" applyFont="1" applyFill="1" applyBorder="1" applyAlignment="1">
      <alignment horizontal="center"/>
    </xf>
    <xf numFmtId="0" fontId="15" fillId="0" borderId="254" xfId="6" applyNumberFormat="1" applyBorder="1"/>
    <xf numFmtId="49" fontId="45" fillId="0" borderId="0" xfId="6" applyNumberFormat="1" applyFont="1" applyFill="1" applyBorder="1"/>
    <xf numFmtId="0" fontId="15" fillId="0" borderId="255" xfId="6" applyNumberFormat="1" applyBorder="1"/>
    <xf numFmtId="0" fontId="45" fillId="0" borderId="256" xfId="6" applyFont="1" applyFill="1" applyBorder="1"/>
    <xf numFmtId="0" fontId="52" fillId="0" borderId="169" xfId="6" applyNumberFormat="1" applyFont="1" applyFill="1" applyBorder="1"/>
    <xf numFmtId="0" fontId="52" fillId="0" borderId="0" xfId="6" applyNumberFormat="1" applyFont="1" applyFill="1"/>
    <xf numFmtId="0" fontId="52" fillId="0" borderId="169" xfId="6" applyNumberFormat="1" applyFont="1" applyBorder="1"/>
    <xf numFmtId="0" fontId="52" fillId="0" borderId="0" xfId="6" applyNumberFormat="1" applyFont="1"/>
    <xf numFmtId="0" fontId="20" fillId="0" borderId="258" xfId="7" applyFont="1" applyFill="1" applyBorder="1"/>
    <xf numFmtId="0" fontId="15" fillId="0" borderId="257" xfId="7" applyFill="1" applyBorder="1"/>
    <xf numFmtId="0" fontId="15" fillId="0" borderId="0" xfId="7" applyNumberFormat="1"/>
    <xf numFmtId="0" fontId="44" fillId="0" borderId="260" xfId="7" applyFont="1" applyFill="1" applyBorder="1" applyAlignment="1">
      <alignment horizontal="center"/>
    </xf>
    <xf numFmtId="0" fontId="46" fillId="0" borderId="261" xfId="7" applyNumberFormat="1" applyFont="1" applyFill="1" applyBorder="1" applyAlignment="1">
      <alignment horizontal="center"/>
    </xf>
    <xf numFmtId="0" fontId="44" fillId="0" borderId="273" xfId="7" applyFont="1" applyFill="1" applyBorder="1" applyAlignment="1">
      <alignment horizontal="center"/>
    </xf>
    <xf numFmtId="0" fontId="44" fillId="0" borderId="274" xfId="7" applyFont="1" applyFill="1" applyBorder="1" applyAlignment="1">
      <alignment horizontal="center"/>
    </xf>
    <xf numFmtId="0" fontId="44" fillId="0" borderId="288" xfId="7" applyFont="1" applyFill="1" applyBorder="1" applyAlignment="1">
      <alignment horizontal="center"/>
    </xf>
    <xf numFmtId="0" fontId="44" fillId="0" borderId="289" xfId="7" applyFont="1" applyFill="1" applyBorder="1" applyAlignment="1">
      <alignment horizontal="center"/>
    </xf>
    <xf numFmtId="49" fontId="44" fillId="0" borderId="290" xfId="7" applyNumberFormat="1" applyFont="1" applyFill="1" applyBorder="1" applyAlignment="1">
      <alignment horizontal="center" vertical="center"/>
    </xf>
    <xf numFmtId="49" fontId="44" fillId="0" borderId="291" xfId="7" applyNumberFormat="1" applyFont="1" applyFill="1" applyBorder="1" applyAlignment="1">
      <alignment horizontal="center" vertical="center"/>
    </xf>
    <xf numFmtId="49" fontId="44" fillId="0" borderId="292" xfId="7" applyNumberFormat="1" applyFont="1" applyFill="1" applyBorder="1" applyAlignment="1">
      <alignment horizontal="center" vertical="center"/>
    </xf>
    <xf numFmtId="49" fontId="44" fillId="0" borderId="297" xfId="7" applyNumberFormat="1" applyFont="1" applyFill="1" applyBorder="1" applyAlignment="1">
      <alignment horizontal="center" vertical="center"/>
    </xf>
    <xf numFmtId="49" fontId="44" fillId="0" borderId="298" xfId="7" applyNumberFormat="1" applyFont="1" applyFill="1" applyBorder="1" applyAlignment="1">
      <alignment horizontal="center" vertical="center"/>
    </xf>
    <xf numFmtId="49" fontId="47" fillId="0" borderId="299" xfId="7" applyNumberFormat="1" applyFont="1" applyFill="1" applyBorder="1" applyAlignment="1">
      <alignment horizontal="center" vertical="center"/>
    </xf>
    <xf numFmtId="49" fontId="44" fillId="0" borderId="300" xfId="7" applyNumberFormat="1" applyFont="1" applyFill="1" applyBorder="1" applyAlignment="1">
      <alignment horizontal="center" vertical="center"/>
    </xf>
    <xf numFmtId="49" fontId="44" fillId="0" borderId="301" xfId="7" applyNumberFormat="1" applyFont="1" applyFill="1" applyBorder="1" applyAlignment="1">
      <alignment horizontal="center" vertical="center"/>
    </xf>
    <xf numFmtId="49" fontId="47" fillId="0" borderId="302" xfId="7" applyNumberFormat="1" applyFont="1" applyFill="1" applyBorder="1" applyAlignment="1">
      <alignment horizontal="center" vertical="center"/>
    </xf>
    <xf numFmtId="49" fontId="44" fillId="0" borderId="304" xfId="7" applyNumberFormat="1" applyFont="1" applyFill="1" applyBorder="1" applyAlignment="1">
      <alignment horizontal="center"/>
    </xf>
    <xf numFmtId="49" fontId="44" fillId="0" borderId="305" xfId="7" applyNumberFormat="1" applyFont="1" applyFill="1" applyBorder="1" applyAlignment="1">
      <alignment horizontal="left"/>
    </xf>
    <xf numFmtId="0" fontId="44" fillId="0" borderId="306" xfId="7" applyFont="1" applyFill="1" applyBorder="1" applyAlignment="1">
      <alignment horizontal="left"/>
    </xf>
    <xf numFmtId="0" fontId="44" fillId="0" borderId="173" xfId="7" applyFont="1" applyFill="1" applyBorder="1" applyAlignment="1">
      <alignment horizontal="left"/>
    </xf>
    <xf numFmtId="0" fontId="44" fillId="0" borderId="173" xfId="7" applyFont="1" applyFill="1" applyBorder="1" applyAlignment="1">
      <alignment horizontal="center" vertical="center" wrapText="1"/>
    </xf>
    <xf numFmtId="0" fontId="47" fillId="0" borderId="173" xfId="7" applyFont="1" applyFill="1" applyBorder="1" applyAlignment="1">
      <alignment horizontal="center" vertical="center" wrapText="1"/>
    </xf>
    <xf numFmtId="0" fontId="47" fillId="0" borderId="173" xfId="7" applyFont="1" applyFill="1" applyBorder="1" applyAlignment="1">
      <alignment horizontal="left"/>
    </xf>
    <xf numFmtId="0" fontId="44" fillId="0" borderId="187" xfId="7" applyFont="1" applyFill="1" applyBorder="1" applyAlignment="1">
      <alignment horizontal="left"/>
    </xf>
    <xf numFmtId="0" fontId="44" fillId="0" borderId="221" xfId="7" applyNumberFormat="1" applyFont="1" applyFill="1" applyBorder="1" applyAlignment="1">
      <alignment horizontal="center"/>
    </xf>
    <xf numFmtId="49" fontId="45" fillId="0" borderId="221" xfId="7" applyNumberFormat="1" applyFont="1" applyFill="1" applyBorder="1" applyAlignment="1">
      <alignment horizontal="left"/>
    </xf>
    <xf numFmtId="0" fontId="44" fillId="0" borderId="307" xfId="7" applyNumberFormat="1" applyFont="1" applyFill="1" applyBorder="1" applyAlignment="1">
      <alignment horizontal="center"/>
    </xf>
    <xf numFmtId="0" fontId="44" fillId="0" borderId="308" xfId="7" applyNumberFormat="1" applyFont="1" applyFill="1" applyBorder="1" applyAlignment="1">
      <alignment horizontal="center"/>
    </xf>
    <xf numFmtId="0" fontId="44" fillId="0" borderId="309" xfId="7" applyNumberFormat="1" applyFont="1" applyFill="1" applyBorder="1" applyAlignment="1">
      <alignment horizontal="center"/>
    </xf>
    <xf numFmtId="0" fontId="44" fillId="0" borderId="310" xfId="7" applyNumberFormat="1" applyFont="1" applyFill="1" applyBorder="1" applyAlignment="1">
      <alignment horizontal="center"/>
    </xf>
    <xf numFmtId="0" fontId="47" fillId="0" borderId="309" xfId="7" applyNumberFormat="1" applyFont="1" applyFill="1" applyBorder="1" applyAlignment="1">
      <alignment horizontal="center"/>
    </xf>
    <xf numFmtId="0" fontId="44" fillId="0" borderId="307" xfId="7" applyFont="1" applyFill="1" applyBorder="1" applyAlignment="1">
      <alignment horizontal="center"/>
    </xf>
    <xf numFmtId="0" fontId="44" fillId="0" borderId="308" xfId="7" applyFont="1" applyFill="1" applyBorder="1" applyAlignment="1">
      <alignment horizontal="center"/>
    </xf>
    <xf numFmtId="0" fontId="47" fillId="0" borderId="309" xfId="7" applyFont="1" applyFill="1" applyBorder="1" applyAlignment="1">
      <alignment horizontal="center"/>
    </xf>
    <xf numFmtId="49" fontId="44" fillId="0" borderId="311" xfId="7" applyNumberFormat="1" applyFont="1" applyFill="1" applyBorder="1" applyAlignment="1">
      <alignment horizontal="left"/>
    </xf>
    <xf numFmtId="0" fontId="44" fillId="0" borderId="115" xfId="7" applyNumberFormat="1" applyFont="1" applyFill="1" applyBorder="1" applyAlignment="1">
      <alignment horizontal="center"/>
    </xf>
    <xf numFmtId="49" fontId="45" fillId="0" borderId="115" xfId="7" applyNumberFormat="1" applyFont="1" applyFill="1" applyBorder="1" applyAlignment="1">
      <alignment horizontal="left"/>
    </xf>
    <xf numFmtId="0" fontId="44" fillId="0" borderId="118" xfId="7" applyNumberFormat="1" applyFont="1" applyFill="1" applyBorder="1" applyAlignment="1">
      <alignment horizontal="center"/>
    </xf>
    <xf numFmtId="0" fontId="44" fillId="0" borderId="116" xfId="7" applyNumberFormat="1" applyFont="1" applyFill="1" applyBorder="1" applyAlignment="1">
      <alignment horizontal="center"/>
    </xf>
    <xf numFmtId="0" fontId="44" fillId="0" borderId="117" xfId="7" applyNumberFormat="1" applyFont="1" applyFill="1" applyBorder="1" applyAlignment="1">
      <alignment horizontal="center"/>
    </xf>
    <xf numFmtId="0" fontId="47" fillId="0" borderId="117" xfId="7" applyNumberFormat="1" applyFont="1" applyFill="1" applyBorder="1" applyAlignment="1">
      <alignment horizontal="center"/>
    </xf>
    <xf numFmtId="0" fontId="44" fillId="0" borderId="118" xfId="7" applyFont="1" applyFill="1" applyBorder="1" applyAlignment="1">
      <alignment horizontal="center"/>
    </xf>
    <xf numFmtId="0" fontId="44" fillId="0" borderId="116" xfId="7" applyFont="1" applyFill="1" applyBorder="1" applyAlignment="1">
      <alignment horizontal="center"/>
    </xf>
    <xf numFmtId="0" fontId="47" fillId="0" borderId="117" xfId="7" applyFont="1" applyFill="1" applyBorder="1" applyAlignment="1">
      <alignment horizontal="center"/>
    </xf>
    <xf numFmtId="49" fontId="44" fillId="0" borderId="312" xfId="7" applyNumberFormat="1" applyFont="1" applyFill="1" applyBorder="1" applyAlignment="1">
      <alignment horizontal="right"/>
    </xf>
    <xf numFmtId="49" fontId="44" fillId="0" borderId="312" xfId="7" applyNumberFormat="1" applyFont="1" applyFill="1" applyBorder="1" applyAlignment="1">
      <alignment horizontal="left"/>
    </xf>
    <xf numFmtId="49" fontId="45" fillId="0" borderId="115" xfId="7" applyNumberFormat="1" applyFont="1" applyFill="1" applyBorder="1" applyAlignment="1">
      <alignment horizontal="left" wrapText="1"/>
    </xf>
    <xf numFmtId="0" fontId="48" fillId="0" borderId="117" xfId="7" applyFont="1" applyFill="1" applyBorder="1" applyAlignment="1">
      <alignment horizontal="center"/>
    </xf>
    <xf numFmtId="0" fontId="44" fillId="0" borderId="205" xfId="7" applyNumberFormat="1" applyFont="1" applyFill="1" applyBorder="1" applyAlignment="1">
      <alignment horizontal="center"/>
    </xf>
    <xf numFmtId="49" fontId="45" fillId="0" borderId="206" xfId="7" applyNumberFormat="1" applyFont="1" applyFill="1" applyBorder="1" applyAlignment="1">
      <alignment horizontal="left"/>
    </xf>
    <xf numFmtId="0" fontId="44" fillId="0" borderId="207" xfId="7" applyNumberFormat="1" applyFont="1" applyFill="1" applyBorder="1" applyAlignment="1">
      <alignment horizontal="center"/>
    </xf>
    <xf numFmtId="0" fontId="44" fillId="0" borderId="197" xfId="7" applyNumberFormat="1" applyFont="1" applyFill="1" applyBorder="1" applyAlignment="1">
      <alignment horizontal="center"/>
    </xf>
    <xf numFmtId="0" fontId="44" fillId="0" borderId="208" xfId="7" applyNumberFormat="1" applyFont="1" applyFill="1" applyBorder="1" applyAlignment="1">
      <alignment horizontal="center"/>
    </xf>
    <xf numFmtId="0" fontId="44" fillId="0" borderId="223" xfId="7" applyNumberFormat="1" applyFont="1" applyFill="1" applyBorder="1" applyAlignment="1">
      <alignment horizontal="center"/>
    </xf>
    <xf numFmtId="0" fontId="47" fillId="0" borderId="208" xfId="7" applyNumberFormat="1" applyFont="1" applyFill="1" applyBorder="1" applyAlignment="1">
      <alignment horizontal="center"/>
    </xf>
    <xf numFmtId="0" fontId="44" fillId="0" borderId="207" xfId="7" applyFont="1" applyFill="1" applyBorder="1" applyAlignment="1">
      <alignment horizontal="center"/>
    </xf>
    <xf numFmtId="0" fontId="44" fillId="0" borderId="197" xfId="7" applyFont="1" applyFill="1" applyBorder="1" applyAlignment="1">
      <alignment horizontal="center"/>
    </xf>
    <xf numFmtId="0" fontId="48" fillId="0" borderId="208" xfId="7" applyFont="1" applyFill="1" applyBorder="1" applyAlignment="1">
      <alignment horizontal="center"/>
    </xf>
    <xf numFmtId="49" fontId="44" fillId="0" borderId="313" xfId="7" applyNumberFormat="1" applyFont="1" applyFill="1" applyBorder="1" applyAlignment="1">
      <alignment horizontal="left"/>
    </xf>
    <xf numFmtId="0" fontId="44" fillId="0" borderId="209" xfId="7" applyFont="1" applyFill="1" applyBorder="1" applyAlignment="1">
      <alignment horizontal="center"/>
    </xf>
    <xf numFmtId="49" fontId="44" fillId="0" borderId="236" xfId="7" applyNumberFormat="1" applyFont="1" applyFill="1" applyBorder="1" applyAlignment="1">
      <alignment horizontal="left"/>
    </xf>
    <xf numFmtId="0" fontId="44" fillId="0" borderId="230" xfId="7" applyNumberFormat="1" applyFont="1" applyFill="1" applyBorder="1" applyAlignment="1">
      <alignment horizontal="center"/>
    </xf>
    <xf numFmtId="0" fontId="44" fillId="0" borderId="231" xfId="7" applyNumberFormat="1" applyFont="1" applyFill="1" applyBorder="1" applyAlignment="1">
      <alignment horizontal="center"/>
    </xf>
    <xf numFmtId="0" fontId="44" fillId="0" borderId="232" xfId="7" applyNumberFormat="1" applyFont="1" applyFill="1" applyBorder="1" applyAlignment="1">
      <alignment horizontal="center"/>
    </xf>
    <xf numFmtId="0" fontId="47" fillId="0" borderId="232" xfId="7" applyNumberFormat="1" applyFont="1" applyFill="1" applyBorder="1" applyAlignment="1">
      <alignment horizontal="center"/>
    </xf>
    <xf numFmtId="0" fontId="44" fillId="0" borderId="237" xfId="7" applyNumberFormat="1" applyFont="1" applyFill="1" applyBorder="1" applyAlignment="1">
      <alignment horizontal="center"/>
    </xf>
    <xf numFmtId="0" fontId="44" fillId="0" borderId="314" xfId="7" applyNumberFormat="1" applyFont="1" applyFill="1" applyBorder="1" applyAlignment="1">
      <alignment horizontal="center"/>
    </xf>
    <xf numFmtId="0" fontId="44" fillId="0" borderId="315" xfId="7" applyNumberFormat="1" applyFont="1" applyFill="1" applyBorder="1" applyAlignment="1">
      <alignment horizontal="center"/>
    </xf>
    <xf numFmtId="0" fontId="44" fillId="0" borderId="316" xfId="7" applyNumberFormat="1" applyFont="1" applyFill="1" applyBorder="1" applyAlignment="1">
      <alignment horizontal="center"/>
    </xf>
    <xf numFmtId="0" fontId="44" fillId="0" borderId="233" xfId="7" applyNumberFormat="1" applyFont="1" applyFill="1" applyBorder="1" applyAlignment="1">
      <alignment horizontal="center"/>
    </xf>
    <xf numFmtId="0" fontId="44" fillId="0" borderId="234" xfId="7" applyNumberFormat="1" applyFont="1" applyFill="1" applyBorder="1" applyAlignment="1">
      <alignment horizontal="center"/>
    </xf>
    <xf numFmtId="0" fontId="44" fillId="0" borderId="235" xfId="7" applyNumberFormat="1" applyFont="1" applyFill="1" applyBorder="1" applyAlignment="1">
      <alignment horizontal="center"/>
    </xf>
    <xf numFmtId="0" fontId="44" fillId="0" borderId="317" xfId="7" applyFont="1" applyFill="1" applyBorder="1" applyAlignment="1">
      <alignment horizontal="center"/>
    </xf>
    <xf numFmtId="49" fontId="44" fillId="0" borderId="236" xfId="7" applyNumberFormat="1" applyFont="1" applyFill="1" applyBorder="1" applyAlignment="1">
      <alignment horizontal="center"/>
    </xf>
    <xf numFmtId="49" fontId="44" fillId="0" borderId="237" xfId="7" applyNumberFormat="1" applyFont="1" applyFill="1" applyBorder="1" applyAlignment="1">
      <alignment horizontal="left"/>
    </xf>
    <xf numFmtId="0" fontId="44" fillId="0" borderId="240" xfId="7" applyFont="1" applyFill="1" applyBorder="1" applyAlignment="1">
      <alignment horizontal="left"/>
    </xf>
    <xf numFmtId="0" fontId="44" fillId="0" borderId="239" xfId="7" applyFont="1" applyFill="1" applyBorder="1" applyAlignment="1">
      <alignment horizontal="left"/>
    </xf>
    <xf numFmtId="0" fontId="44" fillId="0" borderId="240" xfId="7" applyFont="1" applyFill="1" applyBorder="1" applyAlignment="1">
      <alignment horizontal="center"/>
    </xf>
    <xf numFmtId="0" fontId="44" fillId="0" borderId="239" xfId="7" applyFont="1" applyFill="1" applyBorder="1" applyAlignment="1">
      <alignment horizontal="center"/>
    </xf>
    <xf numFmtId="0" fontId="44" fillId="0" borderId="318" xfId="7" applyFont="1" applyFill="1" applyBorder="1" applyAlignment="1">
      <alignment horizontal="right"/>
    </xf>
    <xf numFmtId="0" fontId="44" fillId="0" borderId="251" xfId="7" applyNumberFormat="1" applyFont="1" applyFill="1" applyBorder="1" applyAlignment="1">
      <alignment horizontal="center"/>
    </xf>
    <xf numFmtId="49" fontId="45" fillId="0" borderId="251" xfId="7" applyNumberFormat="1" applyFont="1" applyFill="1" applyBorder="1"/>
    <xf numFmtId="0" fontId="44" fillId="0" borderId="319" xfId="7" applyNumberFormat="1" applyFont="1" applyFill="1" applyBorder="1" applyAlignment="1">
      <alignment horizontal="center"/>
    </xf>
    <xf numFmtId="0" fontId="44" fillId="0" borderId="267" xfId="7" applyNumberFormat="1" applyFont="1" applyFill="1" applyBorder="1" applyAlignment="1">
      <alignment horizontal="center"/>
    </xf>
    <xf numFmtId="0" fontId="44" fillId="0" borderId="224" xfId="7" applyNumberFormat="1" applyFont="1" applyFill="1" applyBorder="1" applyAlignment="1">
      <alignment horizontal="center"/>
    </xf>
    <xf numFmtId="0" fontId="47" fillId="0" borderId="320" xfId="7" applyNumberFormat="1" applyFont="1" applyFill="1" applyBorder="1" applyAlignment="1">
      <alignment horizontal="center"/>
    </xf>
    <xf numFmtId="0" fontId="44" fillId="0" borderId="319" xfId="7" applyFont="1" applyFill="1" applyBorder="1" applyAlignment="1">
      <alignment horizontal="center"/>
    </xf>
    <xf numFmtId="0" fontId="44" fillId="0" borderId="267" xfId="7" applyFont="1" applyFill="1" applyBorder="1" applyAlignment="1">
      <alignment horizontal="center"/>
    </xf>
    <xf numFmtId="0" fontId="48" fillId="0" borderId="320" xfId="7" applyFont="1" applyFill="1" applyBorder="1" applyAlignment="1">
      <alignment horizontal="center"/>
    </xf>
    <xf numFmtId="0" fontId="44" fillId="0" borderId="223" xfId="7" applyFont="1" applyFill="1" applyBorder="1" applyAlignment="1">
      <alignment horizontal="center"/>
    </xf>
    <xf numFmtId="49" fontId="44" fillId="0" borderId="321" xfId="7" applyNumberFormat="1" applyFont="1" applyFill="1" applyBorder="1" applyAlignment="1">
      <alignment horizontal="left"/>
    </xf>
    <xf numFmtId="49" fontId="45" fillId="0" borderId="115" xfId="7" applyNumberFormat="1" applyFont="1" applyFill="1" applyBorder="1"/>
    <xf numFmtId="49" fontId="45" fillId="0" borderId="115" xfId="7" applyNumberFormat="1" applyFont="1" applyFill="1" applyBorder="1" applyAlignment="1">
      <alignment wrapText="1"/>
    </xf>
    <xf numFmtId="0" fontId="44" fillId="0" borderId="118" xfId="7" applyNumberFormat="1" applyFont="1" applyFill="1" applyBorder="1" applyAlignment="1">
      <alignment horizontal="center" vertical="center"/>
    </xf>
    <xf numFmtId="0" fontId="44" fillId="0" borderId="116" xfId="7" applyNumberFormat="1" applyFont="1" applyFill="1" applyBorder="1" applyAlignment="1">
      <alignment horizontal="center" vertical="center"/>
    </xf>
    <xf numFmtId="0" fontId="44" fillId="0" borderId="117" xfId="7" applyNumberFormat="1" applyFont="1" applyFill="1" applyBorder="1" applyAlignment="1">
      <alignment horizontal="center" vertical="center"/>
    </xf>
    <xf numFmtId="0" fontId="47" fillId="0" borderId="117" xfId="7" applyNumberFormat="1" applyFont="1" applyFill="1" applyBorder="1" applyAlignment="1">
      <alignment horizontal="center" vertical="center"/>
    </xf>
    <xf numFmtId="0" fontId="44" fillId="0" borderId="118" xfId="7" applyFont="1" applyFill="1" applyBorder="1" applyAlignment="1">
      <alignment horizontal="center" vertical="center"/>
    </xf>
    <xf numFmtId="0" fontId="44" fillId="0" borderId="116" xfId="7" applyFont="1" applyFill="1" applyBorder="1" applyAlignment="1">
      <alignment horizontal="center" vertical="center"/>
    </xf>
    <xf numFmtId="0" fontId="47" fillId="0" borderId="117" xfId="7" applyFont="1" applyFill="1" applyBorder="1" applyAlignment="1">
      <alignment horizontal="center" vertical="center"/>
    </xf>
    <xf numFmtId="0" fontId="48" fillId="0" borderId="117" xfId="7" applyFont="1" applyFill="1" applyBorder="1" applyAlignment="1">
      <alignment horizontal="center" vertical="center"/>
    </xf>
    <xf numFmtId="49" fontId="44" fillId="0" borderId="312" xfId="7" applyNumberFormat="1" applyFont="1" applyFill="1" applyBorder="1" applyAlignment="1">
      <alignment horizontal="right" vertical="center"/>
    </xf>
    <xf numFmtId="49" fontId="45" fillId="0" borderId="322" xfId="7" applyNumberFormat="1" applyFont="1" applyFill="1" applyBorder="1" applyAlignment="1">
      <alignment horizontal="left"/>
    </xf>
    <xf numFmtId="0" fontId="44" fillId="0" borderId="323" xfId="7" applyNumberFormat="1" applyFont="1" applyFill="1" applyBorder="1" applyAlignment="1">
      <alignment horizontal="center"/>
    </xf>
    <xf numFmtId="0" fontId="44" fillId="0" borderId="324" xfId="7" applyNumberFormat="1" applyFont="1" applyFill="1" applyBorder="1" applyAlignment="1">
      <alignment horizontal="center"/>
    </xf>
    <xf numFmtId="0" fontId="44" fillId="0" borderId="325" xfId="7" applyNumberFormat="1" applyFont="1" applyFill="1" applyBorder="1" applyAlignment="1">
      <alignment horizontal="center"/>
    </xf>
    <xf numFmtId="0" fontId="47" fillId="0" borderId="325" xfId="7" applyNumberFormat="1" applyFont="1" applyFill="1" applyBorder="1" applyAlignment="1">
      <alignment horizontal="center"/>
    </xf>
    <xf numFmtId="0" fontId="44" fillId="0" borderId="323" xfId="7" applyFont="1" applyFill="1" applyBorder="1" applyAlignment="1">
      <alignment horizontal="center"/>
    </xf>
    <xf numFmtId="0" fontId="44" fillId="0" borderId="324" xfId="7" applyFont="1" applyFill="1" applyBorder="1" applyAlignment="1">
      <alignment horizontal="center"/>
    </xf>
    <xf numFmtId="0" fontId="47" fillId="0" borderId="325" xfId="7" applyFont="1" applyFill="1" applyBorder="1" applyAlignment="1">
      <alignment horizontal="center"/>
    </xf>
    <xf numFmtId="0" fontId="48" fillId="0" borderId="325" xfId="7" applyFont="1" applyFill="1" applyBorder="1" applyAlignment="1">
      <alignment horizontal="center"/>
    </xf>
    <xf numFmtId="0" fontId="44" fillId="0" borderId="222" xfId="7" applyNumberFormat="1" applyFont="1" applyFill="1" applyBorder="1" applyAlignment="1">
      <alignment horizontal="center"/>
    </xf>
    <xf numFmtId="0" fontId="47" fillId="0" borderId="224" xfId="7" applyNumberFormat="1" applyFont="1" applyFill="1" applyBorder="1" applyAlignment="1">
      <alignment horizontal="center"/>
    </xf>
    <xf numFmtId="0" fontId="44" fillId="0" borderId="222" xfId="7" applyFont="1" applyFill="1" applyBorder="1" applyAlignment="1">
      <alignment horizontal="center"/>
    </xf>
    <xf numFmtId="0" fontId="47" fillId="0" borderId="224" xfId="7" applyFont="1" applyFill="1" applyBorder="1" applyAlignment="1">
      <alignment horizontal="center"/>
    </xf>
    <xf numFmtId="0" fontId="48" fillId="0" borderId="224" xfId="7" applyFont="1" applyFill="1" applyBorder="1" applyAlignment="1">
      <alignment horizontal="center"/>
    </xf>
    <xf numFmtId="49" fontId="45" fillId="0" borderId="206" xfId="7" applyNumberFormat="1" applyFont="1" applyFill="1" applyBorder="1" applyAlignment="1">
      <alignment horizontal="left" vertical="top" wrapText="1"/>
    </xf>
    <xf numFmtId="0" fontId="44" fillId="0" borderId="207" xfId="7" applyNumberFormat="1" applyFont="1" applyFill="1" applyBorder="1" applyAlignment="1">
      <alignment horizontal="center" vertical="center"/>
    </xf>
    <xf numFmtId="0" fontId="44" fillId="0" borderId="197" xfId="7" applyNumberFormat="1" applyFont="1" applyFill="1" applyBorder="1" applyAlignment="1">
      <alignment horizontal="center" vertical="center"/>
    </xf>
    <xf numFmtId="0" fontId="44" fillId="0" borderId="208" xfId="7" applyNumberFormat="1" applyFont="1" applyFill="1" applyBorder="1" applyAlignment="1">
      <alignment horizontal="center" vertical="center"/>
    </xf>
    <xf numFmtId="0" fontId="47" fillId="0" borderId="208" xfId="7" applyNumberFormat="1" applyFont="1" applyFill="1" applyBorder="1" applyAlignment="1">
      <alignment horizontal="center" vertical="center"/>
    </xf>
    <xf numFmtId="49" fontId="44" fillId="0" borderId="329" xfId="7" applyNumberFormat="1" applyFont="1" applyFill="1" applyBorder="1" applyAlignment="1">
      <alignment horizontal="right"/>
    </xf>
    <xf numFmtId="0" fontId="44" fillId="0" borderId="330" xfId="7" applyFont="1" applyFill="1" applyBorder="1" applyAlignment="1">
      <alignment horizontal="center"/>
    </xf>
    <xf numFmtId="0" fontId="44" fillId="0" borderId="238" xfId="7" applyNumberFormat="1" applyFont="1" applyFill="1" applyBorder="1" applyAlignment="1">
      <alignment horizontal="center"/>
    </xf>
    <xf numFmtId="0" fontId="47" fillId="0" borderId="238" xfId="7" applyNumberFormat="1" applyFont="1" applyFill="1" applyBorder="1" applyAlignment="1">
      <alignment horizontal="center"/>
    </xf>
    <xf numFmtId="49" fontId="44" fillId="0" borderId="331" xfId="7" applyNumberFormat="1" applyFont="1" applyFill="1" applyBorder="1" applyAlignment="1">
      <alignment horizontal="right"/>
    </xf>
    <xf numFmtId="49" fontId="44" fillId="0" borderId="330" xfId="7" applyNumberFormat="1" applyFont="1" applyFill="1" applyBorder="1" applyAlignment="1">
      <alignment horizontal="center"/>
    </xf>
    <xf numFmtId="0" fontId="44" fillId="0" borderId="333" xfId="7" applyNumberFormat="1" applyFont="1" applyFill="1" applyBorder="1" applyAlignment="1">
      <alignment horizontal="center"/>
    </xf>
    <xf numFmtId="49" fontId="45" fillId="0" borderId="251" xfId="7" applyNumberFormat="1" applyFont="1" applyFill="1" applyBorder="1" applyAlignment="1">
      <alignment wrapText="1"/>
    </xf>
    <xf numFmtId="0" fontId="48" fillId="0" borderId="309" xfId="7" applyFont="1" applyFill="1" applyBorder="1" applyAlignment="1">
      <alignment horizontal="center"/>
    </xf>
    <xf numFmtId="0" fontId="44" fillId="0" borderId="206" xfId="7" applyNumberFormat="1" applyFont="1" applyFill="1" applyBorder="1" applyAlignment="1">
      <alignment horizontal="center"/>
    </xf>
    <xf numFmtId="0" fontId="47" fillId="0" borderId="208" xfId="7" applyFont="1" applyFill="1" applyBorder="1" applyAlignment="1">
      <alignment horizontal="center"/>
    </xf>
    <xf numFmtId="49" fontId="44" fillId="0" borderId="313" xfId="7" applyNumberFormat="1" applyFont="1" applyFill="1" applyBorder="1" applyAlignment="1">
      <alignment horizontal="right"/>
    </xf>
    <xf numFmtId="0" fontId="44" fillId="0" borderId="236" xfId="7" applyFont="1" applyFill="1" applyBorder="1" applyAlignment="1">
      <alignment horizontal="center"/>
    </xf>
    <xf numFmtId="49" fontId="44" fillId="0" borderId="237" xfId="7" applyNumberFormat="1" applyFont="1" applyFill="1" applyBorder="1"/>
    <xf numFmtId="0" fontId="44" fillId="0" borderId="234" xfId="7" applyFont="1" applyFill="1" applyBorder="1"/>
    <xf numFmtId="0" fontId="44" fillId="0" borderId="234" xfId="7" applyFont="1" applyFill="1" applyBorder="1" applyAlignment="1">
      <alignment horizontal="center"/>
    </xf>
    <xf numFmtId="0" fontId="44" fillId="0" borderId="332" xfId="7" applyFont="1" applyFill="1" applyBorder="1"/>
    <xf numFmtId="0" fontId="44" fillId="0" borderId="236" xfId="7" applyNumberFormat="1" applyFont="1" applyFill="1" applyBorder="1" applyAlignment="1">
      <alignment horizontal="center"/>
    </xf>
    <xf numFmtId="49" fontId="45" fillId="0" borderId="236" xfId="7" applyNumberFormat="1" applyFont="1" applyFill="1" applyBorder="1"/>
    <xf numFmtId="0" fontId="44" fillId="0" borderId="230" xfId="7" applyFont="1" applyFill="1" applyBorder="1" applyAlignment="1">
      <alignment horizontal="center"/>
    </xf>
    <xf numFmtId="0" fontId="44" fillId="0" borderId="231" xfId="7" applyFont="1" applyFill="1" applyBorder="1" applyAlignment="1">
      <alignment horizontal="center"/>
    </xf>
    <xf numFmtId="0" fontId="48" fillId="0" borderId="232" xfId="7" applyFont="1" applyFill="1" applyBorder="1" applyAlignment="1">
      <alignment horizontal="center"/>
    </xf>
    <xf numFmtId="49" fontId="44" fillId="0" borderId="317" xfId="7" applyNumberFormat="1" applyFont="1" applyFill="1" applyBorder="1" applyAlignment="1">
      <alignment horizontal="right"/>
    </xf>
    <xf numFmtId="0" fontId="44" fillId="0" borderId="236" xfId="7" applyFont="1" applyFill="1" applyBorder="1"/>
    <xf numFmtId="0" fontId="44" fillId="0" borderId="232" xfId="7" applyFont="1" applyFill="1" applyBorder="1" applyAlignment="1">
      <alignment horizontal="center"/>
    </xf>
    <xf numFmtId="0" fontId="45" fillId="0" borderId="317" xfId="7" applyFont="1" applyFill="1" applyBorder="1" applyAlignment="1">
      <alignment horizontal="center"/>
    </xf>
    <xf numFmtId="49" fontId="44" fillId="0" borderId="334" xfId="7" applyNumberFormat="1" applyFont="1" applyFill="1" applyBorder="1" applyAlignment="1">
      <alignment horizontal="center" vertical="center"/>
    </xf>
    <xf numFmtId="49" fontId="44" fillId="0" borderId="335" xfId="7" applyNumberFormat="1" applyFont="1" applyFill="1" applyBorder="1" applyAlignment="1">
      <alignment horizontal="left" wrapText="1"/>
    </xf>
    <xf numFmtId="0" fontId="48" fillId="0" borderId="239" xfId="7" applyFont="1" applyFill="1" applyBorder="1" applyAlignment="1">
      <alignment horizontal="center"/>
    </xf>
    <xf numFmtId="0" fontId="44" fillId="0" borderId="336" xfId="7" applyFont="1" applyFill="1" applyBorder="1" applyAlignment="1">
      <alignment horizontal="left"/>
    </xf>
    <xf numFmtId="49" fontId="44" fillId="0" borderId="221" xfId="7" applyNumberFormat="1" applyFont="1" applyFill="1" applyBorder="1" applyAlignment="1">
      <alignment horizontal="center" vertical="center"/>
    </xf>
    <xf numFmtId="49" fontId="45" fillId="0" borderId="333" xfId="7" applyNumberFormat="1" applyFont="1" applyFill="1" applyBorder="1"/>
    <xf numFmtId="0" fontId="44" fillId="0" borderId="320" xfId="7" applyNumberFormat="1" applyFont="1" applyFill="1" applyBorder="1" applyAlignment="1">
      <alignment horizontal="center"/>
    </xf>
    <xf numFmtId="49" fontId="44" fillId="0" borderId="321" xfId="7" applyNumberFormat="1" applyFont="1" applyFill="1" applyBorder="1" applyAlignment="1">
      <alignment horizontal="right"/>
    </xf>
    <xf numFmtId="49" fontId="44" fillId="0" borderId="115" xfId="7" applyNumberFormat="1" applyFont="1" applyFill="1" applyBorder="1" applyAlignment="1">
      <alignment horizontal="center" vertical="center"/>
    </xf>
    <xf numFmtId="49" fontId="44" fillId="0" borderId="205" xfId="7" applyNumberFormat="1" applyFont="1" applyFill="1" applyBorder="1" applyAlignment="1">
      <alignment horizontal="center" vertical="center"/>
    </xf>
    <xf numFmtId="49" fontId="45" fillId="0" borderId="206" xfId="7" applyNumberFormat="1" applyFont="1" applyFill="1" applyBorder="1"/>
    <xf numFmtId="49" fontId="44" fillId="0" borderId="337" xfId="7" applyNumberFormat="1" applyFont="1" applyFill="1" applyBorder="1" applyAlignment="1">
      <alignment horizontal="right"/>
    </xf>
    <xf numFmtId="49" fontId="44" fillId="0" borderId="338" xfId="7" applyNumberFormat="1" applyFont="1" applyFill="1" applyBorder="1" applyAlignment="1">
      <alignment horizontal="center" vertical="center"/>
    </xf>
    <xf numFmtId="49" fontId="44" fillId="0" borderId="332" xfId="7" applyNumberFormat="1" applyFont="1" applyFill="1" applyBorder="1" applyAlignment="1">
      <alignment vertical="center"/>
    </xf>
    <xf numFmtId="0" fontId="44" fillId="0" borderId="339" xfId="7" applyNumberFormat="1" applyFont="1" applyFill="1" applyBorder="1" applyAlignment="1">
      <alignment horizontal="center"/>
    </xf>
    <xf numFmtId="0" fontId="47" fillId="0" borderId="340" xfId="7" applyNumberFormat="1" applyFont="1" applyFill="1" applyBorder="1" applyAlignment="1">
      <alignment horizontal="center"/>
    </xf>
    <xf numFmtId="0" fontId="44" fillId="0" borderId="341" xfId="7" applyNumberFormat="1" applyFont="1" applyFill="1" applyBorder="1" applyAlignment="1">
      <alignment horizontal="center"/>
    </xf>
    <xf numFmtId="0" fontId="44" fillId="0" borderId="342" xfId="7" applyFont="1" applyFill="1" applyBorder="1" applyAlignment="1">
      <alignment horizontal="left"/>
    </xf>
    <xf numFmtId="49" fontId="44" fillId="0" borderId="343" xfId="7" applyNumberFormat="1" applyFont="1" applyFill="1" applyBorder="1" applyAlignment="1">
      <alignment horizontal="center" vertical="center"/>
    </xf>
    <xf numFmtId="49" fontId="44" fillId="0" borderId="237" xfId="7" applyNumberFormat="1" applyFont="1" applyFill="1" applyBorder="1" applyAlignment="1">
      <alignment vertical="center"/>
    </xf>
    <xf numFmtId="0" fontId="53" fillId="0" borderId="234" xfId="7" applyFont="1" applyFill="1" applyBorder="1" applyAlignment="1">
      <alignment horizontal="center"/>
    </xf>
    <xf numFmtId="0" fontId="44" fillId="0" borderId="332" xfId="7" applyFont="1" applyFill="1" applyBorder="1" applyAlignment="1">
      <alignment horizontal="left"/>
    </xf>
    <xf numFmtId="49" fontId="44" fillId="0" borderId="209" xfId="7" applyNumberFormat="1" applyFont="1" applyFill="1" applyBorder="1" applyAlignment="1">
      <alignment horizontal="center"/>
    </xf>
    <xf numFmtId="0" fontId="44" fillId="0" borderId="196" xfId="7" applyNumberFormat="1" applyFont="1" applyFill="1" applyBorder="1" applyAlignment="1">
      <alignment horizontal="center"/>
    </xf>
    <xf numFmtId="0" fontId="44" fillId="0" borderId="228" xfId="7" applyNumberFormat="1" applyFont="1" applyFill="1" applyBorder="1" applyAlignment="1">
      <alignment horizontal="center"/>
    </xf>
    <xf numFmtId="0" fontId="48" fillId="0" borderId="234" xfId="7" applyFont="1" applyFill="1" applyBorder="1" applyAlignment="1">
      <alignment horizontal="center"/>
    </xf>
    <xf numFmtId="0" fontId="44" fillId="0" borderId="332" xfId="7" applyFont="1" applyFill="1" applyBorder="1" applyAlignment="1">
      <alignment horizontal="right"/>
    </xf>
    <xf numFmtId="49" fontId="45" fillId="0" borderId="236" xfId="7" applyNumberFormat="1" applyFont="1" applyFill="1" applyBorder="1" applyAlignment="1">
      <alignment vertical="top" wrapText="1"/>
    </xf>
    <xf numFmtId="49" fontId="44" fillId="0" borderId="343" xfId="7" applyNumberFormat="1" applyFont="1" applyFill="1" applyBorder="1" applyAlignment="1">
      <alignment horizontal="center"/>
    </xf>
    <xf numFmtId="0" fontId="44" fillId="0" borderId="336" xfId="7" applyFont="1" applyFill="1" applyBorder="1" applyAlignment="1">
      <alignment horizontal="right"/>
    </xf>
    <xf numFmtId="49" fontId="44" fillId="0" borderId="344" xfId="7" applyNumberFormat="1" applyFont="1" applyFill="1" applyBorder="1" applyAlignment="1">
      <alignment horizontal="center"/>
    </xf>
    <xf numFmtId="49" fontId="45" fillId="0" borderId="343" xfId="7" applyNumberFormat="1" applyFont="1" applyFill="1" applyBorder="1" applyAlignment="1">
      <alignment horizontal="left" wrapText="1"/>
    </xf>
    <xf numFmtId="0" fontId="44" fillId="0" borderId="345" xfId="7" applyNumberFormat="1" applyFont="1" applyFill="1" applyBorder="1" applyAlignment="1">
      <alignment horizontal="center"/>
    </xf>
    <xf numFmtId="0" fontId="44" fillId="0" borderId="346" xfId="7" applyNumberFormat="1" applyFont="1" applyFill="1" applyBorder="1" applyAlignment="1">
      <alignment horizontal="center"/>
    </xf>
    <xf numFmtId="0" fontId="47" fillId="0" borderId="346" xfId="7" applyNumberFormat="1" applyFont="1" applyFill="1" applyBorder="1" applyAlignment="1">
      <alignment horizontal="center"/>
    </xf>
    <xf numFmtId="0" fontId="44" fillId="0" borderId="345" xfId="7" applyFont="1" applyFill="1" applyBorder="1" applyAlignment="1">
      <alignment horizontal="center"/>
    </xf>
    <xf numFmtId="0" fontId="44" fillId="0" borderId="310" xfId="7" applyFont="1" applyFill="1" applyBorder="1" applyAlignment="1">
      <alignment horizontal="center"/>
    </xf>
    <xf numFmtId="0" fontId="48" fillId="0" borderId="346" xfId="7" applyFont="1" applyFill="1" applyBorder="1" applyAlignment="1">
      <alignment horizontal="center"/>
    </xf>
    <xf numFmtId="49" fontId="44" fillId="0" borderId="347" xfId="7" applyNumberFormat="1" applyFont="1" applyFill="1" applyBorder="1" applyAlignment="1">
      <alignment horizontal="right"/>
    </xf>
    <xf numFmtId="0" fontId="44" fillId="0" borderId="349" xfId="7" applyFont="1" applyFill="1" applyBorder="1" applyAlignment="1">
      <alignment horizontal="center"/>
    </xf>
    <xf numFmtId="0" fontId="44" fillId="0" borderId="343" xfId="7" applyNumberFormat="1" applyFont="1" applyFill="1" applyBorder="1" applyAlignment="1">
      <alignment horizontal="center"/>
    </xf>
    <xf numFmtId="49" fontId="45" fillId="0" borderId="343" xfId="7" applyNumberFormat="1" applyFont="1" applyFill="1" applyBorder="1"/>
    <xf numFmtId="0" fontId="44" fillId="0" borderId="284" xfId="7" applyNumberFormat="1" applyFont="1" applyFill="1" applyBorder="1" applyAlignment="1">
      <alignment horizontal="center"/>
    </xf>
    <xf numFmtId="0" fontId="44" fillId="0" borderId="350" xfId="7" applyNumberFormat="1" applyFont="1" applyFill="1" applyBorder="1" applyAlignment="1">
      <alignment horizontal="center"/>
    </xf>
    <xf numFmtId="49" fontId="44" fillId="0" borderId="351" xfId="7" applyNumberFormat="1" applyFont="1" applyFill="1" applyBorder="1" applyAlignment="1">
      <alignment horizontal="right"/>
    </xf>
    <xf numFmtId="0" fontId="44" fillId="0" borderId="300" xfId="7" applyNumberFormat="1" applyFont="1" applyFill="1" applyBorder="1" applyAlignment="1">
      <alignment horizontal="center" vertical="center" wrapText="1"/>
    </xf>
    <xf numFmtId="0" fontId="47" fillId="0" borderId="300" xfId="7" applyNumberFormat="1" applyFont="1" applyFill="1" applyBorder="1" applyAlignment="1">
      <alignment horizontal="center" vertical="center" wrapText="1"/>
    </xf>
    <xf numFmtId="0" fontId="54" fillId="0" borderId="300" xfId="7" applyNumberFormat="1" applyFont="1" applyFill="1" applyBorder="1" applyAlignment="1">
      <alignment horizontal="center" vertical="center" wrapText="1"/>
    </xf>
    <xf numFmtId="0" fontId="44" fillId="0" borderId="305" xfId="7" applyFont="1" applyFill="1" applyBorder="1" applyAlignment="1">
      <alignment horizontal="center"/>
    </xf>
    <xf numFmtId="0" fontId="44" fillId="0" borderId="104" xfId="7" applyNumberFormat="1" applyFont="1" applyFill="1" applyBorder="1" applyAlignment="1">
      <alignment horizontal="center" vertical="center" wrapText="1"/>
    </xf>
    <xf numFmtId="0" fontId="47" fillId="0" borderId="104" xfId="7" applyNumberFormat="1" applyFont="1" applyFill="1" applyBorder="1" applyAlignment="1">
      <alignment horizontal="center" vertical="center" wrapText="1"/>
    </xf>
    <xf numFmtId="49" fontId="44" fillId="0" borderId="147" xfId="7" applyNumberFormat="1" applyFont="1" applyFill="1" applyBorder="1" applyAlignment="1">
      <alignment horizontal="center"/>
    </xf>
    <xf numFmtId="0" fontId="45" fillId="0" borderId="356" xfId="7" applyFont="1" applyFill="1" applyBorder="1"/>
    <xf numFmtId="0" fontId="45" fillId="0" borderId="357" xfId="7" applyFont="1" applyFill="1" applyBorder="1"/>
    <xf numFmtId="0" fontId="44" fillId="0" borderId="357" xfId="7" applyFont="1" applyFill="1" applyBorder="1" applyAlignment="1">
      <alignment horizontal="left" readingOrder="1"/>
    </xf>
    <xf numFmtId="0" fontId="44" fillId="0" borderId="167" xfId="7" applyFont="1" applyFill="1" applyBorder="1" applyAlignment="1">
      <alignment horizontal="left" readingOrder="1"/>
    </xf>
    <xf numFmtId="0" fontId="44" fillId="0" borderId="364" xfId="7" applyNumberFormat="1" applyFont="1" applyFill="1" applyBorder="1" applyAlignment="1">
      <alignment horizontal="center"/>
    </xf>
    <xf numFmtId="0" fontId="45" fillId="0" borderId="365" xfId="7" applyFont="1" applyFill="1" applyBorder="1"/>
    <xf numFmtId="0" fontId="45" fillId="0" borderId="366" xfId="7" applyFont="1" applyFill="1" applyBorder="1"/>
    <xf numFmtId="0" fontId="44" fillId="0" borderId="367" xfId="7" applyFont="1" applyFill="1" applyBorder="1" applyAlignment="1">
      <alignment horizontal="left" readingOrder="1"/>
    </xf>
    <xf numFmtId="0" fontId="44" fillId="0" borderId="368" xfId="7" applyFont="1" applyFill="1" applyBorder="1" applyAlignment="1">
      <alignment horizontal="left" readingOrder="1"/>
    </xf>
    <xf numFmtId="0" fontId="44" fillId="0" borderId="19" xfId="7" applyNumberFormat="1" applyFont="1" applyFill="1" applyBorder="1" applyAlignment="1">
      <alignment horizontal="center"/>
    </xf>
    <xf numFmtId="0" fontId="45" fillId="0" borderId="257" xfId="7" applyFont="1" applyFill="1" applyBorder="1"/>
    <xf numFmtId="0" fontId="55" fillId="0" borderId="257" xfId="7" applyFont="1" applyFill="1" applyBorder="1"/>
    <xf numFmtId="0" fontId="45" fillId="0" borderId="257" xfId="7" applyFont="1" applyFill="1" applyBorder="1" applyAlignment="1">
      <alignment horizontal="center"/>
    </xf>
    <xf numFmtId="49" fontId="45" fillId="0" borderId="257" xfId="7" applyNumberFormat="1" applyFont="1" applyFill="1" applyBorder="1"/>
    <xf numFmtId="0" fontId="20" fillId="0" borderId="0" xfId="7" applyNumberFormat="1" applyFont="1" applyFill="1"/>
    <xf numFmtId="0" fontId="20" fillId="0" borderId="0" xfId="7" applyNumberFormat="1" applyFont="1"/>
    <xf numFmtId="0" fontId="20" fillId="0" borderId="257" xfId="7" applyNumberFormat="1" applyFont="1" applyBorder="1"/>
    <xf numFmtId="0" fontId="15" fillId="0" borderId="257" xfId="7" applyNumberFormat="1" applyBorder="1"/>
    <xf numFmtId="0" fontId="33" fillId="0" borderId="379" xfId="0" applyFont="1" applyBorder="1" applyAlignment="1">
      <alignment horizontal="center"/>
    </xf>
    <xf numFmtId="0" fontId="34" fillId="0" borderId="380" xfId="0" applyFont="1" applyBorder="1" applyAlignment="1">
      <alignment horizontal="center"/>
    </xf>
    <xf numFmtId="0" fontId="33" fillId="0" borderId="399" xfId="0" applyFont="1" applyBorder="1" applyAlignment="1">
      <alignment horizontal="center"/>
    </xf>
    <xf numFmtId="0" fontId="33" fillId="0" borderId="400" xfId="0" applyFont="1" applyBorder="1" applyAlignment="1">
      <alignment horizontal="center"/>
    </xf>
    <xf numFmtId="0" fontId="33" fillId="0" borderId="401" xfId="0" applyFont="1" applyBorder="1" applyAlignment="1">
      <alignment horizontal="center"/>
    </xf>
    <xf numFmtId="0" fontId="16" fillId="0" borderId="402" xfId="0" applyFont="1" applyBorder="1" applyAlignment="1">
      <alignment horizontal="center"/>
    </xf>
    <xf numFmtId="0" fontId="33" fillId="0" borderId="403" xfId="0" applyFont="1" applyBorder="1" applyAlignment="1">
      <alignment horizontal="center"/>
    </xf>
    <xf numFmtId="0" fontId="33" fillId="0" borderId="404" xfId="0" applyFont="1" applyBorder="1" applyAlignment="1">
      <alignment horizontal="left"/>
    </xf>
    <xf numFmtId="0" fontId="33" fillId="0" borderId="40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3" fillId="0" borderId="380" xfId="0" applyFont="1" applyBorder="1" applyAlignment="1">
      <alignment horizontal="center"/>
    </xf>
    <xf numFmtId="0" fontId="33" fillId="0" borderId="405" xfId="0" applyFont="1" applyBorder="1" applyAlignment="1">
      <alignment horizontal="left"/>
    </xf>
    <xf numFmtId="0" fontId="33" fillId="0" borderId="406" xfId="0" applyFont="1" applyBorder="1" applyAlignment="1">
      <alignment horizontal="center"/>
    </xf>
    <xf numFmtId="0" fontId="33" fillId="0" borderId="407" xfId="0" applyFont="1" applyBorder="1" applyAlignment="1">
      <alignment horizontal="center"/>
    </xf>
    <xf numFmtId="0" fontId="33" fillId="0" borderId="408" xfId="0" applyFont="1" applyBorder="1" applyAlignment="1">
      <alignment horizontal="center"/>
    </xf>
    <xf numFmtId="0" fontId="33" fillId="0" borderId="409" xfId="0" applyFont="1" applyBorder="1" applyAlignment="1">
      <alignment horizontal="center"/>
    </xf>
    <xf numFmtId="0" fontId="33" fillId="0" borderId="410" xfId="0" applyFont="1" applyBorder="1" applyAlignment="1">
      <alignment horizontal="center"/>
    </xf>
    <xf numFmtId="0" fontId="33" fillId="0" borderId="381" xfId="0" applyFont="1" applyBorder="1" applyAlignment="1">
      <alignment horizontal="center"/>
    </xf>
    <xf numFmtId="0" fontId="33" fillId="0" borderId="382" xfId="0" applyFont="1" applyBorder="1" applyAlignment="1">
      <alignment horizontal="center"/>
    </xf>
    <xf numFmtId="0" fontId="16" fillId="0" borderId="383" xfId="0" applyFont="1" applyBorder="1" applyAlignment="1">
      <alignment horizontal="center"/>
    </xf>
    <xf numFmtId="0" fontId="33" fillId="2" borderId="407" xfId="0" applyFont="1" applyFill="1" applyBorder="1" applyAlignment="1">
      <alignment horizontal="center"/>
    </xf>
    <xf numFmtId="0" fontId="24" fillId="2" borderId="393" xfId="0" applyFont="1" applyFill="1" applyBorder="1" applyAlignment="1">
      <alignment horizontal="left" wrapText="1"/>
    </xf>
    <xf numFmtId="0" fontId="33" fillId="0" borderId="389" xfId="0" applyFont="1" applyBorder="1" applyAlignment="1">
      <alignment horizontal="center"/>
    </xf>
    <xf numFmtId="0" fontId="33" fillId="0" borderId="390" xfId="0" applyFont="1" applyBorder="1" applyAlignment="1">
      <alignment horizontal="center"/>
    </xf>
    <xf numFmtId="0" fontId="33" fillId="3" borderId="389" xfId="0" applyFont="1" applyFill="1" applyBorder="1" applyAlignment="1">
      <alignment horizontal="center"/>
    </xf>
    <xf numFmtId="0" fontId="16" fillId="0" borderId="391" xfId="0" applyFont="1" applyBorder="1" applyAlignment="1">
      <alignment horizontal="center"/>
    </xf>
    <xf numFmtId="0" fontId="33" fillId="0" borderId="411" xfId="0" applyFont="1" applyBorder="1" applyAlignment="1">
      <alignment horizontal="center"/>
    </xf>
    <xf numFmtId="0" fontId="33" fillId="0" borderId="412" xfId="0" applyFont="1" applyBorder="1" applyAlignment="1">
      <alignment horizontal="center"/>
    </xf>
    <xf numFmtId="0" fontId="17" fillId="0" borderId="389" xfId="0" applyFont="1" applyBorder="1" applyAlignment="1">
      <alignment horizontal="center"/>
    </xf>
    <xf numFmtId="0" fontId="17" fillId="0" borderId="390" xfId="0" applyFont="1" applyBorder="1" applyAlignment="1">
      <alignment horizontal="center"/>
    </xf>
    <xf numFmtId="0" fontId="17" fillId="0" borderId="412" xfId="0" applyFont="1" applyBorder="1" applyAlignment="1">
      <alignment horizontal="center"/>
    </xf>
    <xf numFmtId="0" fontId="16" fillId="0" borderId="389" xfId="0" applyFont="1" applyBorder="1" applyAlignment="1">
      <alignment horizontal="center"/>
    </xf>
    <xf numFmtId="0" fontId="16" fillId="0" borderId="390" xfId="0" applyFont="1" applyBorder="1" applyAlignment="1">
      <alignment horizontal="center"/>
    </xf>
    <xf numFmtId="0" fontId="16" fillId="0" borderId="412" xfId="0" applyFont="1" applyBorder="1" applyAlignment="1">
      <alignment horizontal="center"/>
    </xf>
    <xf numFmtId="0" fontId="33" fillId="0" borderId="407" xfId="0" applyFont="1" applyBorder="1" applyAlignment="1">
      <alignment horizontal="right"/>
    </xf>
    <xf numFmtId="0" fontId="33" fillId="0" borderId="395" xfId="0" applyFont="1" applyBorder="1" applyAlignment="1">
      <alignment horizontal="center"/>
    </xf>
    <xf numFmtId="0" fontId="33" fillId="0" borderId="396" xfId="0" applyFont="1" applyBorder="1" applyAlignment="1">
      <alignment horizontal="center"/>
    </xf>
    <xf numFmtId="0" fontId="16" fillId="0" borderId="398" xfId="0" applyFont="1" applyBorder="1" applyAlignment="1">
      <alignment horizontal="center"/>
    </xf>
    <xf numFmtId="0" fontId="33" fillId="0" borderId="413" xfId="0" applyFont="1" applyBorder="1" applyAlignment="1">
      <alignment horizontal="center"/>
    </xf>
    <xf numFmtId="0" fontId="17" fillId="0" borderId="399" xfId="0" applyFont="1" applyBorder="1" applyAlignment="1">
      <alignment horizontal="center"/>
    </xf>
    <xf numFmtId="0" fontId="17" fillId="0" borderId="400" xfId="0" applyFont="1" applyBorder="1" applyAlignment="1">
      <alignment horizontal="center"/>
    </xf>
    <xf numFmtId="0" fontId="17" fillId="0" borderId="401" xfId="0" applyFont="1" applyBorder="1" applyAlignment="1">
      <alignment horizontal="center"/>
    </xf>
    <xf numFmtId="0" fontId="33" fillId="0" borderId="414" xfId="0" applyFont="1" applyBorder="1" applyAlignment="1">
      <alignment horizontal="right"/>
    </xf>
    <xf numFmtId="0" fontId="33" fillId="0" borderId="415" xfId="0" applyFont="1" applyBorder="1" applyAlignment="1">
      <alignment horizontal="left"/>
    </xf>
    <xf numFmtId="0" fontId="33" fillId="0" borderId="416" xfId="0" applyFont="1" applyBorder="1" applyAlignment="1">
      <alignment horizontal="center"/>
    </xf>
    <xf numFmtId="0" fontId="16" fillId="0" borderId="416" xfId="0" applyFont="1" applyBorder="1" applyAlignment="1">
      <alignment horizontal="center"/>
    </xf>
    <xf numFmtId="0" fontId="16" fillId="0" borderId="417" xfId="0" applyFont="1" applyBorder="1" applyAlignment="1">
      <alignment horizontal="center"/>
    </xf>
    <xf numFmtId="0" fontId="16" fillId="0" borderId="404" xfId="0" applyFont="1" applyBorder="1" applyAlignment="1">
      <alignment horizontal="left"/>
    </xf>
    <xf numFmtId="0" fontId="16" fillId="0" borderId="404" xfId="0" applyFont="1" applyBorder="1" applyAlignment="1">
      <alignment horizontal="center"/>
    </xf>
    <xf numFmtId="0" fontId="33" fillId="0" borderId="418" xfId="0" applyFont="1" applyBorder="1" applyAlignment="1">
      <alignment horizontal="center"/>
    </xf>
    <xf numFmtId="0" fontId="16" fillId="0" borderId="419" xfId="0" applyFont="1" applyBorder="1" applyAlignment="1">
      <alignment horizontal="center"/>
    </xf>
    <xf numFmtId="0" fontId="17" fillId="0" borderId="420" xfId="0" applyFont="1" applyBorder="1" applyAlignment="1">
      <alignment horizontal="center"/>
    </xf>
    <xf numFmtId="0" fontId="17" fillId="0" borderId="409" xfId="0" applyFont="1" applyBorder="1" applyAlignment="1">
      <alignment horizontal="center"/>
    </xf>
    <xf numFmtId="0" fontId="16" fillId="0" borderId="421" xfId="0" applyFont="1" applyBorder="1" applyAlignment="1">
      <alignment horizontal="center"/>
    </xf>
    <xf numFmtId="0" fontId="17" fillId="0" borderId="408" xfId="0" applyFont="1" applyBorder="1" applyAlignment="1">
      <alignment horizontal="center"/>
    </xf>
    <xf numFmtId="0" fontId="17" fillId="0" borderId="410" xfId="0" applyFont="1" applyBorder="1" applyAlignment="1">
      <alignment horizontal="center"/>
    </xf>
    <xf numFmtId="0" fontId="24" fillId="0" borderId="393" xfId="0" applyFont="1" applyBorder="1" applyAlignment="1">
      <alignment horizontal="left"/>
    </xf>
    <xf numFmtId="0" fontId="17" fillId="0" borderId="411" xfId="0" applyFont="1" applyBorder="1" applyAlignment="1">
      <alignment horizontal="center"/>
    </xf>
    <xf numFmtId="0" fontId="33" fillId="0" borderId="407" xfId="0" applyFont="1" applyBorder="1" applyAlignment="1">
      <alignment horizontal="left"/>
    </xf>
    <xf numFmtId="0" fontId="24" fillId="2" borderId="393" xfId="0" applyFont="1" applyFill="1" applyBorder="1" applyAlignment="1">
      <alignment horizontal="left"/>
    </xf>
    <xf numFmtId="0" fontId="17" fillId="2" borderId="389" xfId="0" applyFont="1" applyFill="1" applyBorder="1" applyAlignment="1">
      <alignment horizontal="center"/>
    </xf>
    <xf numFmtId="0" fontId="17" fillId="2" borderId="390" xfId="0" applyFont="1" applyFill="1" applyBorder="1" applyAlignment="1">
      <alignment horizontal="center"/>
    </xf>
    <xf numFmtId="0" fontId="24" fillId="3" borderId="393" xfId="0" applyFont="1" applyFill="1" applyBorder="1" applyAlignment="1">
      <alignment horizontal="left"/>
    </xf>
    <xf numFmtId="0" fontId="24" fillId="3" borderId="393" xfId="0" applyFont="1" applyFill="1" applyBorder="1"/>
    <xf numFmtId="0" fontId="33" fillId="0" borderId="422" xfId="0" applyFont="1" applyBorder="1" applyAlignment="1">
      <alignment horizontal="center"/>
    </xf>
    <xf numFmtId="0" fontId="33" fillId="0" borderId="423" xfId="0" applyFont="1" applyBorder="1" applyAlignment="1">
      <alignment horizontal="center"/>
    </xf>
    <xf numFmtId="0" fontId="16" fillId="0" borderId="424" xfId="0" applyFont="1" applyBorder="1" applyAlignment="1">
      <alignment horizontal="center"/>
    </xf>
    <xf numFmtId="0" fontId="33" fillId="0" borderId="425" xfId="0" applyFont="1" applyBorder="1" applyAlignment="1">
      <alignment horizontal="left"/>
    </xf>
    <xf numFmtId="0" fontId="33" fillId="0" borderId="426" xfId="0" applyFont="1" applyBorder="1" applyAlignment="1">
      <alignment horizontal="left"/>
    </xf>
    <xf numFmtId="0" fontId="16" fillId="0" borderId="426" xfId="0" applyFont="1" applyBorder="1" applyAlignment="1">
      <alignment horizontal="left"/>
    </xf>
    <xf numFmtId="0" fontId="33" fillId="0" borderId="426" xfId="0" applyFont="1" applyBorder="1" applyAlignment="1">
      <alignment horizontal="center"/>
    </xf>
    <xf numFmtId="0" fontId="16" fillId="0" borderId="426" xfId="0" applyFont="1" applyBorder="1" applyAlignment="1">
      <alignment horizontal="center"/>
    </xf>
    <xf numFmtId="0" fontId="33" fillId="0" borderId="427" xfId="0" applyFont="1" applyBorder="1" applyAlignment="1">
      <alignment horizontal="center"/>
    </xf>
    <xf numFmtId="0" fontId="33" fillId="0" borderId="428" xfId="0" applyFont="1" applyBorder="1" applyAlignment="1">
      <alignment horizontal="center"/>
    </xf>
    <xf numFmtId="0" fontId="33" fillId="0" borderId="429" xfId="0" applyFont="1" applyBorder="1" applyAlignment="1">
      <alignment horizontal="center"/>
    </xf>
    <xf numFmtId="0" fontId="17" fillId="0" borderId="428" xfId="0" applyFont="1" applyBorder="1" applyAlignment="1">
      <alignment horizontal="center"/>
    </xf>
    <xf numFmtId="0" fontId="17" fillId="0" borderId="418" xfId="0" applyFont="1" applyBorder="1" applyAlignment="1">
      <alignment horizontal="center"/>
    </xf>
    <xf numFmtId="0" fontId="17" fillId="0" borderId="429" xfId="0" applyFont="1" applyBorder="1" applyAlignment="1">
      <alignment horizontal="center"/>
    </xf>
    <xf numFmtId="0" fontId="16" fillId="0" borderId="410" xfId="0" applyFont="1" applyBorder="1" applyAlignment="1">
      <alignment horizontal="center"/>
    </xf>
    <xf numFmtId="0" fontId="33" fillId="0" borderId="430" xfId="0" applyFont="1" applyBorder="1" applyAlignment="1">
      <alignment horizontal="left"/>
    </xf>
    <xf numFmtId="0" fontId="24" fillId="2" borderId="393" xfId="0" applyFont="1" applyFill="1" applyBorder="1" applyAlignment="1">
      <alignment wrapText="1"/>
    </xf>
    <xf numFmtId="0" fontId="24" fillId="3" borderId="393" xfId="0" applyFont="1" applyFill="1" applyBorder="1" applyAlignment="1">
      <alignment wrapText="1"/>
    </xf>
    <xf numFmtId="0" fontId="24" fillId="0" borderId="393" xfId="0" applyFont="1" applyBorder="1"/>
    <xf numFmtId="0" fontId="24" fillId="0" borderId="393" xfId="0" applyFont="1" applyBorder="1" applyAlignment="1">
      <alignment wrapText="1"/>
    </xf>
    <xf numFmtId="0" fontId="17" fillId="0" borderId="140" xfId="0" applyFont="1" applyBorder="1" applyAlignment="1">
      <alignment horizontal="center"/>
    </xf>
    <xf numFmtId="0" fontId="33" fillId="0" borderId="147" xfId="0" applyFont="1" applyBorder="1" applyAlignment="1">
      <alignment horizontal="right"/>
    </xf>
    <xf numFmtId="0" fontId="33" fillId="3" borderId="0" xfId="0" applyFont="1" applyFill="1"/>
    <xf numFmtId="0" fontId="33" fillId="0" borderId="417" xfId="0" applyFont="1" applyBorder="1" applyAlignment="1">
      <alignment horizontal="center"/>
    </xf>
    <xf numFmtId="0" fontId="37" fillId="0" borderId="417" xfId="0" applyFont="1" applyBorder="1" applyAlignment="1">
      <alignment horizontal="center"/>
    </xf>
    <xf numFmtId="0" fontId="33" fillId="0" borderId="417" xfId="0" applyFont="1" applyBorder="1" applyAlignment="1">
      <alignment horizontal="left"/>
    </xf>
    <xf numFmtId="0" fontId="24" fillId="2" borderId="393" xfId="0" applyFont="1" applyFill="1" applyBorder="1"/>
    <xf numFmtId="0" fontId="33" fillId="0" borderId="419" xfId="0" applyFont="1" applyBorder="1" applyAlignment="1">
      <alignment horizontal="center"/>
    </xf>
    <xf numFmtId="0" fontId="17" fillId="2" borderId="428" xfId="0" applyFont="1" applyFill="1" applyBorder="1" applyAlignment="1">
      <alignment horizontal="center"/>
    </xf>
    <xf numFmtId="0" fontId="17" fillId="2" borderId="418" xfId="0" applyFont="1" applyFill="1" applyBorder="1" applyAlignment="1">
      <alignment horizontal="center"/>
    </xf>
    <xf numFmtId="0" fontId="17" fillId="2" borderId="429" xfId="0" applyFont="1" applyFill="1" applyBorder="1" applyAlignment="1">
      <alignment horizontal="center"/>
    </xf>
    <xf numFmtId="0" fontId="16" fillId="2" borderId="419" xfId="0" applyFont="1" applyFill="1" applyBorder="1" applyAlignment="1">
      <alignment horizontal="center"/>
    </xf>
    <xf numFmtId="0" fontId="33" fillId="0" borderId="389" xfId="0" applyFont="1" applyBorder="1" applyAlignment="1">
      <alignment horizontal="center" wrapText="1"/>
    </xf>
    <xf numFmtId="0" fontId="33" fillId="0" borderId="390" xfId="0" applyFont="1" applyBorder="1" applyAlignment="1">
      <alignment horizontal="center" wrapText="1"/>
    </xf>
    <xf numFmtId="0" fontId="33" fillId="0" borderId="391" xfId="0" applyFont="1" applyBorder="1" applyAlignment="1">
      <alignment horizontal="center"/>
    </xf>
    <xf numFmtId="0" fontId="33" fillId="0" borderId="411" xfId="0" applyFont="1" applyBorder="1" applyAlignment="1">
      <alignment horizontal="center" wrapText="1"/>
    </xf>
    <xf numFmtId="0" fontId="17" fillId="0" borderId="389" xfId="0" applyFont="1" applyBorder="1" applyAlignment="1">
      <alignment horizontal="center" wrapText="1"/>
    </xf>
    <xf numFmtId="0" fontId="17" fillId="0" borderId="390" xfId="0" applyFont="1" applyBorder="1" applyAlignment="1">
      <alignment horizontal="center" wrapText="1"/>
    </xf>
    <xf numFmtId="0" fontId="16" fillId="0" borderId="391" xfId="0" applyFont="1" applyBorder="1" applyAlignment="1">
      <alignment horizontal="center" wrapText="1"/>
    </xf>
    <xf numFmtId="0" fontId="17" fillId="0" borderId="411" xfId="0" applyFont="1" applyBorder="1" applyAlignment="1">
      <alignment horizontal="center" wrapText="1"/>
    </xf>
    <xf numFmtId="0" fontId="17" fillId="0" borderId="412" xfId="0" applyFont="1" applyBorder="1" applyAlignment="1">
      <alignment horizontal="center" wrapText="1"/>
    </xf>
    <xf numFmtId="0" fontId="16" fillId="0" borderId="412" xfId="0" applyFont="1" applyBorder="1" applyAlignment="1">
      <alignment horizontal="center" wrapText="1"/>
    </xf>
    <xf numFmtId="0" fontId="33" fillId="0" borderId="407" xfId="0" applyFont="1" applyBorder="1" applyAlignment="1">
      <alignment horizontal="right" wrapText="1"/>
    </xf>
    <xf numFmtId="0" fontId="24" fillId="3" borderId="407" xfId="0" applyFont="1" applyFill="1" applyBorder="1"/>
    <xf numFmtId="0" fontId="24" fillId="3" borderId="153" xfId="0" applyFont="1" applyFill="1" applyBorder="1"/>
    <xf numFmtId="0" fontId="39" fillId="2" borderId="393" xfId="0" applyFont="1" applyFill="1" applyBorder="1"/>
    <xf numFmtId="0" fontId="16" fillId="2" borderId="391" xfId="0" applyFont="1" applyFill="1" applyBorder="1" applyAlignment="1">
      <alignment horizontal="center"/>
    </xf>
    <xf numFmtId="0" fontId="0" fillId="0" borderId="389" xfId="0" applyBorder="1"/>
    <xf numFmtId="0" fontId="0" fillId="0" borderId="390" xfId="0" applyBorder="1"/>
    <xf numFmtId="0" fontId="0" fillId="0" borderId="391" xfId="0" applyBorder="1"/>
    <xf numFmtId="0" fontId="33" fillId="0" borderId="398" xfId="0" applyFont="1" applyBorder="1" applyAlignment="1">
      <alignment horizontal="center"/>
    </xf>
    <xf numFmtId="0" fontId="16" fillId="0" borderId="401" xfId="0" applyFont="1" applyBorder="1" applyAlignment="1">
      <alignment horizontal="center"/>
    </xf>
    <xf numFmtId="0" fontId="17" fillId="2" borderId="395" xfId="0" applyFont="1" applyFill="1" applyBorder="1" applyAlignment="1">
      <alignment horizontal="center"/>
    </xf>
    <xf numFmtId="0" fontId="17" fillId="2" borderId="396" xfId="0" applyFont="1" applyFill="1" applyBorder="1" applyAlignment="1">
      <alignment horizontal="center"/>
    </xf>
    <xf numFmtId="0" fontId="17" fillId="2" borderId="397" xfId="0" applyFont="1" applyFill="1" applyBorder="1" applyAlignment="1">
      <alignment horizontal="center"/>
    </xf>
    <xf numFmtId="0" fontId="16" fillId="2" borderId="398" xfId="0" applyFont="1" applyFill="1" applyBorder="1" applyAlignment="1">
      <alignment horizontal="center"/>
    </xf>
    <xf numFmtId="0" fontId="17" fillId="2" borderId="413" xfId="0" applyFont="1" applyFill="1" applyBorder="1" applyAlignment="1">
      <alignment horizontal="center"/>
    </xf>
    <xf numFmtId="0" fontId="17" fillId="2" borderId="400" xfId="0" applyFont="1" applyFill="1" applyBorder="1" applyAlignment="1">
      <alignment horizontal="center"/>
    </xf>
    <xf numFmtId="0" fontId="17" fillId="2" borderId="401" xfId="0" applyFont="1" applyFill="1" applyBorder="1" applyAlignment="1">
      <alignment horizontal="center"/>
    </xf>
    <xf numFmtId="0" fontId="16" fillId="2" borderId="401" xfId="0" applyFont="1" applyFill="1" applyBorder="1" applyAlignment="1">
      <alignment horizontal="center"/>
    </xf>
    <xf numFmtId="0" fontId="17" fillId="0" borderId="395" xfId="0" applyFont="1" applyBorder="1" applyAlignment="1">
      <alignment horizontal="center"/>
    </xf>
    <xf numFmtId="0" fontId="17" fillId="0" borderId="396" xfId="0" applyFont="1" applyBorder="1" applyAlignment="1">
      <alignment horizontal="center"/>
    </xf>
    <xf numFmtId="0" fontId="17" fillId="0" borderId="397" xfId="0" applyFont="1" applyBorder="1" applyAlignment="1">
      <alignment horizontal="center"/>
    </xf>
    <xf numFmtId="0" fontId="17" fillId="0" borderId="413" xfId="0" applyFont="1" applyBorder="1" applyAlignment="1">
      <alignment horizontal="center"/>
    </xf>
    <xf numFmtId="0" fontId="37" fillId="0" borderId="422" xfId="0" applyFont="1" applyBorder="1" applyAlignment="1">
      <alignment horizontal="center"/>
    </xf>
    <xf numFmtId="0" fontId="33" fillId="3" borderId="428" xfId="0" applyFont="1" applyFill="1" applyBorder="1" applyAlignment="1">
      <alignment horizontal="center"/>
    </xf>
    <xf numFmtId="0" fontId="33" fillId="3" borderId="418" xfId="0" applyFont="1" applyFill="1" applyBorder="1" applyAlignment="1">
      <alignment horizontal="center"/>
    </xf>
    <xf numFmtId="0" fontId="33" fillId="3" borderId="420" xfId="0" applyFont="1" applyFill="1" applyBorder="1" applyAlignment="1">
      <alignment horizontal="center"/>
    </xf>
    <xf numFmtId="0" fontId="16" fillId="3" borderId="409" xfId="0" applyFont="1" applyFill="1" applyBorder="1" applyAlignment="1">
      <alignment horizontal="center"/>
    </xf>
    <xf numFmtId="0" fontId="16" fillId="3" borderId="410" xfId="0" applyFont="1" applyFill="1" applyBorder="1" applyAlignment="1">
      <alignment horizontal="center"/>
    </xf>
    <xf numFmtId="0" fontId="16" fillId="3" borderId="421" xfId="0" applyFont="1" applyFill="1" applyBorder="1" applyAlignment="1">
      <alignment horizontal="center"/>
    </xf>
    <xf numFmtId="0" fontId="17" fillId="3" borderId="408" xfId="0" applyFont="1" applyFill="1" applyBorder="1" applyAlignment="1">
      <alignment horizontal="center"/>
    </xf>
    <xf numFmtId="0" fontId="17" fillId="3" borderId="409" xfId="0" applyFont="1" applyFill="1" applyBorder="1" applyAlignment="1">
      <alignment horizontal="center"/>
    </xf>
    <xf numFmtId="0" fontId="17" fillId="3" borderId="410" xfId="0" applyFont="1" applyFill="1" applyBorder="1" applyAlignment="1">
      <alignment horizontal="center"/>
    </xf>
    <xf numFmtId="0" fontId="33" fillId="3" borderId="429" xfId="0" applyFont="1" applyFill="1" applyBorder="1" applyAlignment="1">
      <alignment horizontal="center"/>
    </xf>
    <xf numFmtId="0" fontId="16" fillId="3" borderId="419" xfId="0" applyFont="1" applyFill="1" applyBorder="1" applyAlignment="1">
      <alignment horizontal="center"/>
    </xf>
    <xf numFmtId="0" fontId="33" fillId="3" borderId="419" xfId="0" applyFont="1" applyFill="1" applyBorder="1" applyAlignment="1">
      <alignment horizontal="center"/>
    </xf>
    <xf numFmtId="0" fontId="33" fillId="3" borderId="431" xfId="0" applyFont="1" applyFill="1" applyBorder="1" applyAlignment="1">
      <alignment horizontal="right"/>
    </xf>
    <xf numFmtId="0" fontId="33" fillId="3" borderId="390" xfId="0" applyFont="1" applyFill="1" applyBorder="1" applyAlignment="1">
      <alignment horizontal="center"/>
    </xf>
    <xf numFmtId="0" fontId="33" fillId="3" borderId="411" xfId="0" applyFont="1" applyFill="1" applyBorder="1" applyAlignment="1">
      <alignment horizontal="center"/>
    </xf>
    <xf numFmtId="0" fontId="33" fillId="3" borderId="412" xfId="0" applyFont="1" applyFill="1" applyBorder="1" applyAlignment="1">
      <alignment horizontal="center"/>
    </xf>
    <xf numFmtId="0" fontId="33" fillId="3" borderId="391" xfId="0" applyFont="1" applyFill="1" applyBorder="1" applyAlignment="1">
      <alignment horizontal="center"/>
    </xf>
    <xf numFmtId="0" fontId="16" fillId="3" borderId="412" xfId="0" applyFont="1" applyFill="1" applyBorder="1" applyAlignment="1">
      <alignment horizontal="center"/>
    </xf>
    <xf numFmtId="0" fontId="17" fillId="3" borderId="390" xfId="0" applyFont="1" applyFill="1" applyBorder="1" applyAlignment="1">
      <alignment horizontal="center"/>
    </xf>
    <xf numFmtId="0" fontId="17" fillId="3" borderId="412" xfId="0" applyFont="1" applyFill="1" applyBorder="1" applyAlignment="1">
      <alignment horizontal="center"/>
    </xf>
    <xf numFmtId="0" fontId="16" fillId="3" borderId="391" xfId="0" applyFont="1" applyFill="1" applyBorder="1" applyAlignment="1">
      <alignment horizontal="center"/>
    </xf>
    <xf numFmtId="0" fontId="33" fillId="3" borderId="394" xfId="0" applyFont="1" applyFill="1" applyBorder="1" applyAlignment="1">
      <alignment horizontal="right"/>
    </xf>
    <xf numFmtId="0" fontId="37" fillId="3" borderId="391" xfId="0" applyFont="1" applyFill="1" applyBorder="1" applyAlignment="1">
      <alignment horizontal="center"/>
    </xf>
    <xf numFmtId="0" fontId="33" fillId="3" borderId="390" xfId="0" applyFont="1" applyFill="1" applyBorder="1" applyAlignment="1">
      <alignment horizontal="left"/>
    </xf>
    <xf numFmtId="0" fontId="33" fillId="3" borderId="412" xfId="0" applyFont="1" applyFill="1" applyBorder="1" applyAlignment="1">
      <alignment horizontal="left"/>
    </xf>
    <xf numFmtId="0" fontId="33" fillId="3" borderId="391" xfId="0" applyFont="1" applyFill="1" applyBorder="1" applyAlignment="1">
      <alignment horizontal="left"/>
    </xf>
    <xf numFmtId="0" fontId="33" fillId="3" borderId="399" xfId="0" applyFont="1" applyFill="1" applyBorder="1" applyAlignment="1">
      <alignment horizontal="center"/>
    </xf>
    <xf numFmtId="0" fontId="33" fillId="3" borderId="400" xfId="0" applyFont="1" applyFill="1" applyBorder="1" applyAlignment="1">
      <alignment horizontal="center"/>
    </xf>
    <xf numFmtId="0" fontId="33" fillId="3" borderId="395" xfId="0" applyFont="1" applyFill="1" applyBorder="1" applyAlignment="1">
      <alignment horizontal="center"/>
    </xf>
    <xf numFmtId="0" fontId="33" fillId="3" borderId="413" xfId="0" applyFont="1" applyFill="1" applyBorder="1" applyAlignment="1">
      <alignment horizontal="center"/>
    </xf>
    <xf numFmtId="0" fontId="33" fillId="3" borderId="401" xfId="0" applyFont="1" applyFill="1" applyBorder="1" applyAlignment="1">
      <alignment horizontal="center"/>
    </xf>
    <xf numFmtId="0" fontId="33" fillId="3" borderId="402" xfId="0" applyFont="1" applyFill="1" applyBorder="1" applyAlignment="1">
      <alignment horizontal="center"/>
    </xf>
    <xf numFmtId="0" fontId="33" fillId="3" borderId="400" xfId="0" applyFont="1" applyFill="1" applyBorder="1" applyAlignment="1">
      <alignment horizontal="left"/>
    </xf>
    <xf numFmtId="0" fontId="33" fillId="3" borderId="401" xfId="0" applyFont="1" applyFill="1" applyBorder="1" applyAlignment="1">
      <alignment horizontal="left"/>
    </xf>
    <xf numFmtId="0" fontId="33" fillId="3" borderId="402" xfId="0" applyFont="1" applyFill="1" applyBorder="1" applyAlignment="1">
      <alignment horizontal="left"/>
    </xf>
    <xf numFmtId="0" fontId="17" fillId="3" borderId="400" xfId="0" applyFont="1" applyFill="1" applyBorder="1" applyAlignment="1">
      <alignment horizontal="center"/>
    </xf>
    <xf numFmtId="0" fontId="17" fillId="3" borderId="401" xfId="0" applyFont="1" applyFill="1" applyBorder="1" applyAlignment="1">
      <alignment horizontal="center"/>
    </xf>
    <xf numFmtId="0" fontId="16" fillId="3" borderId="402" xfId="0" applyFont="1" applyFill="1" applyBorder="1" applyAlignment="1">
      <alignment horizontal="center"/>
    </xf>
    <xf numFmtId="0" fontId="17" fillId="3" borderId="399" xfId="0" applyFont="1" applyFill="1" applyBorder="1" applyAlignment="1">
      <alignment horizontal="center"/>
    </xf>
    <xf numFmtId="0" fontId="33" fillId="3" borderId="432" xfId="0" applyFont="1" applyFill="1" applyBorder="1" applyAlignment="1">
      <alignment horizontal="right"/>
    </xf>
    <xf numFmtId="0" fontId="33" fillId="3" borderId="427" xfId="0" applyFont="1" applyFill="1" applyBorder="1" applyAlignment="1">
      <alignment horizontal="left"/>
    </xf>
    <xf numFmtId="0" fontId="33" fillId="3" borderId="417" xfId="0" applyFont="1" applyFill="1" applyBorder="1" applyAlignment="1">
      <alignment horizontal="center"/>
    </xf>
    <xf numFmtId="0" fontId="33" fillId="3" borderId="425" xfId="0" applyFont="1" applyFill="1" applyBorder="1" applyAlignment="1">
      <alignment horizontal="center"/>
    </xf>
    <xf numFmtId="0" fontId="33" fillId="3" borderId="92" xfId="0" applyFont="1" applyFill="1" applyBorder="1" applyAlignment="1">
      <alignment horizontal="center"/>
    </xf>
    <xf numFmtId="0" fontId="33" fillId="3" borderId="93" xfId="0" applyFont="1" applyFill="1" applyBorder="1" applyAlignment="1">
      <alignment horizontal="center"/>
    </xf>
    <xf numFmtId="0" fontId="33" fillId="0" borderId="93" xfId="0" applyFont="1" applyBorder="1" applyAlignment="1">
      <alignment horizontal="center"/>
    </xf>
    <xf numFmtId="0" fontId="16" fillId="3" borderId="94" xfId="0" applyFont="1" applyFill="1" applyBorder="1" applyAlignment="1">
      <alignment horizontal="center"/>
    </xf>
    <xf numFmtId="0" fontId="33" fillId="3" borderId="427" xfId="0" applyFont="1" applyFill="1" applyBorder="1" applyAlignment="1">
      <alignment horizontal="center"/>
    </xf>
    <xf numFmtId="0" fontId="16" fillId="3" borderId="417" xfId="0" applyFont="1" applyFill="1" applyBorder="1" applyAlignment="1">
      <alignment horizontal="center"/>
    </xf>
    <xf numFmtId="0" fontId="33" fillId="3" borderId="417" xfId="0" applyFont="1" applyFill="1" applyBorder="1" applyAlignment="1">
      <alignment horizontal="right"/>
    </xf>
    <xf numFmtId="0" fontId="33" fillId="2" borderId="407" xfId="0" applyFont="1" applyFill="1" applyBorder="1" applyAlignment="1">
      <alignment horizontal="center" vertical="center"/>
    </xf>
    <xf numFmtId="0" fontId="33" fillId="0" borderId="7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/>
    </xf>
    <xf numFmtId="0" fontId="33" fillId="0" borderId="160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3" fillId="0" borderId="126" xfId="0" applyFont="1" applyBorder="1" applyAlignment="1">
      <alignment horizontal="left" vertical="center"/>
    </xf>
    <xf numFmtId="0" fontId="33" fillId="0" borderId="127" xfId="0" applyFont="1" applyBorder="1" applyAlignment="1">
      <alignment horizontal="left" vertical="center"/>
    </xf>
    <xf numFmtId="0" fontId="33" fillId="0" borderId="433" xfId="0" applyFont="1" applyBorder="1" applyAlignment="1">
      <alignment horizontal="left" vertical="center"/>
    </xf>
    <xf numFmtId="0" fontId="16" fillId="0" borderId="128" xfId="0" applyFont="1" applyBorder="1" applyAlignment="1">
      <alignment horizontal="left" vertical="center"/>
    </xf>
    <xf numFmtId="0" fontId="33" fillId="0" borderId="128" xfId="0" applyFont="1" applyBorder="1" applyAlignment="1">
      <alignment horizontal="left" vertical="center"/>
    </xf>
    <xf numFmtId="0" fontId="16" fillId="0" borderId="433" xfId="0" applyFont="1" applyBorder="1" applyAlignment="1">
      <alignment horizontal="left" vertical="center"/>
    </xf>
    <xf numFmtId="0" fontId="33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0" borderId="430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/>
    </xf>
    <xf numFmtId="0" fontId="33" fillId="0" borderId="418" xfId="0" applyFont="1" applyBorder="1" applyAlignment="1">
      <alignment horizontal="center" vertical="center"/>
    </xf>
    <xf numFmtId="0" fontId="33" fillId="0" borderId="126" xfId="0" applyFont="1" applyBorder="1" applyAlignment="1">
      <alignment horizontal="center" vertical="center"/>
    </xf>
    <xf numFmtId="0" fontId="16" fillId="0" borderId="419" xfId="0" applyFont="1" applyBorder="1" applyAlignment="1">
      <alignment horizontal="center" vertical="center"/>
    </xf>
    <xf numFmtId="0" fontId="33" fillId="0" borderId="160" xfId="0" applyFont="1" applyBorder="1" applyAlignment="1">
      <alignment horizontal="center" vertical="center"/>
    </xf>
    <xf numFmtId="0" fontId="33" fillId="0" borderId="127" xfId="0" applyFont="1" applyBorder="1" applyAlignment="1">
      <alignment horizontal="center" vertical="center"/>
    </xf>
    <xf numFmtId="0" fontId="33" fillId="0" borderId="433" xfId="0" applyFont="1" applyBorder="1" applyAlignment="1">
      <alignment horizontal="center" vertical="center"/>
    </xf>
    <xf numFmtId="0" fontId="37" fillId="0" borderId="433" xfId="0" applyFont="1" applyBorder="1" applyAlignment="1">
      <alignment horizontal="center" vertical="center"/>
    </xf>
    <xf numFmtId="0" fontId="24" fillId="0" borderId="158" xfId="0" applyFont="1" applyBorder="1" applyAlignment="1">
      <alignment horizontal="left" vertical="center" wrapText="1"/>
    </xf>
    <xf numFmtId="0" fontId="33" fillId="0" borderId="389" xfId="0" applyFont="1" applyBorder="1" applyAlignment="1">
      <alignment horizontal="center" vertical="center"/>
    </xf>
    <xf numFmtId="0" fontId="33" fillId="0" borderId="409" xfId="0" applyFont="1" applyBorder="1" applyAlignment="1">
      <alignment horizontal="center" vertical="center"/>
    </xf>
    <xf numFmtId="0" fontId="33" fillId="0" borderId="391" xfId="0" applyFont="1" applyBorder="1" applyAlignment="1">
      <alignment horizontal="center" vertical="center"/>
    </xf>
    <xf numFmtId="0" fontId="33" fillId="0" borderId="390" xfId="0" applyFont="1" applyBorder="1" applyAlignment="1">
      <alignment horizontal="center" vertical="center"/>
    </xf>
    <xf numFmtId="0" fontId="16" fillId="0" borderId="391" xfId="0" applyFont="1" applyBorder="1" applyAlignment="1">
      <alignment horizontal="center" vertical="center"/>
    </xf>
    <xf numFmtId="0" fontId="37" fillId="0" borderId="391" xfId="0" applyFont="1" applyBorder="1" applyAlignment="1">
      <alignment horizontal="center" vertical="center"/>
    </xf>
    <xf numFmtId="0" fontId="33" fillId="0" borderId="389" xfId="0" applyFont="1" applyBorder="1" applyAlignment="1">
      <alignment horizontal="left" vertical="center"/>
    </xf>
    <xf numFmtId="0" fontId="33" fillId="0" borderId="390" xfId="0" applyFont="1" applyBorder="1" applyAlignment="1">
      <alignment horizontal="left" vertical="center"/>
    </xf>
    <xf numFmtId="0" fontId="33" fillId="0" borderId="391" xfId="0" applyFont="1" applyBorder="1" applyAlignment="1">
      <alignment horizontal="left" vertical="center"/>
    </xf>
    <xf numFmtId="0" fontId="16" fillId="0" borderId="391" xfId="0" applyFont="1" applyBorder="1" applyAlignment="1">
      <alignment horizontal="left" vertical="center"/>
    </xf>
    <xf numFmtId="0" fontId="33" fillId="0" borderId="407" xfId="0" applyFont="1" applyBorder="1" applyAlignment="1">
      <alignment horizontal="right" vertical="center"/>
    </xf>
    <xf numFmtId="0" fontId="33" fillId="0" borderId="412" xfId="0" applyFont="1" applyBorder="1" applyAlignment="1">
      <alignment horizontal="center" vertical="center"/>
    </xf>
    <xf numFmtId="0" fontId="33" fillId="0" borderId="412" xfId="0" applyFont="1" applyBorder="1" applyAlignment="1">
      <alignment horizontal="left" vertical="center"/>
    </xf>
    <xf numFmtId="0" fontId="33" fillId="3" borderId="407" xfId="0" applyFont="1" applyFill="1" applyBorder="1" applyAlignment="1">
      <alignment horizontal="right"/>
    </xf>
    <xf numFmtId="0" fontId="24" fillId="3" borderId="434" xfId="0" applyFont="1" applyFill="1" applyBorder="1"/>
    <xf numFmtId="0" fontId="33" fillId="3" borderId="409" xfId="0" applyFont="1" applyFill="1" applyBorder="1" applyAlignment="1">
      <alignment horizontal="center"/>
    </xf>
    <xf numFmtId="0" fontId="33" fillId="3" borderId="408" xfId="0" applyFont="1" applyFill="1" applyBorder="1" applyAlignment="1">
      <alignment horizontal="center"/>
    </xf>
    <xf numFmtId="0" fontId="33" fillId="0" borderId="420" xfId="0" applyFont="1" applyBorder="1" applyAlignment="1">
      <alignment horizontal="center"/>
    </xf>
    <xf numFmtId="0" fontId="33" fillId="3" borderId="410" xfId="0" applyFont="1" applyFill="1" applyBorder="1" applyAlignment="1">
      <alignment horizontal="center"/>
    </xf>
    <xf numFmtId="0" fontId="33" fillId="3" borderId="158" xfId="0" applyFont="1" applyFill="1" applyBorder="1" applyAlignment="1">
      <alignment horizontal="right"/>
    </xf>
    <xf numFmtId="0" fontId="33" fillId="0" borderId="138" xfId="0" applyFont="1" applyBorder="1" applyAlignment="1">
      <alignment horizontal="center"/>
    </xf>
    <xf numFmtId="0" fontId="33" fillId="3" borderId="137" xfId="0" applyFont="1" applyFill="1" applyBorder="1" applyAlignment="1">
      <alignment horizontal="center"/>
    </xf>
    <xf numFmtId="0" fontId="33" fillId="3" borderId="431" xfId="0" applyFont="1" applyFill="1" applyBorder="1"/>
    <xf numFmtId="0" fontId="33" fillId="3" borderId="422" xfId="0" applyFont="1" applyFill="1" applyBorder="1" applyAlignment="1">
      <alignment horizontal="center"/>
    </xf>
    <xf numFmtId="0" fontId="37" fillId="3" borderId="417" xfId="0" applyFont="1" applyFill="1" applyBorder="1" applyAlignment="1">
      <alignment horizontal="center"/>
    </xf>
    <xf numFmtId="0" fontId="37" fillId="3" borderId="428" xfId="0" applyFont="1" applyFill="1" applyBorder="1" applyAlignment="1">
      <alignment horizontal="center"/>
    </xf>
    <xf numFmtId="0" fontId="33" fillId="3" borderId="426" xfId="0" applyFont="1" applyFill="1" applyBorder="1" applyAlignment="1">
      <alignment horizontal="left"/>
    </xf>
    <xf numFmtId="0" fontId="33" fillId="3" borderId="426" xfId="0" applyFont="1" applyFill="1" applyBorder="1" applyAlignment="1">
      <alignment horizontal="center"/>
    </xf>
    <xf numFmtId="0" fontId="16" fillId="3" borderId="426" xfId="0" applyFont="1" applyFill="1" applyBorder="1" applyAlignment="1">
      <alignment horizontal="center"/>
    </xf>
    <xf numFmtId="0" fontId="33" fillId="3" borderId="427" xfId="0" applyFont="1" applyFill="1" applyBorder="1" applyAlignment="1">
      <alignment horizontal="right"/>
    </xf>
    <xf numFmtId="0" fontId="33" fillId="0" borderId="427" xfId="0" applyFont="1" applyBorder="1" applyAlignment="1">
      <alignment horizontal="left"/>
    </xf>
    <xf numFmtId="0" fontId="33" fillId="0" borderId="435" xfId="0" applyFont="1" applyBorder="1" applyAlignment="1">
      <alignment horizontal="center"/>
    </xf>
    <xf numFmtId="0" fontId="33" fillId="0" borderId="434" xfId="0" applyFont="1" applyBorder="1" applyAlignment="1">
      <alignment horizontal="right"/>
    </xf>
    <xf numFmtId="0" fontId="33" fillId="0" borderId="402" xfId="0" applyFont="1" applyBorder="1" applyAlignment="1">
      <alignment horizontal="center"/>
    </xf>
    <xf numFmtId="0" fontId="33" fillId="0" borderId="432" xfId="0" applyFont="1" applyBorder="1" applyAlignment="1">
      <alignment horizontal="left"/>
    </xf>
    <xf numFmtId="0" fontId="37" fillId="3" borderId="402" xfId="0" applyFont="1" applyFill="1" applyBorder="1" applyAlignment="1">
      <alignment horizontal="center"/>
    </xf>
    <xf numFmtId="0" fontId="33" fillId="0" borderId="436" xfId="0" applyFont="1" applyBorder="1" applyAlignment="1">
      <alignment horizontal="right"/>
    </xf>
    <xf numFmtId="0" fontId="24" fillId="0" borderId="150" xfId="0" applyFont="1" applyBorder="1" applyAlignment="1">
      <alignment wrapText="1"/>
    </xf>
    <xf numFmtId="0" fontId="33" fillId="0" borderId="431" xfId="0" applyFont="1" applyBorder="1" applyAlignment="1">
      <alignment horizontal="right"/>
    </xf>
    <xf numFmtId="0" fontId="24" fillId="0" borderId="159" xfId="0" applyFont="1" applyBorder="1" applyAlignment="1">
      <alignment vertical="top" wrapText="1"/>
    </xf>
    <xf numFmtId="0" fontId="33" fillId="0" borderId="143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24" fillId="0" borderId="0" xfId="0" applyFont="1" applyAlignment="1">
      <alignment horizontal="left"/>
    </xf>
    <xf numFmtId="0" fontId="16" fillId="0" borderId="429" xfId="0" applyFont="1" applyBorder="1" applyAlignment="1">
      <alignment horizontal="center"/>
    </xf>
    <xf numFmtId="0" fontId="24" fillId="0" borderId="414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33" fillId="0" borderId="417" xfId="0" applyFont="1" applyBorder="1" applyAlignment="1">
      <alignment horizontal="center" vertical="center"/>
    </xf>
    <xf numFmtId="0" fontId="37" fillId="0" borderId="417" xfId="0" applyFont="1" applyBorder="1" applyAlignment="1">
      <alignment horizontal="center" vertical="center"/>
    </xf>
    <xf numFmtId="0" fontId="10" fillId="0" borderId="419" xfId="0" applyFont="1" applyBorder="1" applyAlignment="1">
      <alignment horizontal="center" vertical="center"/>
    </xf>
    <xf numFmtId="0" fontId="10" fillId="0" borderId="398" xfId="0" applyFont="1" applyBorder="1" applyAlignment="1">
      <alignment horizontal="center" vertical="center"/>
    </xf>
    <xf numFmtId="0" fontId="22" fillId="0" borderId="0" xfId="5"/>
    <xf numFmtId="0" fontId="10" fillId="0" borderId="8" xfId="5" applyFont="1" applyBorder="1" applyAlignment="1">
      <alignment horizontal="center"/>
    </xf>
    <xf numFmtId="0" fontId="56" fillId="0" borderId="9" xfId="5" applyFont="1" applyBorder="1" applyAlignment="1">
      <alignment horizontal="center"/>
    </xf>
    <xf numFmtId="0" fontId="10" fillId="0" borderId="151" xfId="5" applyFont="1" applyBorder="1" applyAlignment="1">
      <alignment horizontal="center"/>
    </xf>
    <xf numFmtId="0" fontId="10" fillId="0" borderId="142" xfId="5" applyFont="1" applyBorder="1" applyAlignment="1">
      <alignment horizontal="center"/>
    </xf>
    <xf numFmtId="0" fontId="57" fillId="0" borderId="142" xfId="5" applyFont="1" applyBorder="1" applyAlignment="1">
      <alignment horizontal="center"/>
    </xf>
    <xf numFmtId="0" fontId="10" fillId="0" borderId="57" xfId="5" applyFont="1" applyBorder="1" applyAlignment="1">
      <alignment horizontal="center"/>
    </xf>
    <xf numFmtId="0" fontId="10" fillId="0" borderId="45" xfId="5" applyFont="1" applyBorder="1" applyAlignment="1">
      <alignment horizontal="center"/>
    </xf>
    <xf numFmtId="0" fontId="10" fillId="0" borderId="56" xfId="5" applyFont="1" applyBorder="1" applyAlignment="1">
      <alignment horizontal="center"/>
    </xf>
    <xf numFmtId="0" fontId="18" fillId="0" borderId="46" xfId="5" applyFont="1" applyBorder="1" applyAlignment="1">
      <alignment horizontal="center"/>
    </xf>
    <xf numFmtId="0" fontId="18" fillId="0" borderId="139" xfId="5" applyFont="1" applyBorder="1" applyAlignment="1">
      <alignment horizontal="center"/>
    </xf>
    <xf numFmtId="0" fontId="10" fillId="0" borderId="417" xfId="5" applyFont="1" applyBorder="1" applyAlignment="1">
      <alignment horizontal="center"/>
    </xf>
    <xf numFmtId="0" fontId="10" fillId="0" borderId="9" xfId="5" applyFont="1" applyBorder="1" applyAlignment="1">
      <alignment horizontal="center"/>
    </xf>
    <xf numFmtId="0" fontId="10" fillId="4" borderId="147" xfId="5" applyFont="1" applyFill="1" applyBorder="1" applyAlignment="1">
      <alignment horizontal="center"/>
    </xf>
    <xf numFmtId="0" fontId="10" fillId="4" borderId="151" xfId="5" applyFont="1" applyFill="1" applyBorder="1" applyAlignment="1">
      <alignment horizontal="left"/>
    </xf>
    <xf numFmtId="0" fontId="10" fillId="4" borderId="0" xfId="5" applyFont="1" applyFill="1" applyAlignment="1">
      <alignment horizontal="left"/>
    </xf>
    <xf numFmtId="0" fontId="10" fillId="4" borderId="9" xfId="5" applyFont="1" applyFill="1" applyBorder="1" applyAlignment="1">
      <alignment horizontal="center"/>
    </xf>
    <xf numFmtId="0" fontId="10" fillId="0" borderId="91" xfId="5" applyFont="1" applyBorder="1" applyAlignment="1">
      <alignment horizontal="center"/>
    </xf>
    <xf numFmtId="0" fontId="58" fillId="2" borderId="91" xfId="5" applyFont="1" applyFill="1" applyBorder="1" applyAlignment="1">
      <alignment horizontal="left"/>
    </xf>
    <xf numFmtId="0" fontId="10" fillId="0" borderId="10" xfId="5" applyFont="1" applyBorder="1" applyAlignment="1">
      <alignment horizontal="center"/>
    </xf>
    <xf numFmtId="0" fontId="10" fillId="0" borderId="11" xfId="5" applyFont="1" applyBorder="1" applyAlignment="1">
      <alignment horizontal="center"/>
    </xf>
    <xf numFmtId="0" fontId="10" fillId="0" borderId="12" xfId="5" applyFont="1" applyBorder="1" applyAlignment="1">
      <alignment horizontal="center"/>
    </xf>
    <xf numFmtId="0" fontId="33" fillId="0" borderId="10" xfId="5" applyFont="1" applyBorder="1" applyAlignment="1">
      <alignment horizontal="center"/>
    </xf>
    <xf numFmtId="0" fontId="18" fillId="0" borderId="12" xfId="5" applyFont="1" applyBorder="1" applyAlignment="1">
      <alignment horizontal="center"/>
    </xf>
    <xf numFmtId="0" fontId="10" fillId="2" borderId="10" xfId="5" applyFont="1" applyFill="1" applyBorder="1" applyAlignment="1">
      <alignment horizontal="center"/>
    </xf>
    <xf numFmtId="0" fontId="10" fillId="2" borderId="11" xfId="5" applyFont="1" applyFill="1" applyBorder="1" applyAlignment="1">
      <alignment horizontal="center"/>
    </xf>
    <xf numFmtId="0" fontId="18" fillId="2" borderId="40" xfId="5" applyFont="1" applyFill="1" applyBorder="1" applyAlignment="1">
      <alignment horizontal="center"/>
    </xf>
    <xf numFmtId="0" fontId="22" fillId="0" borderId="10" xfId="5" applyBorder="1"/>
    <xf numFmtId="0" fontId="22" fillId="0" borderId="11" xfId="5" applyBorder="1"/>
    <xf numFmtId="0" fontId="22" fillId="0" borderId="12" xfId="5" applyBorder="1"/>
    <xf numFmtId="0" fontId="10" fillId="2" borderId="39" xfId="5" applyFont="1" applyFill="1" applyBorder="1" applyAlignment="1">
      <alignment horizontal="center"/>
    </xf>
    <xf numFmtId="0" fontId="18" fillId="2" borderId="12" xfId="5" applyFont="1" applyFill="1" applyBorder="1" applyAlignment="1">
      <alignment horizontal="center"/>
    </xf>
    <xf numFmtId="0" fontId="10" fillId="0" borderId="91" xfId="5" applyFont="1" applyBorder="1" applyAlignment="1">
      <alignment horizontal="right"/>
    </xf>
    <xf numFmtId="0" fontId="10" fillId="0" borderId="158" xfId="5" applyFont="1" applyBorder="1" applyAlignment="1">
      <alignment horizontal="center"/>
    </xf>
    <xf numFmtId="0" fontId="58" fillId="2" borderId="158" xfId="5" applyFont="1" applyFill="1" applyBorder="1" applyAlignment="1">
      <alignment horizontal="left"/>
    </xf>
    <xf numFmtId="0" fontId="10" fillId="2" borderId="408" xfId="5" applyFont="1" applyFill="1" applyBorder="1" applyAlignment="1">
      <alignment horizontal="center"/>
    </xf>
    <xf numFmtId="0" fontId="10" fillId="2" borderId="409" xfId="5" applyFont="1" applyFill="1" applyBorder="1" applyAlignment="1">
      <alignment horizontal="center"/>
    </xf>
    <xf numFmtId="0" fontId="18" fillId="2" borderId="421" xfId="5" applyFont="1" applyFill="1" applyBorder="1" applyAlignment="1">
      <alignment horizontal="center"/>
    </xf>
    <xf numFmtId="0" fontId="18" fillId="2" borderId="410" xfId="5" applyFont="1" applyFill="1" applyBorder="1" applyAlignment="1">
      <alignment horizontal="center"/>
    </xf>
    <xf numFmtId="0" fontId="10" fillId="0" borderId="158" xfId="5" applyFont="1" applyBorder="1" applyAlignment="1">
      <alignment horizontal="right"/>
    </xf>
    <xf numFmtId="0" fontId="10" fillId="0" borderId="158" xfId="5" applyFont="1" applyBorder="1" applyAlignment="1">
      <alignment horizontal="left"/>
    </xf>
    <xf numFmtId="0" fontId="58" fillId="0" borderId="158" xfId="5" applyFont="1" applyBorder="1" applyAlignment="1">
      <alignment horizontal="left"/>
    </xf>
    <xf numFmtId="0" fontId="59" fillId="2" borderId="408" xfId="5" applyFont="1" applyFill="1" applyBorder="1" applyAlignment="1">
      <alignment horizontal="center"/>
    </xf>
    <xf numFmtId="0" fontId="59" fillId="2" borderId="409" xfId="5" applyFont="1" applyFill="1" applyBorder="1" applyAlignment="1">
      <alignment horizontal="center"/>
    </xf>
    <xf numFmtId="0" fontId="5" fillId="2" borderId="421" xfId="5" applyFont="1" applyFill="1" applyBorder="1" applyAlignment="1">
      <alignment horizontal="center"/>
    </xf>
    <xf numFmtId="0" fontId="58" fillId="0" borderId="91" xfId="5" applyFont="1" applyBorder="1" applyAlignment="1">
      <alignment horizontal="left"/>
    </xf>
    <xf numFmtId="0" fontId="10" fillId="0" borderId="91" xfId="5" applyFont="1" applyBorder="1" applyAlignment="1">
      <alignment horizontal="left"/>
    </xf>
    <xf numFmtId="0" fontId="10" fillId="4" borderId="91" xfId="5" applyFont="1" applyFill="1" applyBorder="1" applyAlignment="1">
      <alignment horizontal="center"/>
    </xf>
    <xf numFmtId="0" fontId="59" fillId="4" borderId="91" xfId="5" applyFont="1" applyFill="1" applyBorder="1" applyAlignment="1">
      <alignment horizontal="left"/>
    </xf>
    <xf numFmtId="0" fontId="10" fillId="4" borderId="10" xfId="5" applyFont="1" applyFill="1" applyBorder="1" applyAlignment="1">
      <alignment horizontal="center"/>
    </xf>
    <xf numFmtId="0" fontId="10" fillId="4" borderId="11" xfId="5" applyFont="1" applyFill="1" applyBorder="1" applyAlignment="1">
      <alignment horizontal="center"/>
    </xf>
    <xf numFmtId="0" fontId="10" fillId="4" borderId="12" xfId="5" applyFont="1" applyFill="1" applyBorder="1" applyAlignment="1">
      <alignment horizontal="center"/>
    </xf>
    <xf numFmtId="0" fontId="33" fillId="4" borderId="10" xfId="5" applyFont="1" applyFill="1" applyBorder="1" applyAlignment="1">
      <alignment horizontal="center"/>
    </xf>
    <xf numFmtId="0" fontId="18" fillId="4" borderId="12" xfId="5" applyFont="1" applyFill="1" applyBorder="1" applyAlignment="1">
      <alignment horizontal="center"/>
    </xf>
    <xf numFmtId="0" fontId="18" fillId="4" borderId="40" xfId="5" applyFont="1" applyFill="1" applyBorder="1" applyAlignment="1">
      <alignment horizontal="center"/>
    </xf>
    <xf numFmtId="0" fontId="10" fillId="4" borderId="91" xfId="5" applyFont="1" applyFill="1" applyBorder="1" applyAlignment="1">
      <alignment horizontal="left"/>
    </xf>
    <xf numFmtId="0" fontId="10" fillId="2" borderId="91" xfId="5" applyFont="1" applyFill="1" applyBorder="1" applyAlignment="1">
      <alignment horizontal="center"/>
    </xf>
    <xf numFmtId="0" fontId="33" fillId="2" borderId="10" xfId="5" applyFont="1" applyFill="1" applyBorder="1" applyAlignment="1">
      <alignment horizontal="center"/>
    </xf>
    <xf numFmtId="0" fontId="10" fillId="2" borderId="91" xfId="5" applyFont="1" applyFill="1" applyBorder="1" applyAlignment="1">
      <alignment horizontal="left"/>
    </xf>
    <xf numFmtId="0" fontId="10" fillId="2" borderId="91" xfId="5" applyFont="1" applyFill="1" applyBorder="1" applyAlignment="1">
      <alignment horizontal="right"/>
    </xf>
    <xf numFmtId="0" fontId="58" fillId="2" borderId="91" xfId="5" applyFont="1" applyFill="1" applyBorder="1" applyAlignment="1">
      <alignment wrapText="1"/>
    </xf>
    <xf numFmtId="0" fontId="59" fillId="2" borderId="10" xfId="5" applyFont="1" applyFill="1" applyBorder="1" applyAlignment="1">
      <alignment horizontal="center"/>
    </xf>
    <xf numFmtId="0" fontId="59" fillId="2" borderId="11" xfId="5" applyFont="1" applyFill="1" applyBorder="1" applyAlignment="1">
      <alignment horizontal="center"/>
    </xf>
    <xf numFmtId="0" fontId="5" fillId="2" borderId="12" xfId="5" applyFont="1" applyFill="1" applyBorder="1" applyAlignment="1">
      <alignment horizontal="center"/>
    </xf>
    <xf numFmtId="0" fontId="58" fillId="0" borderId="125" xfId="5" applyFont="1" applyBorder="1"/>
    <xf numFmtId="0" fontId="10" fillId="0" borderId="46" xfId="5" applyFont="1" applyBorder="1" applyAlignment="1">
      <alignment horizontal="center"/>
    </xf>
    <xf numFmtId="0" fontId="33" fillId="0" borderId="57" xfId="5" applyFont="1" applyBorder="1" applyAlignment="1">
      <alignment horizontal="center"/>
    </xf>
    <xf numFmtId="0" fontId="10" fillId="2" borderId="57" xfId="5" applyFont="1" applyFill="1" applyBorder="1" applyAlignment="1">
      <alignment horizontal="center"/>
    </xf>
    <xf numFmtId="0" fontId="10" fillId="2" borderId="45" xfId="5" applyFont="1" applyFill="1" applyBorder="1" applyAlignment="1">
      <alignment horizontal="center"/>
    </xf>
    <xf numFmtId="0" fontId="18" fillId="2" borderId="46" xfId="5" applyFont="1" applyFill="1" applyBorder="1" applyAlignment="1">
      <alignment horizontal="center"/>
    </xf>
    <xf numFmtId="0" fontId="18" fillId="2" borderId="56" xfId="5" applyFont="1" applyFill="1" applyBorder="1" applyAlignment="1">
      <alignment horizontal="center"/>
    </xf>
    <xf numFmtId="0" fontId="10" fillId="0" borderId="125" xfId="5" applyFont="1" applyBorder="1" applyAlignment="1">
      <alignment horizontal="right"/>
    </xf>
    <xf numFmtId="0" fontId="58" fillId="2" borderId="125" xfId="5" applyFont="1" applyFill="1" applyBorder="1"/>
    <xf numFmtId="0" fontId="10" fillId="0" borderId="422" xfId="5" applyFont="1" applyBorder="1" applyAlignment="1">
      <alignment horizontal="center"/>
    </xf>
    <xf numFmtId="0" fontId="5" fillId="0" borderId="424" xfId="5" applyFont="1" applyBorder="1" applyAlignment="1">
      <alignment horizontal="center"/>
    </xf>
    <xf numFmtId="0" fontId="5" fillId="0" borderId="422" xfId="5" applyFont="1" applyBorder="1" applyAlignment="1">
      <alignment horizontal="center"/>
    </xf>
    <xf numFmtId="0" fontId="10" fillId="0" borderId="161" xfId="5" applyFont="1" applyBorder="1" applyAlignment="1">
      <alignment horizontal="center"/>
    </xf>
    <xf numFmtId="0" fontId="10" fillId="0" borderId="0" xfId="5" applyFont="1" applyAlignment="1">
      <alignment horizontal="center" vertical="center"/>
    </xf>
    <xf numFmtId="0" fontId="9" fillId="0" borderId="0" xfId="5" applyFont="1" applyAlignment="1">
      <alignment horizontal="left" wrapText="1"/>
    </xf>
    <xf numFmtId="0" fontId="10" fillId="0" borderId="0" xfId="5" applyFont="1" applyAlignment="1">
      <alignment horizontal="center"/>
    </xf>
    <xf numFmtId="0" fontId="9" fillId="0" borderId="0" xfId="5" applyFont="1"/>
    <xf numFmtId="0" fontId="10" fillId="0" borderId="130" xfId="5" applyFont="1" applyBorder="1"/>
    <xf numFmtId="0" fontId="10" fillId="0" borderId="0" xfId="5" applyFont="1" applyAlignment="1">
      <alignment horizontal="left"/>
    </xf>
    <xf numFmtId="0" fontId="10" fillId="0" borderId="419" xfId="5" applyFont="1" applyBorder="1" applyAlignment="1">
      <alignment horizontal="center"/>
    </xf>
    <xf numFmtId="0" fontId="10" fillId="0" borderId="19" xfId="5" applyFont="1" applyBorder="1" applyAlignment="1">
      <alignment horizontal="center"/>
    </xf>
    <xf numFmtId="0" fontId="60" fillId="0" borderId="0" xfId="0" applyFont="1" applyAlignment="1">
      <alignment horizontal="right" vertical="center"/>
    </xf>
    <xf numFmtId="0" fontId="23" fillId="0" borderId="430" xfId="3" applyFont="1" applyBorder="1" applyAlignment="1">
      <alignment horizontal="center"/>
    </xf>
    <xf numFmtId="0" fontId="21" fillId="0" borderId="435" xfId="3" applyFont="1" applyBorder="1" applyAlignment="1">
      <alignment horizontal="center"/>
    </xf>
    <xf numFmtId="0" fontId="20" fillId="0" borderId="144" xfId="3" applyFont="1" applyBorder="1" applyAlignment="1">
      <alignment wrapText="1"/>
    </xf>
    <xf numFmtId="0" fontId="23" fillId="0" borderId="428" xfId="3" applyFont="1" applyBorder="1" applyAlignment="1">
      <alignment horizontal="center"/>
    </xf>
    <xf numFmtId="0" fontId="23" fillId="0" borderId="418" xfId="3" applyFont="1" applyBorder="1" applyAlignment="1">
      <alignment horizontal="center"/>
    </xf>
    <xf numFmtId="0" fontId="25" fillId="0" borderId="419" xfId="3" applyFont="1" applyBorder="1" applyAlignment="1">
      <alignment horizontal="center"/>
    </xf>
    <xf numFmtId="0" fontId="25" fillId="0" borderId="128" xfId="3" applyFont="1" applyBorder="1" applyAlignment="1">
      <alignment horizontal="center"/>
    </xf>
    <xf numFmtId="0" fontId="8" fillId="0" borderId="152" xfId="3" applyFont="1" applyBorder="1" applyAlignment="1">
      <alignment horizontal="left"/>
    </xf>
    <xf numFmtId="0" fontId="25" fillId="0" borderId="12" xfId="3" applyFont="1" applyBorder="1" applyAlignment="1">
      <alignment horizontal="center"/>
    </xf>
    <xf numFmtId="0" fontId="22" fillId="0" borderId="10" xfId="3" applyBorder="1"/>
    <xf numFmtId="0" fontId="22" fillId="0" borderId="12" xfId="3" applyBorder="1"/>
    <xf numFmtId="0" fontId="8" fillId="2" borderId="152" xfId="3" applyFont="1" applyFill="1" applyBorder="1"/>
    <xf numFmtId="0" fontId="8" fillId="0" borderId="439" xfId="3" applyFont="1" applyBorder="1" applyAlignment="1">
      <alignment horizontal="left" wrapText="1"/>
    </xf>
    <xf numFmtId="0" fontId="8" fillId="0" borderId="0" xfId="3" applyFont="1" applyAlignment="1">
      <alignment horizontal="left"/>
    </xf>
    <xf numFmtId="0" fontId="8" fillId="0" borderId="152" xfId="3" applyFont="1" applyBorder="1" applyAlignment="1">
      <alignment horizontal="left" wrapText="1"/>
    </xf>
    <xf numFmtId="0" fontId="25" fillId="0" borderId="46" xfId="3" applyFont="1" applyBorder="1" applyAlignment="1">
      <alignment horizontal="center"/>
    </xf>
    <xf numFmtId="0" fontId="25" fillId="0" borderId="19" xfId="3" applyFont="1" applyBorder="1" applyAlignment="1">
      <alignment horizontal="center"/>
    </xf>
    <xf numFmtId="0" fontId="22" fillId="0" borderId="158" xfId="3" applyBorder="1"/>
    <xf numFmtId="0" fontId="23" fillId="0" borderId="425" xfId="3" applyFont="1" applyBorder="1" applyAlignment="1">
      <alignment horizontal="left"/>
    </xf>
    <xf numFmtId="0" fontId="23" fillId="0" borderId="422" xfId="3" applyFont="1" applyBorder="1" applyAlignment="1">
      <alignment horizontal="center"/>
    </xf>
    <xf numFmtId="0" fontId="23" fillId="0" borderId="423" xfId="3" applyFont="1" applyBorder="1" applyAlignment="1">
      <alignment horizontal="center"/>
    </xf>
    <xf numFmtId="0" fontId="25" fillId="0" borderId="424" xfId="3" applyFont="1" applyBorder="1" applyAlignment="1">
      <alignment horizontal="center"/>
    </xf>
    <xf numFmtId="0" fontId="23" fillId="0" borderId="440" xfId="3" applyFont="1" applyBorder="1" applyAlignment="1">
      <alignment horizontal="center"/>
    </xf>
    <xf numFmtId="0" fontId="25" fillId="0" borderId="427" xfId="3" applyFont="1" applyBorder="1" applyAlignment="1">
      <alignment horizontal="center"/>
    </xf>
    <xf numFmtId="0" fontId="25" fillId="0" borderId="426" xfId="3" applyFont="1" applyBorder="1" applyAlignment="1">
      <alignment horizontal="center"/>
    </xf>
    <xf numFmtId="0" fontId="8" fillId="0" borderId="153" xfId="3" applyFont="1" applyBorder="1" applyAlignment="1">
      <alignment horizontal="left"/>
    </xf>
    <xf numFmtId="0" fontId="23" fillId="0" borderId="408" xfId="3" applyFont="1" applyBorder="1" applyAlignment="1">
      <alignment horizontal="center"/>
    </xf>
    <xf numFmtId="0" fontId="23" fillId="0" borderId="409" xfId="3" applyFont="1" applyBorder="1" applyAlignment="1">
      <alignment horizontal="center"/>
    </xf>
    <xf numFmtId="0" fontId="25" fillId="0" borderId="421" xfId="3" applyFont="1" applyBorder="1" applyAlignment="1">
      <alignment horizontal="center"/>
    </xf>
    <xf numFmtId="0" fontId="25" fillId="0" borderId="410" xfId="3" applyFont="1" applyBorder="1" applyAlignment="1">
      <alignment horizontal="center"/>
    </xf>
    <xf numFmtId="0" fontId="25" fillId="0" borderId="40" xfId="3" applyFont="1" applyBorder="1" applyAlignment="1">
      <alignment horizontal="center"/>
    </xf>
    <xf numFmtId="0" fontId="23" fillId="0" borderId="91" xfId="3" applyFont="1" applyBorder="1" applyAlignment="1">
      <alignment horizontal="center" vertical="center"/>
    </xf>
    <xf numFmtId="0" fontId="8" fillId="2" borderId="152" xfId="3" applyFont="1" applyFill="1" applyBorder="1" applyAlignment="1">
      <alignment horizontal="left" vertical="center" wrapText="1"/>
    </xf>
    <xf numFmtId="0" fontId="23" fillId="0" borderId="57" xfId="3" applyFont="1" applyBorder="1" applyAlignment="1">
      <alignment horizontal="center" vertical="center"/>
    </xf>
    <xf numFmtId="0" fontId="23" fillId="0" borderId="45" xfId="3" applyFont="1" applyBorder="1" applyAlignment="1">
      <alignment horizontal="center" vertical="center"/>
    </xf>
    <xf numFmtId="0" fontId="25" fillId="0" borderId="46" xfId="3" applyFont="1" applyBorder="1" applyAlignment="1">
      <alignment horizontal="center" vertical="center"/>
    </xf>
    <xf numFmtId="0" fontId="23" fillId="0" borderId="10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5" fillId="0" borderId="40" xfId="3" applyFont="1" applyBorder="1" applyAlignment="1">
      <alignment horizontal="center" vertical="center"/>
    </xf>
    <xf numFmtId="0" fontId="19" fillId="0" borderId="12" xfId="3" applyFont="1" applyBorder="1" applyAlignment="1">
      <alignment horizontal="center" vertical="center"/>
    </xf>
    <xf numFmtId="0" fontId="8" fillId="2" borderId="439" xfId="3" applyFont="1" applyFill="1" applyBorder="1" applyAlignment="1">
      <alignment horizontal="left" vertical="center" wrapText="1"/>
    </xf>
    <xf numFmtId="0" fontId="25" fillId="0" borderId="56" xfId="3" applyFont="1" applyBorder="1" applyAlignment="1">
      <alignment horizontal="center"/>
    </xf>
    <xf numFmtId="0" fontId="19" fillId="0" borderId="46" xfId="3" applyFont="1" applyBorder="1" applyAlignment="1">
      <alignment horizontal="center" vertical="center"/>
    </xf>
    <xf numFmtId="0" fontId="25" fillId="0" borderId="56" xfId="3" applyFont="1" applyBorder="1" applyAlignment="1">
      <alignment horizontal="center" vertical="center"/>
    </xf>
    <xf numFmtId="0" fontId="23" fillId="0" borderId="129" xfId="3" applyFont="1" applyBorder="1" applyAlignment="1">
      <alignment horizontal="right" vertical="center"/>
    </xf>
    <xf numFmtId="0" fontId="23" fillId="0" borderId="440" xfId="3" applyFont="1" applyBorder="1" applyAlignment="1">
      <alignment horizontal="left"/>
    </xf>
    <xf numFmtId="0" fontId="25" fillId="0" borderId="441" xfId="3" applyFont="1" applyBorder="1" applyAlignment="1">
      <alignment horizontal="center"/>
    </xf>
    <xf numFmtId="0" fontId="20" fillId="0" borderId="435" xfId="3" applyFont="1" applyBorder="1" applyAlignment="1">
      <alignment horizontal="left"/>
    </xf>
    <xf numFmtId="0" fontId="19" fillId="0" borderId="419" xfId="3" applyFont="1" applyBorder="1" applyAlignment="1">
      <alignment horizontal="center"/>
    </xf>
    <xf numFmtId="0" fontId="23" fillId="0" borderId="435" xfId="3" applyFont="1" applyBorder="1" applyAlignment="1">
      <alignment horizontal="center"/>
    </xf>
    <xf numFmtId="0" fontId="19" fillId="0" borderId="429" xfId="3" applyFont="1" applyBorder="1" applyAlignment="1">
      <alignment horizontal="center"/>
    </xf>
    <xf numFmtId="0" fontId="8" fillId="0" borderId="420" xfId="3" applyFont="1" applyBorder="1" applyAlignment="1">
      <alignment horizontal="left"/>
    </xf>
    <xf numFmtId="0" fontId="19" fillId="0" borderId="421" xfId="3" applyFont="1" applyBorder="1" applyAlignment="1">
      <alignment horizontal="center"/>
    </xf>
    <xf numFmtId="0" fontId="23" fillId="0" borderId="420" xfId="3" applyFont="1" applyBorder="1" applyAlignment="1">
      <alignment horizontal="center"/>
    </xf>
    <xf numFmtId="0" fontId="19" fillId="0" borderId="410" xfId="3" applyFont="1" applyBorder="1" applyAlignment="1">
      <alignment horizontal="center"/>
    </xf>
    <xf numFmtId="0" fontId="20" fillId="0" borderId="420" xfId="3" applyFont="1" applyBorder="1" applyAlignment="1">
      <alignment horizontal="left"/>
    </xf>
    <xf numFmtId="0" fontId="20" fillId="0" borderId="420" xfId="3" applyFont="1" applyBorder="1" applyAlignment="1">
      <alignment horizontal="left" wrapText="1"/>
    </xf>
    <xf numFmtId="0" fontId="29" fillId="0" borderId="420" xfId="3" applyFont="1" applyBorder="1" applyAlignment="1">
      <alignment horizontal="left" vertical="center" wrapText="1"/>
    </xf>
    <xf numFmtId="0" fontId="8" fillId="0" borderId="39" xfId="3" applyFont="1" applyBorder="1" applyAlignment="1">
      <alignment wrapText="1"/>
    </xf>
    <xf numFmtId="0" fontId="23" fillId="0" borderId="426" xfId="3" applyFont="1" applyBorder="1" applyAlignment="1">
      <alignment horizontal="left"/>
    </xf>
    <xf numFmtId="0" fontId="23" fillId="0" borderId="427" xfId="3" applyFont="1" applyBorder="1" applyAlignment="1">
      <alignment horizontal="left"/>
    </xf>
    <xf numFmtId="0" fontId="25" fillId="0" borderId="422" xfId="3" applyFont="1" applyBorder="1" applyAlignment="1">
      <alignment horizontal="center"/>
    </xf>
    <xf numFmtId="0" fontId="25" fillId="0" borderId="417" xfId="3" applyFont="1" applyBorder="1" applyAlignment="1">
      <alignment horizontal="center"/>
    </xf>
    <xf numFmtId="0" fontId="8" fillId="0" borderId="435" xfId="3" applyFont="1" applyBorder="1" applyAlignment="1">
      <alignment horizontal="left"/>
    </xf>
    <xf numFmtId="0" fontId="25" fillId="0" borderId="429" xfId="3" applyFont="1" applyBorder="1" applyAlignment="1">
      <alignment horizontal="center"/>
    </xf>
    <xf numFmtId="0" fontId="19" fillId="0" borderId="424" xfId="3" applyFont="1" applyBorder="1" applyAlignment="1">
      <alignment horizontal="center"/>
    </xf>
    <xf numFmtId="0" fontId="23" fillId="0" borderId="160" xfId="3" applyFont="1" applyBorder="1"/>
    <xf numFmtId="0" fontId="23" fillId="0" borderId="426" xfId="3" applyFont="1" applyBorder="1"/>
    <xf numFmtId="0" fontId="23" fillId="0" borderId="144" xfId="3" applyFont="1" applyBorder="1"/>
    <xf numFmtId="0" fontId="23" fillId="0" borderId="9" xfId="3" applyFont="1" applyBorder="1"/>
    <xf numFmtId="0" fontId="8" fillId="0" borderId="431" xfId="3" applyFont="1" applyBorder="1"/>
    <xf numFmtId="0" fontId="23" fillId="0" borderId="428" xfId="3" applyFont="1" applyBorder="1" applyAlignment="1">
      <alignment horizontal="center" vertical="center"/>
    </xf>
    <xf numFmtId="0" fontId="23" fillId="0" borderId="418" xfId="3" applyFont="1" applyBorder="1" applyAlignment="1">
      <alignment horizontal="center" vertical="center"/>
    </xf>
    <xf numFmtId="0" fontId="25" fillId="0" borderId="419" xfId="3" applyFont="1" applyBorder="1" applyAlignment="1">
      <alignment horizontal="center" vertical="center"/>
    </xf>
    <xf numFmtId="0" fontId="8" fillId="0" borderId="162" xfId="3" applyFont="1" applyBorder="1" applyAlignment="1">
      <alignment horizontal="left" wrapText="1"/>
    </xf>
    <xf numFmtId="0" fontId="22" fillId="0" borderId="161" xfId="3" applyBorder="1"/>
    <xf numFmtId="0" fontId="25" fillId="0" borderId="104" xfId="3" applyFont="1" applyBorder="1" applyAlignment="1">
      <alignment horizontal="center"/>
    </xf>
    <xf numFmtId="0" fontId="23" fillId="0" borderId="419" xfId="3" applyFont="1" applyBorder="1" applyAlignment="1">
      <alignment horizontal="center"/>
    </xf>
    <xf numFmtId="0" fontId="43" fillId="0" borderId="0" xfId="3" applyFont="1" applyAlignment="1">
      <alignment horizontal="left"/>
    </xf>
    <xf numFmtId="0" fontId="22" fillId="0" borderId="0" xfId="3" applyAlignment="1">
      <alignment horizontal="center" vertical="center"/>
    </xf>
    <xf numFmtId="49" fontId="44" fillId="0" borderId="257" xfId="7" applyNumberFormat="1" applyFont="1" applyFill="1" applyBorder="1" applyAlignment="1">
      <alignment horizontal="center"/>
    </xf>
    <xf numFmtId="0" fontId="44" fillId="0" borderId="257" xfId="7" applyFont="1" applyFill="1" applyBorder="1" applyAlignment="1">
      <alignment horizontal="center"/>
    </xf>
    <xf numFmtId="0" fontId="23" fillId="0" borderId="411" xfId="3" applyFont="1" applyBorder="1" applyAlignment="1">
      <alignment horizontal="center"/>
    </xf>
    <xf numFmtId="0" fontId="23" fillId="0" borderId="414" xfId="3" applyFont="1" applyBorder="1" applyAlignment="1">
      <alignment horizontal="center"/>
    </xf>
    <xf numFmtId="0" fontId="21" fillId="0" borderId="413" xfId="3" applyFont="1" applyBorder="1" applyAlignment="1">
      <alignment horizontal="center"/>
    </xf>
    <xf numFmtId="0" fontId="23" fillId="0" borderId="394" xfId="3" applyFont="1" applyBorder="1" applyAlignment="1">
      <alignment horizontal="left"/>
    </xf>
    <xf numFmtId="0" fontId="23" fillId="0" borderId="392" xfId="3" applyFont="1" applyBorder="1" applyAlignment="1">
      <alignment horizontal="center"/>
    </xf>
    <xf numFmtId="0" fontId="23" fillId="0" borderId="149" xfId="3" applyFont="1" applyBorder="1" applyAlignment="1">
      <alignment horizontal="center"/>
    </xf>
    <xf numFmtId="0" fontId="8" fillId="0" borderId="392" xfId="3" applyFont="1" applyBorder="1" applyAlignment="1">
      <alignment horizontal="left"/>
    </xf>
    <xf numFmtId="0" fontId="23" fillId="0" borderId="390" xfId="3" applyFont="1" applyBorder="1" applyAlignment="1">
      <alignment horizontal="center"/>
    </xf>
    <xf numFmtId="0" fontId="23" fillId="0" borderId="389" xfId="3" applyFont="1" applyBorder="1" applyAlignment="1">
      <alignment horizontal="center"/>
    </xf>
    <xf numFmtId="0" fontId="19" fillId="0" borderId="391" xfId="3" applyFont="1" applyBorder="1" applyAlignment="1">
      <alignment horizontal="center"/>
    </xf>
    <xf numFmtId="0" fontId="19" fillId="0" borderId="412" xfId="3" applyFont="1" applyBorder="1" applyAlignment="1">
      <alignment horizontal="center"/>
    </xf>
    <xf numFmtId="0" fontId="23" fillId="0" borderId="394" xfId="3" applyFont="1" applyBorder="1" applyAlignment="1">
      <alignment horizontal="right"/>
    </xf>
    <xf numFmtId="0" fontId="8" fillId="0" borderId="392" xfId="3" applyFont="1" applyBorder="1" applyAlignment="1">
      <alignment horizontal="left" wrapText="1"/>
    </xf>
    <xf numFmtId="0" fontId="22" fillId="0" borderId="411" xfId="3" applyBorder="1"/>
    <xf numFmtId="0" fontId="22" fillId="0" borderId="390" xfId="3" applyBorder="1"/>
    <xf numFmtId="0" fontId="22" fillId="0" borderId="412" xfId="3" applyBorder="1"/>
    <xf numFmtId="0" fontId="20" fillId="0" borderId="443" xfId="3" applyFont="1" applyBorder="1" applyAlignment="1">
      <alignment wrapText="1"/>
    </xf>
    <xf numFmtId="0" fontId="23" fillId="0" borderId="400" xfId="3" applyFont="1" applyBorder="1" applyAlignment="1">
      <alignment horizontal="center"/>
    </xf>
    <xf numFmtId="0" fontId="22" fillId="0" borderId="392" xfId="3" applyBorder="1"/>
    <xf numFmtId="0" fontId="22" fillId="0" borderId="394" xfId="3" applyBorder="1"/>
    <xf numFmtId="0" fontId="25" fillId="0" borderId="401" xfId="3" applyFont="1" applyBorder="1" applyAlignment="1">
      <alignment horizontal="center"/>
    </xf>
    <xf numFmtId="0" fontId="10" fillId="0" borderId="389" xfId="3" applyFont="1" applyBorder="1" applyAlignment="1">
      <alignment horizontal="center"/>
    </xf>
    <xf numFmtId="0" fontId="10" fillId="0" borderId="390" xfId="3" applyFont="1" applyBorder="1" applyAlignment="1">
      <alignment horizontal="center"/>
    </xf>
    <xf numFmtId="0" fontId="18" fillId="0" borderId="391" xfId="3" applyFont="1" applyBorder="1" applyAlignment="1">
      <alignment horizontal="center"/>
    </xf>
    <xf numFmtId="0" fontId="23" fillId="0" borderId="446" xfId="3" applyFont="1" applyBorder="1" applyAlignment="1">
      <alignment horizontal="center"/>
    </xf>
    <xf numFmtId="0" fontId="23" fillId="0" borderId="445" xfId="3" applyFont="1" applyBorder="1" applyAlignment="1">
      <alignment horizontal="center"/>
    </xf>
    <xf numFmtId="0" fontId="19" fillId="0" borderId="447" xfId="3" applyFont="1" applyBorder="1" applyAlignment="1">
      <alignment horizontal="center"/>
    </xf>
    <xf numFmtId="0" fontId="15" fillId="0" borderId="0" xfId="6" applyNumberFormat="1" applyFill="1" applyBorder="1"/>
    <xf numFmtId="0" fontId="15" fillId="0" borderId="0" xfId="6" applyFill="1" applyBorder="1"/>
    <xf numFmtId="49" fontId="6" fillId="5" borderId="98" xfId="6" applyNumberFormat="1" applyFont="1" applyFill="1" applyBorder="1" applyAlignment="1">
      <alignment horizontal="center" vertical="center"/>
    </xf>
    <xf numFmtId="49" fontId="6" fillId="5" borderId="95" xfId="6" applyNumberFormat="1" applyFont="1" applyFill="1" applyBorder="1" applyAlignment="1">
      <alignment horizontal="center" vertical="center"/>
    </xf>
    <xf numFmtId="49" fontId="6" fillId="5" borderId="73" xfId="6" applyNumberFormat="1" applyFont="1" applyFill="1" applyBorder="1" applyAlignment="1">
      <alignment horizontal="center" vertical="center"/>
    </xf>
    <xf numFmtId="49" fontId="6" fillId="5" borderId="74" xfId="6" applyNumberFormat="1" applyFont="1" applyFill="1" applyBorder="1" applyAlignment="1">
      <alignment horizontal="center" vertical="center"/>
    </xf>
    <xf numFmtId="49" fontId="5" fillId="5" borderId="75" xfId="6" applyNumberFormat="1" applyFont="1" applyFill="1" applyBorder="1" applyAlignment="1">
      <alignment horizontal="center" vertical="center"/>
    </xf>
    <xf numFmtId="49" fontId="6" fillId="5" borderId="462" xfId="6" applyNumberFormat="1" applyFont="1" applyFill="1" applyBorder="1" applyAlignment="1">
      <alignment horizontal="center"/>
    </xf>
    <xf numFmtId="49" fontId="6" fillId="5" borderId="454" xfId="6" applyNumberFormat="1" applyFont="1" applyFill="1" applyBorder="1" applyAlignment="1">
      <alignment horizontal="left"/>
    </xf>
    <xf numFmtId="0" fontId="6" fillId="5" borderId="460" xfId="6" applyFont="1" applyFill="1" applyBorder="1" applyAlignment="1">
      <alignment horizontal="left"/>
    </xf>
    <xf numFmtId="0" fontId="6" fillId="5" borderId="460" xfId="6" applyFont="1" applyFill="1" applyBorder="1" applyAlignment="1">
      <alignment horizontal="center" vertical="center" wrapText="1"/>
    </xf>
    <xf numFmtId="0" fontId="63" fillId="5" borderId="461" xfId="6" applyFont="1" applyFill="1" applyBorder="1" applyAlignment="1">
      <alignment horizontal="center" vertical="center" wrapText="1"/>
    </xf>
    <xf numFmtId="0" fontId="6" fillId="5" borderId="459" xfId="6" applyFont="1" applyFill="1" applyBorder="1" applyAlignment="1">
      <alignment horizontal="left"/>
    </xf>
    <xf numFmtId="0" fontId="5" fillId="5" borderId="460" xfId="6" applyFont="1" applyFill="1" applyBorder="1" applyAlignment="1">
      <alignment horizontal="left"/>
    </xf>
    <xf numFmtId="0" fontId="5" fillId="5" borderId="461" xfId="6" applyFont="1" applyFill="1" applyBorder="1" applyAlignment="1">
      <alignment horizontal="left"/>
    </xf>
    <xf numFmtId="0" fontId="6" fillId="5" borderId="97" xfId="6" applyFont="1" applyFill="1" applyBorder="1" applyAlignment="1">
      <alignment horizontal="left"/>
    </xf>
    <xf numFmtId="0" fontId="6" fillId="5" borderId="430" xfId="6" applyNumberFormat="1" applyFont="1" applyFill="1" applyBorder="1" applyAlignment="1">
      <alignment horizontal="center"/>
    </xf>
    <xf numFmtId="49" fontId="4" fillId="5" borderId="106" xfId="6" applyNumberFormat="1" applyFont="1" applyFill="1" applyBorder="1" applyAlignment="1">
      <alignment horizontal="left"/>
    </xf>
    <xf numFmtId="0" fontId="6" fillId="5" borderId="78" xfId="6" applyNumberFormat="1" applyFont="1" applyFill="1" applyBorder="1" applyAlignment="1">
      <alignment horizontal="center"/>
    </xf>
    <xf numFmtId="0" fontId="6" fillId="5" borderId="88" xfId="6" applyNumberFormat="1" applyFont="1" applyFill="1" applyBorder="1" applyAlignment="1">
      <alignment horizontal="center"/>
    </xf>
    <xf numFmtId="0" fontId="6" fillId="5" borderId="89" xfId="6" applyNumberFormat="1" applyFont="1" applyFill="1" applyBorder="1" applyAlignment="1">
      <alignment horizontal="center"/>
    </xf>
    <xf numFmtId="0" fontId="6" fillId="5" borderId="87" xfId="6" applyNumberFormat="1" applyFont="1" applyFill="1" applyBorder="1" applyAlignment="1">
      <alignment horizontal="center"/>
    </xf>
    <xf numFmtId="0" fontId="5" fillId="5" borderId="89" xfId="6" applyNumberFormat="1" applyFont="1" applyFill="1" applyBorder="1" applyAlignment="1">
      <alignment horizontal="center"/>
    </xf>
    <xf numFmtId="0" fontId="6" fillId="5" borderId="87" xfId="6" applyFont="1" applyFill="1" applyBorder="1" applyAlignment="1">
      <alignment horizontal="center"/>
    </xf>
    <xf numFmtId="0" fontId="6" fillId="5" borderId="88" xfId="6" applyFont="1" applyFill="1" applyBorder="1" applyAlignment="1">
      <alignment horizontal="center"/>
    </xf>
    <xf numFmtId="0" fontId="5" fillId="5" borderId="89" xfId="6" applyFont="1" applyFill="1" applyBorder="1" applyAlignment="1">
      <alignment horizontal="center"/>
    </xf>
    <xf numFmtId="49" fontId="6" fillId="5" borderId="102" xfId="6" applyNumberFormat="1" applyFont="1" applyFill="1" applyBorder="1" applyAlignment="1">
      <alignment horizontal="left"/>
    </xf>
    <xf numFmtId="0" fontId="6" fillId="5" borderId="407" xfId="6" applyNumberFormat="1" applyFont="1" applyFill="1" applyBorder="1" applyAlignment="1">
      <alignment horizontal="center"/>
    </xf>
    <xf numFmtId="49" fontId="4" fillId="5" borderId="41" xfId="6" applyNumberFormat="1" applyFont="1" applyFill="1" applyBorder="1" applyAlignment="1">
      <alignment horizontal="left"/>
    </xf>
    <xf numFmtId="0" fontId="6" fillId="5" borderId="37" xfId="6" applyNumberFormat="1" applyFont="1" applyFill="1" applyBorder="1" applyAlignment="1">
      <alignment horizontal="center"/>
    </xf>
    <xf numFmtId="0" fontId="6" fillId="5" borderId="13" xfId="6" applyNumberFormat="1" applyFont="1" applyFill="1" applyBorder="1" applyAlignment="1">
      <alignment horizontal="center"/>
    </xf>
    <xf numFmtId="0" fontId="6" fillId="5" borderId="64" xfId="6" applyNumberFormat="1" applyFont="1" applyFill="1" applyBorder="1" applyAlignment="1">
      <alignment horizontal="center"/>
    </xf>
    <xf numFmtId="0" fontId="6" fillId="5" borderId="66" xfId="6" applyNumberFormat="1" applyFont="1" applyFill="1" applyBorder="1" applyAlignment="1">
      <alignment horizontal="center"/>
    </xf>
    <xf numFmtId="0" fontId="5" fillId="5" borderId="64" xfId="6" applyNumberFormat="1" applyFont="1" applyFill="1" applyBorder="1" applyAlignment="1">
      <alignment horizontal="center"/>
    </xf>
    <xf numFmtId="0" fontId="6" fillId="5" borderId="66" xfId="6" applyFont="1" applyFill="1" applyBorder="1" applyAlignment="1">
      <alignment horizontal="center"/>
    </xf>
    <xf numFmtId="0" fontId="6" fillId="5" borderId="13" xfId="6" applyFont="1" applyFill="1" applyBorder="1" applyAlignment="1">
      <alignment horizontal="center"/>
    </xf>
    <xf numFmtId="0" fontId="5" fillId="5" borderId="64" xfId="6" applyFont="1" applyFill="1" applyBorder="1" applyAlignment="1">
      <alignment horizontal="center"/>
    </xf>
    <xf numFmtId="49" fontId="6" fillId="5" borderId="65" xfId="6" applyNumberFormat="1" applyFont="1" applyFill="1" applyBorder="1" applyAlignment="1">
      <alignment horizontal="right"/>
    </xf>
    <xf numFmtId="49" fontId="6" fillId="5" borderId="65" xfId="6" applyNumberFormat="1" applyFont="1" applyFill="1" applyBorder="1" applyAlignment="1">
      <alignment horizontal="left"/>
    </xf>
    <xf numFmtId="49" fontId="4" fillId="5" borderId="41" xfId="6" applyNumberFormat="1" applyFont="1" applyFill="1" applyBorder="1" applyAlignment="1">
      <alignment horizontal="left" wrapText="1"/>
    </xf>
    <xf numFmtId="0" fontId="6" fillId="5" borderId="37" xfId="6" applyNumberFormat="1" applyFont="1" applyFill="1" applyBorder="1" applyAlignment="1">
      <alignment horizontal="center" vertical="center"/>
    </xf>
    <xf numFmtId="0" fontId="6" fillId="5" borderId="13" xfId="6" applyNumberFormat="1" applyFont="1" applyFill="1" applyBorder="1" applyAlignment="1">
      <alignment horizontal="center" vertical="center"/>
    </xf>
    <xf numFmtId="0" fontId="6" fillId="5" borderId="64" xfId="6" applyNumberFormat="1" applyFont="1" applyFill="1" applyBorder="1" applyAlignment="1">
      <alignment horizontal="center" vertical="center"/>
    </xf>
    <xf numFmtId="0" fontId="6" fillId="5" borderId="66" xfId="6" applyNumberFormat="1" applyFont="1" applyFill="1" applyBorder="1" applyAlignment="1">
      <alignment horizontal="center" vertical="center"/>
    </xf>
    <xf numFmtId="0" fontId="5" fillId="5" borderId="64" xfId="6" applyNumberFormat="1" applyFont="1" applyFill="1" applyBorder="1" applyAlignment="1">
      <alignment horizontal="center" vertical="center"/>
    </xf>
    <xf numFmtId="0" fontId="6" fillId="5" borderId="66" xfId="6" applyFont="1" applyFill="1" applyBorder="1" applyAlignment="1">
      <alignment horizontal="center" vertical="center"/>
    </xf>
    <xf numFmtId="0" fontId="6" fillId="5" borderId="13" xfId="6" applyFont="1" applyFill="1" applyBorder="1" applyAlignment="1">
      <alignment horizontal="center" vertical="center"/>
    </xf>
    <xf numFmtId="0" fontId="5" fillId="5" borderId="64" xfId="6" applyFont="1" applyFill="1" applyBorder="1" applyAlignment="1">
      <alignment horizontal="center" vertical="center"/>
    </xf>
    <xf numFmtId="49" fontId="6" fillId="5" borderId="65" xfId="6" applyNumberFormat="1" applyFont="1" applyFill="1" applyBorder="1" applyAlignment="1">
      <alignment horizontal="right" vertical="center"/>
    </xf>
    <xf numFmtId="0" fontId="6" fillId="0" borderId="407" xfId="6" applyNumberFormat="1" applyFont="1" applyFill="1" applyBorder="1" applyAlignment="1">
      <alignment horizontal="center"/>
    </xf>
    <xf numFmtId="49" fontId="4" fillId="0" borderId="41" xfId="6" applyNumberFormat="1" applyFont="1" applyFill="1" applyBorder="1" applyAlignment="1">
      <alignment horizontal="left" wrapText="1"/>
    </xf>
    <xf numFmtId="0" fontId="6" fillId="0" borderId="37" xfId="6" applyNumberFormat="1" applyFont="1" applyFill="1" applyBorder="1" applyAlignment="1">
      <alignment horizontal="center"/>
    </xf>
    <xf numFmtId="0" fontId="6" fillId="0" borderId="13" xfId="6" applyNumberFormat="1" applyFont="1" applyFill="1" applyBorder="1" applyAlignment="1">
      <alignment horizontal="center"/>
    </xf>
    <xf numFmtId="0" fontId="6" fillId="0" borderId="64" xfId="6" applyNumberFormat="1" applyFont="1" applyFill="1" applyBorder="1" applyAlignment="1">
      <alignment horizontal="center"/>
    </xf>
    <xf numFmtId="0" fontId="6" fillId="0" borderId="66" xfId="6" applyNumberFormat="1" applyFont="1" applyFill="1" applyBorder="1" applyAlignment="1">
      <alignment horizontal="center"/>
    </xf>
    <xf numFmtId="0" fontId="5" fillId="0" borderId="64" xfId="6" applyNumberFormat="1" applyFont="1" applyFill="1" applyBorder="1" applyAlignment="1">
      <alignment horizontal="center"/>
    </xf>
    <xf numFmtId="0" fontId="6" fillId="6" borderId="66" xfId="6" applyFont="1" applyFill="1" applyBorder="1" applyAlignment="1">
      <alignment horizontal="center"/>
    </xf>
    <xf numFmtId="0" fontId="6" fillId="6" borderId="13" xfId="6" applyFont="1" applyFill="1" applyBorder="1" applyAlignment="1">
      <alignment horizontal="center"/>
    </xf>
    <xf numFmtId="0" fontId="5" fillId="6" borderId="64" xfId="6" applyFont="1" applyFill="1" applyBorder="1" applyAlignment="1">
      <alignment horizontal="center"/>
    </xf>
    <xf numFmtId="49" fontId="6" fillId="6" borderId="65" xfId="6" applyNumberFormat="1" applyFont="1" applyFill="1" applyBorder="1" applyAlignment="1">
      <alignment horizontal="right"/>
    </xf>
    <xf numFmtId="49" fontId="4" fillId="6" borderId="41" xfId="6" applyNumberFormat="1" applyFont="1" applyFill="1" applyBorder="1" applyAlignment="1">
      <alignment horizontal="left"/>
    </xf>
    <xf numFmtId="0" fontId="6" fillId="6" borderId="37" xfId="6" applyNumberFormat="1" applyFont="1" applyFill="1" applyBorder="1" applyAlignment="1">
      <alignment horizontal="center"/>
    </xf>
    <xf numFmtId="0" fontId="6" fillId="6" borderId="13" xfId="6" applyNumberFormat="1" applyFont="1" applyFill="1" applyBorder="1" applyAlignment="1">
      <alignment horizontal="center"/>
    </xf>
    <xf numFmtId="0" fontId="6" fillId="6" borderId="64" xfId="6" applyNumberFormat="1" applyFont="1" applyFill="1" applyBorder="1" applyAlignment="1">
      <alignment horizontal="center"/>
    </xf>
    <xf numFmtId="0" fontId="6" fillId="6" borderId="66" xfId="6" applyNumberFormat="1" applyFont="1" applyFill="1" applyBorder="1" applyAlignment="1">
      <alignment horizontal="center"/>
    </xf>
    <xf numFmtId="0" fontId="5" fillId="6" borderId="64" xfId="6" applyNumberFormat="1" applyFont="1" applyFill="1" applyBorder="1" applyAlignment="1">
      <alignment horizontal="center"/>
    </xf>
    <xf numFmtId="49" fontId="6" fillId="6" borderId="65" xfId="6" applyNumberFormat="1" applyFont="1" applyFill="1" applyBorder="1" applyAlignment="1">
      <alignment horizontal="left"/>
    </xf>
    <xf numFmtId="49" fontId="4" fillId="6" borderId="41" xfId="6" applyNumberFormat="1" applyFont="1" applyFill="1" applyBorder="1" applyAlignment="1">
      <alignment wrapText="1"/>
    </xf>
    <xf numFmtId="49" fontId="4" fillId="6" borderId="41" xfId="6" applyNumberFormat="1" applyFont="1" applyFill="1" applyBorder="1" applyAlignment="1">
      <alignment vertical="center" wrapText="1"/>
    </xf>
    <xf numFmtId="0" fontId="6" fillId="6" borderId="37" xfId="6" applyNumberFormat="1" applyFont="1" applyFill="1" applyBorder="1" applyAlignment="1">
      <alignment horizontal="center" vertical="center"/>
    </xf>
    <xf numFmtId="0" fontId="6" fillId="6" borderId="13" xfId="6" applyNumberFormat="1" applyFont="1" applyFill="1" applyBorder="1" applyAlignment="1">
      <alignment horizontal="center" vertical="center"/>
    </xf>
    <xf numFmtId="0" fontId="6" fillId="6" borderId="64" xfId="6" applyNumberFormat="1" applyFont="1" applyFill="1" applyBorder="1" applyAlignment="1">
      <alignment horizontal="center" vertical="center"/>
    </xf>
    <xf numFmtId="0" fontId="6" fillId="6" borderId="66" xfId="6" applyNumberFormat="1" applyFont="1" applyFill="1" applyBorder="1" applyAlignment="1">
      <alignment horizontal="center" vertical="center"/>
    </xf>
    <xf numFmtId="0" fontId="5" fillId="6" borderId="64" xfId="6" applyNumberFormat="1" applyFont="1" applyFill="1" applyBorder="1" applyAlignment="1">
      <alignment horizontal="center" vertical="center"/>
    </xf>
    <xf numFmtId="0" fontId="6" fillId="6" borderId="66" xfId="6" applyFont="1" applyFill="1" applyBorder="1" applyAlignment="1">
      <alignment horizontal="center" vertical="center"/>
    </xf>
    <xf numFmtId="0" fontId="6" fillId="6" borderId="13" xfId="6" applyFont="1" applyFill="1" applyBorder="1" applyAlignment="1">
      <alignment horizontal="center" vertical="center"/>
    </xf>
    <xf numFmtId="0" fontId="5" fillId="6" borderId="64" xfId="6" applyFont="1" applyFill="1" applyBorder="1" applyAlignment="1">
      <alignment horizontal="center" vertical="center"/>
    </xf>
    <xf numFmtId="49" fontId="6" fillId="6" borderId="65" xfId="6" applyNumberFormat="1" applyFont="1" applyFill="1" applyBorder="1" applyAlignment="1">
      <alignment horizontal="right" vertical="center"/>
    </xf>
    <xf numFmtId="0" fontId="6" fillId="6" borderId="44" xfId="6" applyNumberFormat="1" applyFont="1" applyFill="1" applyBorder="1" applyAlignment="1">
      <alignment horizontal="center"/>
    </xf>
    <xf numFmtId="49" fontId="4" fillId="6" borderId="110" xfId="6" applyNumberFormat="1" applyFont="1" applyFill="1" applyBorder="1" applyAlignment="1">
      <alignment horizontal="left"/>
    </xf>
    <xf numFmtId="0" fontId="15" fillId="6" borderId="0" xfId="6" applyNumberFormat="1" applyFill="1" applyBorder="1"/>
    <xf numFmtId="0" fontId="15" fillId="6" borderId="390" xfId="6" applyNumberFormat="1" applyFill="1" applyBorder="1"/>
    <xf numFmtId="0" fontId="6" fillId="6" borderId="67" xfId="6" applyFont="1" applyFill="1" applyBorder="1" applyAlignment="1">
      <alignment horizontal="center"/>
    </xf>
    <xf numFmtId="0" fontId="6" fillId="6" borderId="44" xfId="6" applyFont="1" applyFill="1" applyBorder="1" applyAlignment="1">
      <alignment horizontal="center"/>
    </xf>
    <xf numFmtId="0" fontId="5" fillId="6" borderId="68" xfId="6" applyFont="1" applyFill="1" applyBorder="1" applyAlignment="1">
      <alignment horizontal="center"/>
    </xf>
    <xf numFmtId="0" fontId="6" fillId="6" borderId="67" xfId="6" applyNumberFormat="1" applyFont="1" applyFill="1" applyBorder="1" applyAlignment="1">
      <alignment horizontal="center"/>
    </xf>
    <xf numFmtId="0" fontId="6" fillId="6" borderId="23" xfId="6" applyNumberFormat="1" applyFont="1" applyFill="1" applyBorder="1" applyAlignment="1">
      <alignment horizontal="center"/>
    </xf>
    <xf numFmtId="0" fontId="5" fillId="6" borderId="68" xfId="6" applyNumberFormat="1" applyFont="1" applyFill="1" applyBorder="1" applyAlignment="1">
      <alignment horizontal="center"/>
    </xf>
    <xf numFmtId="0" fontId="6" fillId="5" borderId="414" xfId="6" applyNumberFormat="1" applyFont="1" applyFill="1" applyBorder="1" applyAlignment="1">
      <alignment horizontal="center"/>
    </xf>
    <xf numFmtId="0" fontId="6" fillId="6" borderId="43" xfId="6" applyNumberFormat="1" applyFont="1" applyFill="1" applyBorder="1" applyAlignment="1">
      <alignment horizontal="center"/>
    </xf>
    <xf numFmtId="0" fontId="6" fillId="6" borderId="68" xfId="6" applyNumberFormat="1" applyFont="1" applyFill="1" applyBorder="1" applyAlignment="1">
      <alignment horizontal="center"/>
    </xf>
    <xf numFmtId="49" fontId="6" fillId="6" borderId="105" xfId="6" applyNumberFormat="1" applyFont="1" applyFill="1" applyBorder="1" applyAlignment="1">
      <alignment horizontal="left"/>
    </xf>
    <xf numFmtId="0" fontId="6" fillId="5" borderId="425" xfId="6" applyFont="1" applyFill="1" applyBorder="1" applyAlignment="1">
      <alignment horizontal="center"/>
    </xf>
    <xf numFmtId="49" fontId="6" fillId="6" borderId="417" xfId="6" applyNumberFormat="1" applyFont="1" applyFill="1" applyBorder="1" applyAlignment="1">
      <alignment horizontal="left"/>
    </xf>
    <xf numFmtId="0" fontId="6" fillId="6" borderId="107" xfId="6" applyNumberFormat="1" applyFont="1" applyFill="1" applyBorder="1" applyAlignment="1">
      <alignment horizontal="center"/>
    </xf>
    <xf numFmtId="0" fontId="6" fillId="6" borderId="468" xfId="6" applyNumberFormat="1" applyFont="1" applyFill="1" applyBorder="1" applyAlignment="1">
      <alignment horizontal="center"/>
    </xf>
    <xf numFmtId="0" fontId="6" fillId="6" borderId="469" xfId="6" applyNumberFormat="1" applyFont="1" applyFill="1" applyBorder="1" applyAlignment="1">
      <alignment horizontal="center"/>
    </xf>
    <xf numFmtId="0" fontId="6" fillId="6" borderId="470" xfId="6" applyNumberFormat="1" applyFont="1" applyFill="1" applyBorder="1" applyAlignment="1">
      <alignment horizontal="center"/>
    </xf>
    <xf numFmtId="0" fontId="5" fillId="6" borderId="469" xfId="6" applyNumberFormat="1" applyFont="1" applyFill="1" applyBorder="1" applyAlignment="1">
      <alignment horizontal="center"/>
    </xf>
    <xf numFmtId="0" fontId="6" fillId="6" borderId="471" xfId="6" applyNumberFormat="1" applyFont="1" applyFill="1" applyBorder="1" applyAlignment="1">
      <alignment horizontal="center"/>
    </xf>
    <xf numFmtId="0" fontId="6" fillId="6" borderId="472" xfId="6" applyFont="1" applyFill="1" applyBorder="1" applyAlignment="1">
      <alignment horizontal="center"/>
    </xf>
    <xf numFmtId="49" fontId="6" fillId="5" borderId="158" xfId="6" applyNumberFormat="1" applyFont="1" applyFill="1" applyBorder="1" applyAlignment="1">
      <alignment horizontal="center"/>
    </xf>
    <xf numFmtId="49" fontId="6" fillId="6" borderId="425" xfId="6" applyNumberFormat="1" applyFont="1" applyFill="1" applyBorder="1" applyAlignment="1">
      <alignment horizontal="left"/>
    </xf>
    <xf numFmtId="0" fontId="6" fillId="6" borderId="426" xfId="6" applyFont="1" applyFill="1" applyBorder="1" applyAlignment="1">
      <alignment horizontal="left"/>
    </xf>
    <xf numFmtId="0" fontId="6" fillId="6" borderId="427" xfId="6" applyFont="1" applyFill="1" applyBorder="1" applyAlignment="1">
      <alignment horizontal="left"/>
    </xf>
    <xf numFmtId="0" fontId="6" fillId="6" borderId="0" xfId="6" applyFont="1" applyFill="1" applyBorder="1" applyAlignment="1">
      <alignment horizontal="left"/>
    </xf>
    <xf numFmtId="0" fontId="6" fillId="6" borderId="0" xfId="6" applyFont="1" applyFill="1" applyBorder="1" applyAlignment="1">
      <alignment horizontal="center"/>
    </xf>
    <xf numFmtId="0" fontId="6" fillId="6" borderId="15" xfId="6" applyFont="1" applyFill="1" applyBorder="1" applyAlignment="1">
      <alignment horizontal="left"/>
    </xf>
    <xf numFmtId="0" fontId="6" fillId="6" borderId="22" xfId="6" applyFont="1" applyFill="1" applyBorder="1" applyAlignment="1">
      <alignment horizontal="left"/>
    </xf>
    <xf numFmtId="49" fontId="4" fillId="6" borderId="53" xfId="6" applyNumberFormat="1" applyFont="1" applyFill="1" applyBorder="1"/>
    <xf numFmtId="0" fontId="6" fillId="6" borderId="49" xfId="6" applyNumberFormat="1" applyFont="1" applyFill="1" applyBorder="1" applyAlignment="1">
      <alignment horizontal="center"/>
    </xf>
    <xf numFmtId="0" fontId="6" fillId="6" borderId="31" xfId="6" applyNumberFormat="1" applyFont="1" applyFill="1" applyBorder="1" applyAlignment="1">
      <alignment horizontal="center"/>
    </xf>
    <xf numFmtId="0" fontId="6" fillId="6" borderId="59" xfId="6" applyNumberFormat="1" applyFont="1" applyFill="1" applyBorder="1" applyAlignment="1">
      <alignment horizontal="center"/>
    </xf>
    <xf numFmtId="0" fontId="6" fillId="6" borderId="61" xfId="6" applyNumberFormat="1" applyFont="1" applyFill="1" applyBorder="1" applyAlignment="1">
      <alignment horizontal="center"/>
    </xf>
    <xf numFmtId="0" fontId="5" fillId="6" borderId="59" xfId="6" applyNumberFormat="1" applyFont="1" applyFill="1" applyBorder="1" applyAlignment="1">
      <alignment horizontal="center"/>
    </xf>
    <xf numFmtId="0" fontId="6" fillId="6" borderId="82" xfId="6" applyNumberFormat="1" applyFont="1" applyFill="1" applyBorder="1" applyAlignment="1">
      <alignment horizontal="center"/>
    </xf>
    <xf numFmtId="0" fontId="6" fillId="6" borderId="5" xfId="6" applyNumberFormat="1" applyFont="1" applyFill="1" applyBorder="1" applyAlignment="1">
      <alignment horizontal="center"/>
    </xf>
    <xf numFmtId="0" fontId="5" fillId="6" borderId="81" xfId="6" applyNumberFormat="1" applyFont="1" applyFill="1" applyBorder="1" applyAlignment="1">
      <alignment horizontal="center"/>
    </xf>
    <xf numFmtId="0" fontId="6" fillId="6" borderId="82" xfId="6" applyFont="1" applyFill="1" applyBorder="1" applyAlignment="1">
      <alignment horizontal="center"/>
    </xf>
    <xf numFmtId="0" fontId="6" fillId="6" borderId="5" xfId="6" applyFont="1" applyFill="1" applyBorder="1" applyAlignment="1">
      <alignment horizontal="center"/>
    </xf>
    <xf numFmtId="0" fontId="5" fillId="6" borderId="81" xfId="6" applyFont="1" applyFill="1" applyBorder="1" applyAlignment="1">
      <alignment horizontal="center"/>
    </xf>
    <xf numFmtId="49" fontId="6" fillId="6" borderId="473" xfId="6" applyNumberFormat="1" applyFont="1" applyFill="1" applyBorder="1" applyAlignment="1">
      <alignment horizontal="right"/>
    </xf>
    <xf numFmtId="49" fontId="4" fillId="6" borderId="41" xfId="6" applyNumberFormat="1" applyFont="1" applyFill="1" applyBorder="1"/>
    <xf numFmtId="0" fontId="6" fillId="6" borderId="36" xfId="6" applyNumberFormat="1" applyFont="1" applyFill="1" applyBorder="1" applyAlignment="1">
      <alignment horizontal="center"/>
    </xf>
    <xf numFmtId="49" fontId="6" fillId="6" borderId="474" xfId="6" applyNumberFormat="1" applyFont="1" applyFill="1" applyBorder="1" applyAlignment="1">
      <alignment horizontal="right"/>
    </xf>
    <xf numFmtId="49" fontId="6" fillId="6" borderId="474" xfId="6" applyNumberFormat="1" applyFont="1" applyFill="1" applyBorder="1" applyAlignment="1">
      <alignment horizontal="left"/>
    </xf>
    <xf numFmtId="0" fontId="6" fillId="6" borderId="42" xfId="6" applyNumberFormat="1" applyFont="1" applyFill="1" applyBorder="1" applyAlignment="1">
      <alignment horizontal="center"/>
    </xf>
    <xf numFmtId="0" fontId="6" fillId="6" borderId="20" xfId="6" applyNumberFormat="1" applyFont="1" applyFill="1" applyBorder="1" applyAlignment="1">
      <alignment horizontal="center"/>
    </xf>
    <xf numFmtId="0" fontId="6" fillId="6" borderId="79" xfId="6" applyNumberFormat="1" applyFont="1" applyFill="1" applyBorder="1" applyAlignment="1">
      <alignment horizontal="center"/>
    </xf>
    <xf numFmtId="0" fontId="6" fillId="6" borderId="80" xfId="6" applyNumberFormat="1" applyFont="1" applyFill="1" applyBorder="1" applyAlignment="1">
      <alignment horizontal="center"/>
    </xf>
    <xf numFmtId="0" fontId="5" fillId="6" borderId="79" xfId="6" applyNumberFormat="1" applyFont="1" applyFill="1" applyBorder="1" applyAlignment="1">
      <alignment horizontal="center"/>
    </xf>
    <xf numFmtId="0" fontId="6" fillId="6" borderId="80" xfId="6" applyFont="1" applyFill="1" applyBorder="1" applyAlignment="1">
      <alignment horizontal="center"/>
    </xf>
    <xf numFmtId="0" fontId="6" fillId="6" borderId="20" xfId="6" applyFont="1" applyFill="1" applyBorder="1" applyAlignment="1">
      <alignment horizontal="center"/>
    </xf>
    <xf numFmtId="0" fontId="5" fillId="6" borderId="79" xfId="6" applyFont="1" applyFill="1" applyBorder="1" applyAlignment="1">
      <alignment horizontal="center"/>
    </xf>
    <xf numFmtId="49" fontId="6" fillId="6" borderId="475" xfId="6" applyNumberFormat="1" applyFont="1" applyFill="1" applyBorder="1" applyAlignment="1">
      <alignment horizontal="right"/>
    </xf>
    <xf numFmtId="0" fontId="6" fillId="5" borderId="161" xfId="6" applyNumberFormat="1" applyFont="1" applyFill="1" applyBorder="1" applyAlignment="1">
      <alignment horizontal="center"/>
    </xf>
    <xf numFmtId="49" fontId="4" fillId="6" borderId="54" xfId="6" applyNumberFormat="1" applyFont="1" applyFill="1" applyBorder="1" applyAlignment="1">
      <alignment horizontal="left" vertical="top" wrapText="1"/>
    </xf>
    <xf numFmtId="0" fontId="6" fillId="6" borderId="69" xfId="6" applyNumberFormat="1" applyFont="1" applyFill="1" applyBorder="1" applyAlignment="1">
      <alignment horizontal="center" vertical="center"/>
    </xf>
    <xf numFmtId="0" fontId="6" fillId="6" borderId="70" xfId="6" applyNumberFormat="1" applyFont="1" applyFill="1" applyBorder="1" applyAlignment="1">
      <alignment horizontal="center" vertical="center"/>
    </xf>
    <xf numFmtId="0" fontId="6" fillId="6" borderId="71" xfId="6" applyNumberFormat="1" applyFont="1" applyFill="1" applyBorder="1" applyAlignment="1">
      <alignment horizontal="center" vertical="center"/>
    </xf>
    <xf numFmtId="0" fontId="6" fillId="6" borderId="76" xfId="6" applyNumberFormat="1" applyFont="1" applyFill="1" applyBorder="1" applyAlignment="1">
      <alignment horizontal="center" vertical="center"/>
    </xf>
    <xf numFmtId="0" fontId="5" fillId="6" borderId="71" xfId="6" applyNumberFormat="1" applyFont="1" applyFill="1" applyBorder="1" applyAlignment="1">
      <alignment horizontal="center" vertical="center"/>
    </xf>
    <xf numFmtId="0" fontId="6" fillId="6" borderId="70" xfId="6" applyFont="1" applyFill="1" applyBorder="1" applyAlignment="1">
      <alignment horizontal="right"/>
    </xf>
    <xf numFmtId="0" fontId="6" fillId="5" borderId="141" xfId="6" applyFont="1" applyFill="1" applyBorder="1" applyAlignment="1">
      <alignment horizontal="center"/>
    </xf>
    <xf numFmtId="49" fontId="6" fillId="6" borderId="476" xfId="6" applyNumberFormat="1" applyFont="1" applyFill="1" applyBorder="1"/>
    <xf numFmtId="0" fontId="6" fillId="6" borderId="461" xfId="6" applyNumberFormat="1" applyFont="1" applyFill="1" applyBorder="1" applyAlignment="1">
      <alignment horizontal="center"/>
    </xf>
    <xf numFmtId="0" fontId="6" fillId="6" borderId="97" xfId="6" applyNumberFormat="1" applyFont="1" applyFill="1" applyBorder="1" applyAlignment="1">
      <alignment horizontal="center"/>
    </xf>
    <xf numFmtId="0" fontId="5" fillId="6" borderId="97" xfId="6" applyNumberFormat="1" applyFont="1" applyFill="1" applyBorder="1" applyAlignment="1">
      <alignment horizontal="center"/>
    </xf>
    <xf numFmtId="0" fontId="6" fillId="6" borderId="97" xfId="6" applyFont="1" applyFill="1" applyBorder="1" applyAlignment="1">
      <alignment horizontal="right"/>
    </xf>
    <xf numFmtId="49" fontId="6" fillId="5" borderId="430" xfId="6" applyNumberFormat="1" applyFont="1" applyFill="1" applyBorder="1" applyAlignment="1">
      <alignment horizontal="center"/>
    </xf>
    <xf numFmtId="49" fontId="4" fillId="6" borderId="466" xfId="6" applyNumberFormat="1" applyFont="1" applyFill="1" applyBorder="1" applyAlignment="1">
      <alignment wrapText="1"/>
    </xf>
    <xf numFmtId="0" fontId="6" fillId="6" borderId="87" xfId="6" applyNumberFormat="1" applyFont="1" applyFill="1" applyBorder="1" applyAlignment="1">
      <alignment horizontal="center"/>
    </xf>
    <xf numFmtId="0" fontId="6" fillId="6" borderId="88" xfId="6" applyNumberFormat="1" applyFont="1" applyFill="1" applyBorder="1" applyAlignment="1">
      <alignment horizontal="center"/>
    </xf>
    <xf numFmtId="0" fontId="6" fillId="6" borderId="89" xfId="6" applyNumberFormat="1" applyFont="1" applyFill="1" applyBorder="1" applyAlignment="1">
      <alignment horizontal="center"/>
    </xf>
    <xf numFmtId="0" fontId="5" fillId="6" borderId="89" xfId="6" applyNumberFormat="1" applyFont="1" applyFill="1" applyBorder="1" applyAlignment="1">
      <alignment horizontal="center"/>
    </xf>
    <xf numFmtId="0" fontId="6" fillId="6" borderId="87" xfId="6" applyFont="1" applyFill="1" applyBorder="1" applyAlignment="1">
      <alignment horizontal="center"/>
    </xf>
    <xf numFmtId="0" fontId="6" fillId="6" borderId="88" xfId="6" applyFont="1" applyFill="1" applyBorder="1" applyAlignment="1">
      <alignment horizontal="center"/>
    </xf>
    <xf numFmtId="0" fontId="5" fillId="6" borderId="90" xfId="6" applyFont="1" applyFill="1" applyBorder="1" applyAlignment="1">
      <alignment horizontal="center"/>
    </xf>
    <xf numFmtId="0" fontId="6" fillId="6" borderId="29" xfId="6" applyNumberFormat="1" applyFont="1" applyFill="1" applyBorder="1" applyAlignment="1">
      <alignment horizontal="center"/>
    </xf>
    <xf numFmtId="0" fontId="5" fillId="6" borderId="6" xfId="6" applyNumberFormat="1" applyFont="1" applyFill="1" applyBorder="1" applyAlignment="1">
      <alignment horizontal="center"/>
    </xf>
    <xf numFmtId="0" fontId="6" fillId="6" borderId="78" xfId="6" applyNumberFormat="1" applyFont="1" applyFill="1" applyBorder="1" applyAlignment="1">
      <alignment horizontal="center"/>
    </xf>
    <xf numFmtId="0" fontId="5" fillId="6" borderId="89" xfId="6" applyFont="1" applyFill="1" applyBorder="1" applyAlignment="1">
      <alignment horizontal="center"/>
    </xf>
    <xf numFmtId="49" fontId="6" fillId="6" borderId="102" xfId="6" applyNumberFormat="1" applyFont="1" applyFill="1" applyBorder="1" applyAlignment="1">
      <alignment horizontal="left"/>
    </xf>
    <xf numFmtId="49" fontId="4" fillId="6" borderId="477" xfId="6" applyNumberFormat="1" applyFont="1" applyFill="1" applyBorder="1"/>
    <xf numFmtId="0" fontId="5" fillId="6" borderId="38" xfId="6" applyFont="1" applyFill="1" applyBorder="1" applyAlignment="1">
      <alignment horizontal="center"/>
    </xf>
    <xf numFmtId="0" fontId="6" fillId="6" borderId="36" xfId="6" applyFont="1" applyFill="1" applyBorder="1" applyAlignment="1">
      <alignment horizontal="center"/>
    </xf>
    <xf numFmtId="0" fontId="5" fillId="6" borderId="14" xfId="6" applyFont="1" applyFill="1" applyBorder="1" applyAlignment="1">
      <alignment horizontal="center"/>
    </xf>
    <xf numFmtId="0" fontId="5" fillId="6" borderId="38" xfId="6" applyNumberFormat="1" applyFont="1" applyFill="1" applyBorder="1" applyAlignment="1">
      <alignment horizontal="center"/>
    </xf>
    <xf numFmtId="0" fontId="6" fillId="6" borderId="37" xfId="6" applyFont="1" applyFill="1" applyBorder="1" applyAlignment="1">
      <alignment horizontal="center"/>
    </xf>
    <xf numFmtId="49" fontId="4" fillId="6" borderId="477" xfId="6" applyNumberFormat="1" applyFont="1" applyFill="1" applyBorder="1" applyAlignment="1">
      <alignment horizontal="left"/>
    </xf>
    <xf numFmtId="0" fontId="5" fillId="6" borderId="14" xfId="6" applyNumberFormat="1" applyFont="1" applyFill="1" applyBorder="1" applyAlignment="1">
      <alignment horizontal="center"/>
    </xf>
    <xf numFmtId="49" fontId="4" fillId="6" borderId="478" xfId="6" applyNumberFormat="1" applyFont="1" applyFill="1" applyBorder="1" applyAlignment="1">
      <alignment horizontal="left"/>
    </xf>
    <xf numFmtId="0" fontId="6" fillId="6" borderId="73" xfId="6" applyNumberFormat="1" applyFont="1" applyFill="1" applyBorder="1" applyAlignment="1">
      <alignment horizontal="center"/>
    </xf>
    <xf numFmtId="0" fontId="6" fillId="6" borderId="74" xfId="6" applyNumberFormat="1" applyFont="1" applyFill="1" applyBorder="1" applyAlignment="1">
      <alignment horizontal="center"/>
    </xf>
    <xf numFmtId="0" fontId="6" fillId="6" borderId="75" xfId="6" applyNumberFormat="1" applyFont="1" applyFill="1" applyBorder="1" applyAlignment="1">
      <alignment horizontal="center"/>
    </xf>
    <xf numFmtId="0" fontId="5" fillId="6" borderId="75" xfId="6" applyNumberFormat="1" applyFont="1" applyFill="1" applyBorder="1" applyAlignment="1">
      <alignment horizontal="center"/>
    </xf>
    <xf numFmtId="0" fontId="6" fillId="6" borderId="73" xfId="6" applyFont="1" applyFill="1" applyBorder="1" applyAlignment="1">
      <alignment horizontal="center"/>
    </xf>
    <xf numFmtId="0" fontId="6" fillId="6" borderId="74" xfId="6" applyFont="1" applyFill="1" applyBorder="1" applyAlignment="1">
      <alignment horizontal="center"/>
    </xf>
    <xf numFmtId="0" fontId="5" fillId="6" borderId="77" xfId="6" applyFont="1" applyFill="1" applyBorder="1" applyAlignment="1">
      <alignment horizontal="center"/>
    </xf>
    <xf numFmtId="0" fontId="6" fillId="6" borderId="42" xfId="6" applyFont="1" applyFill="1" applyBorder="1" applyAlignment="1">
      <alignment horizontal="center"/>
    </xf>
    <xf numFmtId="0" fontId="5" fillId="6" borderId="21" xfId="6" applyFont="1" applyFill="1" applyBorder="1" applyAlignment="1">
      <alignment horizontal="center"/>
    </xf>
    <xf numFmtId="0" fontId="5" fillId="6" borderId="75" xfId="6" applyFont="1" applyFill="1" applyBorder="1" applyAlignment="1">
      <alignment horizontal="center"/>
    </xf>
    <xf numFmtId="49" fontId="6" fillId="6" borderId="479" xfId="6" applyNumberFormat="1" applyFont="1" applyFill="1" applyBorder="1" applyAlignment="1">
      <alignment horizontal="right"/>
    </xf>
    <xf numFmtId="0" fontId="6" fillId="5" borderId="138" xfId="6" applyFont="1" applyFill="1" applyBorder="1" applyAlignment="1">
      <alignment horizontal="center"/>
    </xf>
    <xf numFmtId="49" fontId="6" fillId="6" borderId="461" xfId="6" applyNumberFormat="1" applyFont="1" applyFill="1" applyBorder="1" applyAlignment="1">
      <alignment horizontal="left"/>
    </xf>
    <xf numFmtId="0" fontId="6" fillId="6" borderId="72" xfId="6" applyNumberFormat="1" applyFont="1" applyFill="1" applyBorder="1" applyAlignment="1">
      <alignment horizontal="center"/>
    </xf>
    <xf numFmtId="0" fontId="5" fillId="6" borderId="72" xfId="6" applyNumberFormat="1" applyFont="1" applyFill="1" applyBorder="1" applyAlignment="1">
      <alignment horizontal="center"/>
    </xf>
    <xf numFmtId="0" fontId="6" fillId="6" borderId="97" xfId="6" applyFont="1" applyFill="1" applyBorder="1" applyAlignment="1">
      <alignment horizontal="center"/>
    </xf>
    <xf numFmtId="49" fontId="6" fillId="6" borderId="460" xfId="6" applyNumberFormat="1" applyFont="1" applyFill="1" applyBorder="1"/>
    <xf numFmtId="0" fontId="6" fillId="6" borderId="460" xfId="6" applyFont="1" applyFill="1" applyBorder="1"/>
    <xf numFmtId="0" fontId="6" fillId="6" borderId="461" xfId="6" applyFont="1" applyFill="1" applyBorder="1"/>
    <xf numFmtId="0" fontId="6" fillId="6" borderId="459" xfId="6" applyFont="1" applyFill="1" applyBorder="1"/>
    <xf numFmtId="0" fontId="6" fillId="6" borderId="460" xfId="6" applyFont="1" applyFill="1" applyBorder="1" applyAlignment="1">
      <alignment horizontal="center"/>
    </xf>
    <xf numFmtId="0" fontId="5" fillId="6" borderId="460" xfId="6" applyFont="1" applyFill="1" applyBorder="1"/>
    <xf numFmtId="0" fontId="5" fillId="6" borderId="461" xfId="6" applyFont="1" applyFill="1" applyBorder="1"/>
    <xf numFmtId="0" fontId="6" fillId="6" borderId="97" xfId="6" applyFont="1" applyFill="1" applyBorder="1"/>
    <xf numFmtId="49" fontId="4" fillId="6" borderId="461" xfId="6" applyNumberFormat="1" applyFont="1" applyFill="1" applyBorder="1"/>
    <xf numFmtId="0" fontId="6" fillId="6" borderId="98" xfId="6" applyNumberFormat="1" applyFont="1" applyFill="1" applyBorder="1" applyAlignment="1">
      <alignment horizontal="center"/>
    </xf>
    <xf numFmtId="0" fontId="6" fillId="6" borderId="95" xfId="6" applyNumberFormat="1" applyFont="1" applyFill="1" applyBorder="1" applyAlignment="1">
      <alignment horizontal="center"/>
    </xf>
    <xf numFmtId="0" fontId="6" fillId="6" borderId="96" xfId="6" applyNumberFormat="1" applyFont="1" applyFill="1" applyBorder="1" applyAlignment="1">
      <alignment horizontal="center"/>
    </xf>
    <xf numFmtId="0" fontId="6" fillId="6" borderId="98" xfId="6" applyFont="1" applyFill="1" applyBorder="1" applyAlignment="1">
      <alignment horizontal="center"/>
    </xf>
    <xf numFmtId="0" fontId="6" fillId="6" borderId="95" xfId="6" applyFont="1" applyFill="1" applyBorder="1" applyAlignment="1">
      <alignment horizontal="center"/>
    </xf>
    <xf numFmtId="0" fontId="63" fillId="6" borderId="96" xfId="6" applyFont="1" applyFill="1" applyBorder="1" applyAlignment="1">
      <alignment horizontal="center"/>
    </xf>
    <xf numFmtId="0" fontId="5" fillId="6" borderId="96" xfId="6" applyNumberFormat="1" applyFont="1" applyFill="1" applyBorder="1" applyAlignment="1">
      <alignment horizontal="center"/>
    </xf>
    <xf numFmtId="0" fontId="5" fillId="6" borderId="96" xfId="6" applyFont="1" applyFill="1" applyBorder="1" applyAlignment="1">
      <alignment horizontal="center"/>
    </xf>
    <xf numFmtId="49" fontId="6" fillId="6" borderId="97" xfId="6" applyNumberFormat="1" applyFont="1" applyFill="1" applyBorder="1" applyAlignment="1">
      <alignment horizontal="right"/>
    </xf>
    <xf numFmtId="49" fontId="6" fillId="5" borderId="407" xfId="6" applyNumberFormat="1" applyFont="1" applyFill="1" applyBorder="1" applyAlignment="1">
      <alignment horizontal="center"/>
    </xf>
    <xf numFmtId="0" fontId="6" fillId="6" borderId="456" xfId="6" applyFont="1" applyFill="1" applyBorder="1"/>
    <xf numFmtId="0" fontId="6" fillId="6" borderId="456" xfId="6" applyFont="1" applyFill="1" applyBorder="1" applyAlignment="1">
      <alignment horizontal="center"/>
    </xf>
    <xf numFmtId="0" fontId="5" fillId="6" borderId="456" xfId="6" applyFont="1" applyFill="1" applyBorder="1"/>
    <xf numFmtId="0" fontId="5" fillId="6" borderId="455" xfId="6" applyFont="1" applyFill="1" applyBorder="1"/>
    <xf numFmtId="0" fontId="63" fillId="6" borderId="480" xfId="6" applyFont="1" applyFill="1" applyBorder="1" applyAlignment="1">
      <alignment horizontal="center"/>
    </xf>
    <xf numFmtId="0" fontId="6" fillId="6" borderId="481" xfId="6" applyNumberFormat="1" applyFont="1" applyFill="1" applyBorder="1" applyAlignment="1">
      <alignment horizontal="center"/>
    </xf>
    <xf numFmtId="0" fontId="5" fillId="6" borderId="482" xfId="6" applyNumberFormat="1" applyFont="1" applyFill="1" applyBorder="1" applyAlignment="1">
      <alignment horizontal="center"/>
    </xf>
    <xf numFmtId="49" fontId="62" fillId="5" borderId="407" xfId="6" applyNumberFormat="1" applyFont="1" applyFill="1" applyBorder="1" applyAlignment="1">
      <alignment horizontal="center"/>
    </xf>
    <xf numFmtId="0" fontId="62" fillId="6" borderId="97" xfId="6" applyFont="1" applyFill="1" applyBorder="1" applyAlignment="1">
      <alignment horizontal="center"/>
    </xf>
    <xf numFmtId="0" fontId="6" fillId="6" borderId="99" xfId="6" applyFont="1" applyFill="1" applyBorder="1" applyAlignment="1">
      <alignment horizontal="center"/>
    </xf>
    <xf numFmtId="0" fontId="6" fillId="6" borderId="100" xfId="6" applyFont="1" applyFill="1" applyBorder="1" applyAlignment="1">
      <alignment horizontal="center"/>
    </xf>
    <xf numFmtId="0" fontId="63" fillId="6" borderId="458" xfId="6" applyFont="1" applyFill="1" applyBorder="1" applyAlignment="1">
      <alignment horizontal="center"/>
    </xf>
    <xf numFmtId="49" fontId="4" fillId="6" borderId="455" xfId="6" applyNumberFormat="1" applyFont="1" applyFill="1" applyBorder="1"/>
    <xf numFmtId="0" fontId="5" fillId="6" borderId="480" xfId="6" applyFont="1" applyFill="1" applyBorder="1" applyAlignment="1">
      <alignment horizontal="center"/>
    </xf>
    <xf numFmtId="0" fontId="6" fillId="6" borderId="481" xfId="6" applyFont="1" applyFill="1" applyBorder="1" applyAlignment="1">
      <alignment horizontal="center"/>
    </xf>
    <xf numFmtId="0" fontId="6" fillId="6" borderId="468" xfId="6" applyFont="1" applyFill="1" applyBorder="1" applyAlignment="1">
      <alignment horizontal="center"/>
    </xf>
    <xf numFmtId="0" fontId="5" fillId="6" borderId="482" xfId="6" applyFont="1" applyFill="1" applyBorder="1" applyAlignment="1">
      <alignment horizontal="center"/>
    </xf>
    <xf numFmtId="49" fontId="6" fillId="6" borderId="477" xfId="6" applyNumberFormat="1" applyFont="1" applyFill="1" applyBorder="1" applyAlignment="1">
      <alignment horizontal="right"/>
    </xf>
    <xf numFmtId="49" fontId="4" fillId="6" borderId="455" xfId="6" applyNumberFormat="1" applyFont="1" applyFill="1" applyBorder="1" applyAlignment="1">
      <alignment wrapText="1"/>
    </xf>
    <xf numFmtId="0" fontId="6" fillId="6" borderId="99" xfId="6" applyNumberFormat="1" applyFont="1" applyFill="1" applyBorder="1" applyAlignment="1">
      <alignment horizontal="center"/>
    </xf>
    <xf numFmtId="0" fontId="6" fillId="6" borderId="100" xfId="6" applyNumberFormat="1" applyFont="1" applyFill="1" applyBorder="1" applyAlignment="1">
      <alignment horizontal="center"/>
    </xf>
    <xf numFmtId="0" fontId="6" fillId="6" borderId="458" xfId="6" applyNumberFormat="1" applyFont="1" applyFill="1" applyBorder="1" applyAlignment="1">
      <alignment horizontal="center"/>
    </xf>
    <xf numFmtId="0" fontId="5" fillId="6" borderId="458" xfId="6" applyNumberFormat="1" applyFont="1" applyFill="1" applyBorder="1" applyAlignment="1">
      <alignment horizontal="center"/>
    </xf>
    <xf numFmtId="0" fontId="6" fillId="6" borderId="454" xfId="6" applyNumberFormat="1" applyFont="1" applyFill="1" applyBorder="1" applyAlignment="1">
      <alignment horizontal="center"/>
    </xf>
    <xf numFmtId="0" fontId="6" fillId="6" borderId="457" xfId="6" applyNumberFormat="1" applyFont="1" applyFill="1" applyBorder="1" applyAlignment="1">
      <alignment horizontal="center"/>
    </xf>
    <xf numFmtId="0" fontId="5" fillId="6" borderId="101" xfId="6" applyNumberFormat="1" applyFont="1" applyFill="1" applyBorder="1" applyAlignment="1">
      <alignment horizontal="center"/>
    </xf>
    <xf numFmtId="0" fontId="6" fillId="6" borderId="483" xfId="6" applyNumberFormat="1" applyFont="1" applyFill="1" applyBorder="1" applyAlignment="1">
      <alignment horizontal="center"/>
    </xf>
    <xf numFmtId="0" fontId="6" fillId="6" borderId="423" xfId="6" applyNumberFormat="1" applyFont="1" applyFill="1" applyBorder="1" applyAlignment="1">
      <alignment horizontal="center"/>
    </xf>
    <xf numFmtId="0" fontId="5" fillId="6" borderId="424" xfId="6" applyNumberFormat="1" applyFont="1" applyFill="1" applyBorder="1" applyAlignment="1">
      <alignment horizontal="center"/>
    </xf>
    <xf numFmtId="49" fontId="6" fillId="6" borderId="455" xfId="6" applyNumberFormat="1" applyFont="1" applyFill="1" applyBorder="1" applyAlignment="1">
      <alignment horizontal="right"/>
    </xf>
    <xf numFmtId="0" fontId="6" fillId="5" borderId="484" xfId="6" applyNumberFormat="1" applyFont="1" applyFill="1" applyBorder="1" applyAlignment="1">
      <alignment horizontal="center"/>
    </xf>
    <xf numFmtId="0" fontId="5" fillId="5" borderId="484" xfId="6" applyNumberFormat="1" applyFont="1" applyFill="1" applyBorder="1" applyAlignment="1">
      <alignment horizontal="center"/>
    </xf>
    <xf numFmtId="0" fontId="6" fillId="5" borderId="471" xfId="6" applyNumberFormat="1" applyFont="1" applyFill="1" applyBorder="1" applyAlignment="1">
      <alignment horizontal="center"/>
    </xf>
    <xf numFmtId="0" fontId="5" fillId="5" borderId="471" xfId="6" applyNumberFormat="1" applyFont="1" applyFill="1" applyBorder="1" applyAlignment="1">
      <alignment horizontal="center"/>
    </xf>
    <xf numFmtId="0" fontId="6" fillId="5" borderId="472" xfId="6" applyFont="1" applyFill="1" applyBorder="1" applyAlignment="1">
      <alignment horizontal="center"/>
    </xf>
    <xf numFmtId="0" fontId="4" fillId="5" borderId="109" xfId="6" applyFont="1" applyFill="1" applyBorder="1"/>
    <xf numFmtId="0" fontId="15" fillId="5" borderId="0" xfId="6" applyFill="1" applyBorder="1"/>
    <xf numFmtId="0" fontId="6" fillId="5" borderId="0" xfId="6" applyFont="1" applyFill="1" applyBorder="1" applyAlignment="1">
      <alignment horizontal="left" readingOrder="1"/>
    </xf>
    <xf numFmtId="0" fontId="6" fillId="5" borderId="15" xfId="6" applyFont="1" applyFill="1" applyBorder="1" applyAlignment="1">
      <alignment horizontal="left" readingOrder="1"/>
    </xf>
    <xf numFmtId="0" fontId="6" fillId="6" borderId="60" xfId="6" applyNumberFormat="1" applyFont="1" applyFill="1" applyBorder="1" applyAlignment="1">
      <alignment horizontal="center"/>
    </xf>
    <xf numFmtId="0" fontId="6" fillId="6" borderId="479" xfId="6" applyNumberFormat="1" applyFont="1" applyFill="1" applyBorder="1" applyAlignment="1">
      <alignment horizontal="center"/>
    </xf>
    <xf numFmtId="0" fontId="64" fillId="5" borderId="0" xfId="6" applyFont="1" applyFill="1" applyBorder="1"/>
    <xf numFmtId="0" fontId="4" fillId="5" borderId="450" xfId="6" applyFont="1" applyFill="1" applyBorder="1" applyAlignment="1">
      <alignment horizontal="center"/>
    </xf>
    <xf numFmtId="49" fontId="4" fillId="5" borderId="0" xfId="6" applyNumberFormat="1" applyFont="1" applyFill="1" applyBorder="1"/>
    <xf numFmtId="0" fontId="4" fillId="5" borderId="0" xfId="6" applyFont="1" applyFill="1" applyBorder="1"/>
    <xf numFmtId="0" fontId="15" fillId="5" borderId="109" xfId="6" applyFill="1" applyBorder="1"/>
    <xf numFmtId="0" fontId="15" fillId="5" borderId="450" xfId="6" applyFill="1" applyBorder="1"/>
    <xf numFmtId="0" fontId="15" fillId="5" borderId="85" xfId="6" applyFill="1" applyBorder="1"/>
    <xf numFmtId="49" fontId="4" fillId="5" borderId="490" xfId="6" applyNumberFormat="1" applyFont="1" applyFill="1" applyBorder="1"/>
    <xf numFmtId="0" fontId="15" fillId="5" borderId="490" xfId="6" applyFill="1" applyBorder="1"/>
    <xf numFmtId="0" fontId="15" fillId="5" borderId="491" xfId="6" applyFill="1" applyBorder="1"/>
    <xf numFmtId="0" fontId="23" fillId="0" borderId="142" xfId="4" applyFont="1" applyBorder="1" applyAlignment="1">
      <alignment horizontal="left"/>
    </xf>
    <xf numFmtId="0" fontId="23" fillId="0" borderId="400" xfId="3" applyFont="1" applyBorder="1" applyAlignment="1">
      <alignment horizontal="center" vertical="center"/>
    </xf>
    <xf numFmtId="0" fontId="22" fillId="0" borderId="0" xfId="9"/>
    <xf numFmtId="0" fontId="22" fillId="0" borderId="0" xfId="9" applyAlignment="1">
      <alignment horizontal="center"/>
    </xf>
    <xf numFmtId="0" fontId="43" fillId="0" borderId="0" xfId="9" applyFont="1" applyAlignment="1">
      <alignment horizontal="left" wrapText="1"/>
    </xf>
    <xf numFmtId="0" fontId="43" fillId="0" borderId="0" xfId="9" applyFont="1" applyAlignment="1">
      <alignment horizontal="left"/>
    </xf>
    <xf numFmtId="0" fontId="42" fillId="0" borderId="0" xfId="9" applyFont="1"/>
    <xf numFmtId="0" fontId="23" fillId="0" borderId="0" xfId="9" applyFont="1"/>
    <xf numFmtId="0" fontId="10" fillId="0" borderId="398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9" fillId="0" borderId="0" xfId="9" applyFont="1"/>
    <xf numFmtId="0" fontId="10" fillId="0" borderId="0" xfId="9" applyFont="1" applyAlignment="1">
      <alignment horizontal="left"/>
    </xf>
    <xf numFmtId="0" fontId="10" fillId="0" borderId="499" xfId="9" applyFont="1" applyBorder="1" applyAlignment="1">
      <alignment horizontal="center"/>
    </xf>
    <xf numFmtId="0" fontId="33" fillId="0" borderId="0" xfId="9" applyFont="1" applyAlignment="1">
      <alignment horizontal="center"/>
    </xf>
    <xf numFmtId="0" fontId="16" fillId="0" borderId="0" xfId="9" applyFont="1" applyAlignment="1">
      <alignment horizontal="center"/>
    </xf>
    <xf numFmtId="0" fontId="33" fillId="0" borderId="0" xfId="9" applyFont="1" applyAlignment="1">
      <alignment horizontal="left" wrapText="1"/>
    </xf>
    <xf numFmtId="0" fontId="33" fillId="0" borderId="417" xfId="9" applyFont="1" applyBorder="1" applyAlignment="1">
      <alignment horizontal="center"/>
    </xf>
    <xf numFmtId="0" fontId="37" fillId="0" borderId="417" xfId="9" applyFont="1" applyBorder="1" applyAlignment="1">
      <alignment horizontal="center" vertical="center"/>
    </xf>
    <xf numFmtId="0" fontId="33" fillId="0" borderId="417" xfId="9" applyFont="1" applyBorder="1" applyAlignment="1">
      <alignment horizontal="center" vertical="center"/>
    </xf>
    <xf numFmtId="0" fontId="33" fillId="0" borderId="427" xfId="9" applyFont="1" applyBorder="1" applyAlignment="1">
      <alignment horizontal="center"/>
    </xf>
    <xf numFmtId="0" fontId="37" fillId="0" borderId="483" xfId="9" applyFont="1" applyBorder="1" applyAlignment="1">
      <alignment horizontal="center"/>
    </xf>
    <xf numFmtId="0" fontId="33" fillId="0" borderId="483" xfId="9" applyFont="1" applyBorder="1" applyAlignment="1">
      <alignment horizontal="center"/>
    </xf>
    <xf numFmtId="0" fontId="37" fillId="0" borderId="425" xfId="9" applyFont="1" applyBorder="1" applyAlignment="1">
      <alignment horizontal="center" vertical="center"/>
    </xf>
    <xf numFmtId="0" fontId="33" fillId="0" borderId="425" xfId="9" applyFont="1" applyBorder="1" applyAlignment="1">
      <alignment horizontal="center" vertical="center"/>
    </xf>
    <xf numFmtId="0" fontId="33" fillId="0" borderId="417" xfId="9" applyFont="1" applyBorder="1" applyAlignment="1">
      <alignment horizontal="left" vertical="center"/>
    </xf>
    <xf numFmtId="0" fontId="33" fillId="2" borderId="417" xfId="9" applyFont="1" applyFill="1" applyBorder="1" applyAlignment="1">
      <alignment horizontal="center"/>
    </xf>
    <xf numFmtId="0" fontId="16" fillId="0" borderId="391" xfId="9" applyFont="1" applyBorder="1" applyAlignment="1">
      <alignment horizontal="center" vertical="center"/>
    </xf>
    <xf numFmtId="0" fontId="33" fillId="0" borderId="390" xfId="9" applyFont="1" applyBorder="1" applyAlignment="1">
      <alignment horizontal="center" vertical="center"/>
    </xf>
    <xf numFmtId="0" fontId="33" fillId="0" borderId="389" xfId="9" applyFont="1" applyBorder="1" applyAlignment="1">
      <alignment horizontal="center" vertical="center"/>
    </xf>
    <xf numFmtId="0" fontId="33" fillId="0" borderId="391" xfId="9" applyFont="1" applyBorder="1" applyAlignment="1">
      <alignment horizontal="center" vertical="center"/>
    </xf>
    <xf numFmtId="0" fontId="40" fillId="0" borderId="407" xfId="9" applyFont="1" applyBorder="1" applyAlignment="1">
      <alignment horizontal="left" vertical="center"/>
    </xf>
    <xf numFmtId="0" fontId="33" fillId="2" borderId="443" xfId="9" applyFont="1" applyFill="1" applyBorder="1" applyAlignment="1">
      <alignment horizontal="center"/>
    </xf>
    <xf numFmtId="0" fontId="33" fillId="2" borderId="392" xfId="9" applyFont="1" applyFill="1" applyBorder="1" applyAlignment="1">
      <alignment horizontal="center"/>
    </xf>
    <xf numFmtId="0" fontId="16" fillId="0" borderId="499" xfId="9" applyFont="1" applyBorder="1" applyAlignment="1">
      <alignment horizontal="center" vertical="center"/>
    </xf>
    <xf numFmtId="0" fontId="33" fillId="0" borderId="500" xfId="9" applyFont="1" applyBorder="1" applyAlignment="1">
      <alignment horizontal="center" vertical="center"/>
    </xf>
    <xf numFmtId="0" fontId="33" fillId="0" borderId="501" xfId="9" applyFont="1" applyBorder="1" applyAlignment="1">
      <alignment horizontal="center" vertical="center"/>
    </xf>
    <xf numFmtId="0" fontId="33" fillId="0" borderId="499" xfId="9" applyFont="1" applyBorder="1" applyAlignment="1">
      <alignment horizontal="center" vertical="center"/>
    </xf>
    <xf numFmtId="0" fontId="40" fillId="0" borderId="503" xfId="9" applyFont="1" applyBorder="1" applyAlignment="1">
      <alignment horizontal="left" vertical="center"/>
    </xf>
    <xf numFmtId="0" fontId="33" fillId="2" borderId="444" xfId="9" applyFont="1" applyFill="1" applyBorder="1" applyAlignment="1">
      <alignment horizontal="center"/>
    </xf>
    <xf numFmtId="0" fontId="33" fillId="0" borderId="427" xfId="9" applyFont="1" applyBorder="1" applyAlignment="1">
      <alignment horizontal="center" vertical="center"/>
    </xf>
    <xf numFmtId="0" fontId="33" fillId="0" borderId="426" xfId="9" applyFont="1" applyBorder="1" applyAlignment="1">
      <alignment horizontal="left" vertical="center"/>
    </xf>
    <xf numFmtId="0" fontId="33" fillId="0" borderId="409" xfId="9" applyFont="1" applyBorder="1" applyAlignment="1">
      <alignment horizontal="center" vertical="center"/>
    </xf>
    <xf numFmtId="0" fontId="33" fillId="0" borderId="411" xfId="9" applyFont="1" applyBorder="1" applyAlignment="1">
      <alignment horizontal="center" vertical="center"/>
    </xf>
    <xf numFmtId="0" fontId="40" fillId="0" borderId="394" xfId="9" applyFont="1" applyBorder="1" applyAlignment="1">
      <alignment horizontal="left" vertical="center" wrapText="1"/>
    </xf>
    <xf numFmtId="0" fontId="33" fillId="2" borderId="402" xfId="9" applyFont="1" applyFill="1" applyBorder="1" applyAlignment="1">
      <alignment horizontal="center"/>
    </xf>
    <xf numFmtId="0" fontId="40" fillId="0" borderId="394" xfId="9" applyFont="1" applyBorder="1" applyAlignment="1">
      <alignment horizontal="left" vertical="center"/>
    </xf>
    <xf numFmtId="0" fontId="33" fillId="2" borderId="391" xfId="9" applyFont="1" applyFill="1" applyBorder="1" applyAlignment="1">
      <alignment horizontal="center"/>
    </xf>
    <xf numFmtId="0" fontId="16" fillId="0" borderId="524" xfId="9" applyFont="1" applyBorder="1" applyAlignment="1">
      <alignment horizontal="center" vertical="center"/>
    </xf>
    <xf numFmtId="0" fontId="33" fillId="0" borderId="0" xfId="9" applyFont="1" applyAlignment="1">
      <alignment horizontal="center" vertical="center"/>
    </xf>
    <xf numFmtId="0" fontId="33" fillId="0" borderId="524" xfId="9" applyFont="1" applyBorder="1" applyAlignment="1">
      <alignment horizontal="center" vertical="center"/>
    </xf>
    <xf numFmtId="0" fontId="40" fillId="0" borderId="380" xfId="9" applyFont="1" applyBorder="1" applyAlignment="1">
      <alignment horizontal="left" vertical="center"/>
    </xf>
    <xf numFmtId="0" fontId="33" fillId="2" borderId="421" xfId="9" applyFont="1" applyFill="1" applyBorder="1" applyAlignment="1">
      <alignment horizontal="center"/>
    </xf>
    <xf numFmtId="0" fontId="37" fillId="0" borderId="417" xfId="9" applyFont="1" applyBorder="1" applyAlignment="1">
      <alignment horizontal="center"/>
    </xf>
    <xf numFmtId="0" fontId="33" fillId="0" borderId="425" xfId="9" applyFont="1" applyBorder="1" applyAlignment="1">
      <alignment horizontal="left"/>
    </xf>
    <xf numFmtId="0" fontId="33" fillId="3" borderId="432" xfId="9" applyFont="1" applyFill="1" applyBorder="1" applyAlignment="1">
      <alignment horizontal="right"/>
    </xf>
    <xf numFmtId="0" fontId="16" fillId="3" borderId="402" xfId="9" applyFont="1" applyFill="1" applyBorder="1" applyAlignment="1">
      <alignment horizontal="center"/>
    </xf>
    <xf numFmtId="0" fontId="17" fillId="3" borderId="401" xfId="9" applyFont="1" applyFill="1" applyBorder="1" applyAlignment="1">
      <alignment horizontal="center"/>
    </xf>
    <xf numFmtId="0" fontId="17" fillId="3" borderId="400" xfId="9" applyFont="1" applyFill="1" applyBorder="1" applyAlignment="1">
      <alignment horizontal="center"/>
    </xf>
    <xf numFmtId="0" fontId="17" fillId="3" borderId="399" xfId="9" applyFont="1" applyFill="1" applyBorder="1" applyAlignment="1">
      <alignment horizontal="center"/>
    </xf>
    <xf numFmtId="0" fontId="33" fillId="3" borderId="399" xfId="9" applyFont="1" applyFill="1" applyBorder="1" applyAlignment="1">
      <alignment horizontal="center"/>
    </xf>
    <xf numFmtId="0" fontId="33" fillId="3" borderId="402" xfId="9" applyFont="1" applyFill="1" applyBorder="1" applyAlignment="1">
      <alignment horizontal="left"/>
    </xf>
    <xf numFmtId="0" fontId="33" fillId="3" borderId="401" xfId="9" applyFont="1" applyFill="1" applyBorder="1" applyAlignment="1">
      <alignment horizontal="left"/>
    </xf>
    <xf numFmtId="0" fontId="33" fillId="3" borderId="400" xfId="9" applyFont="1" applyFill="1" applyBorder="1" applyAlignment="1">
      <alignment horizontal="left"/>
    </xf>
    <xf numFmtId="0" fontId="33" fillId="3" borderId="402" xfId="9" applyFont="1" applyFill="1" applyBorder="1" applyAlignment="1">
      <alignment horizontal="center"/>
    </xf>
    <xf numFmtId="0" fontId="33" fillId="3" borderId="401" xfId="9" applyFont="1" applyFill="1" applyBorder="1" applyAlignment="1">
      <alignment horizontal="center"/>
    </xf>
    <xf numFmtId="0" fontId="33" fillId="3" borderId="400" xfId="9" applyFont="1" applyFill="1" applyBorder="1" applyAlignment="1">
      <alignment horizontal="center"/>
    </xf>
    <xf numFmtId="0" fontId="33" fillId="3" borderId="413" xfId="9" applyFont="1" applyFill="1" applyBorder="1" applyAlignment="1">
      <alignment horizontal="center"/>
    </xf>
    <xf numFmtId="0" fontId="16" fillId="0" borderId="402" xfId="9" applyFont="1" applyBorder="1" applyAlignment="1">
      <alignment horizontal="center"/>
    </xf>
    <xf numFmtId="0" fontId="33" fillId="0" borderId="400" xfId="9" applyFont="1" applyBorder="1" applyAlignment="1">
      <alignment horizontal="center"/>
    </xf>
    <xf numFmtId="0" fontId="33" fillId="0" borderId="401" xfId="9" applyFont="1" applyBorder="1" applyAlignment="1">
      <alignment horizontal="center"/>
    </xf>
    <xf numFmtId="0" fontId="24" fillId="3" borderId="439" xfId="9" applyFont="1" applyFill="1" applyBorder="1" applyAlignment="1">
      <alignment vertical="center"/>
    </xf>
    <xf numFmtId="0" fontId="33" fillId="2" borderId="402" xfId="9" applyFont="1" applyFill="1" applyBorder="1" applyAlignment="1">
      <alignment horizontal="center" vertical="center"/>
    </xf>
    <xf numFmtId="0" fontId="33" fillId="0" borderId="432" xfId="9" applyFont="1" applyBorder="1" applyAlignment="1">
      <alignment horizontal="left"/>
    </xf>
    <xf numFmtId="0" fontId="16" fillId="3" borderId="401" xfId="9" applyFont="1" applyFill="1" applyBorder="1" applyAlignment="1">
      <alignment horizontal="center"/>
    </xf>
    <xf numFmtId="0" fontId="33" fillId="0" borderId="399" xfId="9" applyFont="1" applyBorder="1" applyAlignment="1">
      <alignment horizontal="center"/>
    </xf>
    <xf numFmtId="0" fontId="16" fillId="0" borderId="401" xfId="9" applyFont="1" applyBorder="1" applyAlignment="1">
      <alignment horizontal="center"/>
    </xf>
    <xf numFmtId="0" fontId="33" fillId="0" borderId="413" xfId="9" applyFont="1" applyBorder="1" applyAlignment="1">
      <alignment horizontal="center"/>
    </xf>
    <xf numFmtId="0" fontId="24" fillId="0" borderId="142" xfId="9" applyFont="1" applyBorder="1" applyAlignment="1">
      <alignment horizontal="left" vertical="center"/>
    </xf>
    <xf numFmtId="0" fontId="33" fillId="2" borderId="391" xfId="9" applyFont="1" applyFill="1" applyBorder="1" applyAlignment="1">
      <alignment horizontal="center" vertical="center"/>
    </xf>
    <xf numFmtId="0" fontId="33" fillId="0" borderId="380" xfId="9" applyFont="1" applyBorder="1" applyAlignment="1">
      <alignment horizontal="right" vertical="center"/>
    </xf>
    <xf numFmtId="0" fontId="16" fillId="3" borderId="499" xfId="9" applyFont="1" applyFill="1" applyBorder="1" applyAlignment="1">
      <alignment horizontal="center"/>
    </xf>
    <xf numFmtId="0" fontId="33" fillId="3" borderId="500" xfId="9" applyFont="1" applyFill="1" applyBorder="1" applyAlignment="1">
      <alignment horizontal="center"/>
    </xf>
    <xf numFmtId="0" fontId="33" fillId="3" borderId="501" xfId="9" applyFont="1" applyFill="1" applyBorder="1" applyAlignment="1">
      <alignment horizontal="center"/>
    </xf>
    <xf numFmtId="0" fontId="16" fillId="3" borderId="504" xfId="9" applyFont="1" applyFill="1" applyBorder="1" applyAlignment="1">
      <alignment horizontal="center"/>
    </xf>
    <xf numFmtId="0" fontId="33" fillId="3" borderId="505" xfId="9" applyFont="1" applyFill="1" applyBorder="1" applyAlignment="1">
      <alignment horizontal="center"/>
    </xf>
    <xf numFmtId="0" fontId="16" fillId="0" borderId="499" xfId="9" applyFont="1" applyBorder="1" applyAlignment="1">
      <alignment horizontal="center"/>
    </xf>
    <xf numFmtId="0" fontId="33" fillId="0" borderId="500" xfId="9" applyFont="1" applyBorder="1" applyAlignment="1">
      <alignment horizontal="center"/>
    </xf>
    <xf numFmtId="0" fontId="33" fillId="0" borderId="501" xfId="9" applyFont="1" applyBorder="1" applyAlignment="1">
      <alignment horizontal="center"/>
    </xf>
    <xf numFmtId="0" fontId="16" fillId="0" borderId="504" xfId="9" applyFont="1" applyBorder="1" applyAlignment="1">
      <alignment horizontal="center"/>
    </xf>
    <xf numFmtId="0" fontId="33" fillId="0" borderId="505" xfId="9" applyFont="1" applyBorder="1" applyAlignment="1">
      <alignment horizontal="center"/>
    </xf>
    <xf numFmtId="0" fontId="33" fillId="0" borderId="504" xfId="9" applyFont="1" applyBorder="1" applyAlignment="1">
      <alignment horizontal="center"/>
    </xf>
    <xf numFmtId="0" fontId="24" fillId="0" borderId="502" xfId="9" applyFont="1" applyBorder="1" applyAlignment="1">
      <alignment horizontal="left" vertical="center"/>
    </xf>
    <xf numFmtId="0" fontId="33" fillId="2" borderId="421" xfId="9" applyFont="1" applyFill="1" applyBorder="1" applyAlignment="1">
      <alignment horizontal="center" vertical="center"/>
    </xf>
    <xf numFmtId="0" fontId="16" fillId="3" borderId="427" xfId="9" applyFont="1" applyFill="1" applyBorder="1" applyAlignment="1">
      <alignment horizontal="center"/>
    </xf>
    <xf numFmtId="0" fontId="33" fillId="3" borderId="426" xfId="9" applyFont="1" applyFill="1" applyBorder="1" applyAlignment="1">
      <alignment horizontal="center"/>
    </xf>
    <xf numFmtId="0" fontId="33" fillId="3" borderId="425" xfId="9" applyFont="1" applyFill="1" applyBorder="1" applyAlignment="1">
      <alignment horizontal="center"/>
    </xf>
    <xf numFmtId="0" fontId="16" fillId="0" borderId="427" xfId="9" applyFont="1" applyBorder="1" applyAlignment="1">
      <alignment horizontal="center"/>
    </xf>
    <xf numFmtId="0" fontId="33" fillId="0" borderId="426" xfId="9" applyFont="1" applyBorder="1" applyAlignment="1">
      <alignment horizontal="center"/>
    </xf>
    <xf numFmtId="0" fontId="33" fillId="0" borderId="425" xfId="9" applyFont="1" applyBorder="1" applyAlignment="1">
      <alignment horizontal="center"/>
    </xf>
    <xf numFmtId="0" fontId="33" fillId="2" borderId="417" xfId="9" applyFont="1" applyFill="1" applyBorder="1" applyAlignment="1">
      <alignment horizontal="center" vertical="center"/>
    </xf>
    <xf numFmtId="0" fontId="33" fillId="0" borderId="417" xfId="9" applyFont="1" applyBorder="1" applyAlignment="1">
      <alignment horizontal="left"/>
    </xf>
    <xf numFmtId="0" fontId="33" fillId="0" borderId="402" xfId="9" applyFont="1" applyBorder="1" applyAlignment="1">
      <alignment horizontal="center"/>
    </xf>
    <xf numFmtId="0" fontId="33" fillId="0" borderId="141" xfId="9" applyFont="1" applyBorder="1" applyAlignment="1">
      <alignment horizontal="center"/>
    </xf>
    <xf numFmtId="0" fontId="24" fillId="0" borderId="432" xfId="9" applyFont="1" applyBorder="1" applyAlignment="1">
      <alignment vertical="center" wrapText="1"/>
    </xf>
    <xf numFmtId="0" fontId="33" fillId="0" borderId="502" xfId="9" applyFont="1" applyBorder="1" applyAlignment="1">
      <alignment horizontal="right"/>
    </xf>
    <xf numFmtId="0" fontId="33" fillId="0" borderId="499" xfId="9" applyFont="1" applyBorder="1" applyAlignment="1">
      <alignment horizontal="center"/>
    </xf>
    <xf numFmtId="0" fontId="16" fillId="0" borderId="524" xfId="9" applyFont="1" applyBorder="1" applyAlignment="1">
      <alignment horizontal="center"/>
    </xf>
    <xf numFmtId="0" fontId="33" fillId="0" borderId="525" xfId="9" applyFont="1" applyBorder="1" applyAlignment="1">
      <alignment horizontal="center"/>
    </xf>
    <xf numFmtId="0" fontId="33" fillId="0" borderId="410" xfId="9" applyFont="1" applyBorder="1" applyAlignment="1">
      <alignment horizontal="center"/>
    </xf>
    <xf numFmtId="0" fontId="24" fillId="0" borderId="502" xfId="9" applyFont="1" applyBorder="1" applyAlignment="1">
      <alignment vertical="center" wrapText="1"/>
    </xf>
    <xf numFmtId="0" fontId="33" fillId="0" borderId="427" xfId="9" applyFont="1" applyBorder="1" applyAlignment="1">
      <alignment horizontal="left"/>
    </xf>
    <xf numFmtId="0" fontId="16" fillId="0" borderId="135" xfId="9" applyFont="1" applyBorder="1" applyAlignment="1">
      <alignment horizontal="left"/>
    </xf>
    <xf numFmtId="0" fontId="33" fillId="0" borderId="135" xfId="9" applyFont="1" applyBorder="1" applyAlignment="1">
      <alignment horizontal="left"/>
    </xf>
    <xf numFmtId="0" fontId="33" fillId="0" borderId="143" xfId="9" applyFont="1" applyBorder="1" applyAlignment="1">
      <alignment horizontal="left"/>
    </xf>
    <xf numFmtId="0" fontId="16" fillId="0" borderId="142" xfId="9" applyFont="1" applyBorder="1" applyAlignment="1">
      <alignment horizontal="left"/>
    </xf>
    <xf numFmtId="0" fontId="33" fillId="0" borderId="0" xfId="9" applyFont="1" applyAlignment="1">
      <alignment horizontal="left"/>
    </xf>
    <xf numFmtId="0" fontId="33" fillId="0" borderId="426" xfId="9" applyFont="1" applyBorder="1" applyAlignment="1">
      <alignment horizontal="left"/>
    </xf>
    <xf numFmtId="0" fontId="37" fillId="0" borderId="425" xfId="9" applyFont="1" applyBorder="1" applyAlignment="1">
      <alignment horizontal="center"/>
    </xf>
    <xf numFmtId="0" fontId="33" fillId="0" borderId="144" xfId="9" applyFont="1" applyBorder="1" applyAlignment="1">
      <alignment horizontal="left"/>
    </xf>
    <xf numFmtId="0" fontId="16" fillId="0" borderId="398" xfId="9" applyFont="1" applyBorder="1" applyAlignment="1">
      <alignment horizontal="center"/>
    </xf>
    <xf numFmtId="0" fontId="33" fillId="0" borderId="396" xfId="9" applyFont="1" applyBorder="1" applyAlignment="1">
      <alignment horizontal="center"/>
    </xf>
    <xf numFmtId="0" fontId="33" fillId="3" borderId="395" xfId="9" applyFont="1" applyFill="1" applyBorder="1" applyAlignment="1">
      <alignment horizontal="center"/>
    </xf>
    <xf numFmtId="0" fontId="33" fillId="0" borderId="414" xfId="9" applyFont="1" applyBorder="1" applyAlignment="1">
      <alignment horizontal="left"/>
    </xf>
    <xf numFmtId="0" fontId="24" fillId="2" borderId="439" xfId="9" applyFont="1" applyFill="1" applyBorder="1" applyAlignment="1">
      <alignment vertical="center"/>
    </xf>
    <xf numFmtId="0" fontId="33" fillId="2" borderId="407" xfId="9" applyFont="1" applyFill="1" applyBorder="1" applyAlignment="1">
      <alignment horizontal="center" vertical="center"/>
    </xf>
    <xf numFmtId="0" fontId="33" fillId="0" borderId="503" xfId="9" applyFont="1" applyBorder="1" applyAlignment="1">
      <alignment horizontal="right"/>
    </xf>
    <xf numFmtId="0" fontId="24" fillId="0" borderId="526" xfId="9" applyFont="1" applyBorder="1" applyAlignment="1">
      <alignment vertical="center"/>
    </xf>
    <xf numFmtId="0" fontId="16" fillId="0" borderId="144" xfId="9" applyFont="1" applyBorder="1" applyAlignment="1">
      <alignment horizontal="left"/>
    </xf>
    <xf numFmtId="0" fontId="16" fillId="0" borderId="380" xfId="9" applyFont="1" applyBorder="1" applyAlignment="1">
      <alignment horizontal="left"/>
    </xf>
    <xf numFmtId="0" fontId="33" fillId="2" borderId="158" xfId="9" applyFont="1" applyFill="1" applyBorder="1" applyAlignment="1">
      <alignment horizontal="center" vertical="center"/>
    </xf>
    <xf numFmtId="0" fontId="33" fillId="3" borderId="427" xfId="9" applyFont="1" applyFill="1" applyBorder="1" applyAlignment="1">
      <alignment horizontal="right"/>
    </xf>
    <xf numFmtId="0" fontId="16" fillId="3" borderId="426" xfId="9" applyFont="1" applyFill="1" applyBorder="1" applyAlignment="1">
      <alignment horizontal="center"/>
    </xf>
    <xf numFmtId="0" fontId="16" fillId="3" borderId="142" xfId="9" applyFont="1" applyFill="1" applyBorder="1" applyAlignment="1">
      <alignment horizontal="center"/>
    </xf>
    <xf numFmtId="0" fontId="33" fillId="3" borderId="0" xfId="9" applyFont="1" applyFill="1" applyAlignment="1">
      <alignment horizontal="center"/>
    </xf>
    <xf numFmtId="0" fontId="33" fillId="3" borderId="144" xfId="9" applyFont="1" applyFill="1" applyBorder="1" applyAlignment="1">
      <alignment horizontal="center"/>
    </xf>
    <xf numFmtId="0" fontId="33" fillId="3" borderId="426" xfId="9" applyFont="1" applyFill="1" applyBorder="1" applyAlignment="1">
      <alignment horizontal="left" vertical="center"/>
    </xf>
    <xf numFmtId="0" fontId="33" fillId="3" borderId="417" xfId="9" applyFont="1" applyFill="1" applyBorder="1" applyAlignment="1">
      <alignment horizontal="right"/>
    </xf>
    <xf numFmtId="0" fontId="37" fillId="3" borderId="417" xfId="9" applyFont="1" applyFill="1" applyBorder="1" applyAlignment="1">
      <alignment horizontal="center"/>
    </xf>
    <xf numFmtId="0" fontId="33" fillId="3" borderId="417" xfId="9" applyFont="1" applyFill="1" applyBorder="1" applyAlignment="1">
      <alignment horizontal="center"/>
    </xf>
    <xf numFmtId="0" fontId="33" fillId="3" borderId="427" xfId="9" applyFont="1" applyFill="1" applyBorder="1" applyAlignment="1">
      <alignment horizontal="left"/>
    </xf>
    <xf numFmtId="0" fontId="33" fillId="3" borderId="394" xfId="9" applyFont="1" applyFill="1" applyBorder="1" applyAlignment="1">
      <alignment horizontal="right"/>
    </xf>
    <xf numFmtId="0" fontId="33" fillId="3" borderId="391" xfId="9" applyFont="1" applyFill="1" applyBorder="1" applyAlignment="1">
      <alignment horizontal="center"/>
    </xf>
    <xf numFmtId="0" fontId="33" fillId="3" borderId="412" xfId="9" applyFont="1" applyFill="1" applyBorder="1" applyAlignment="1">
      <alignment horizontal="center"/>
    </xf>
    <xf numFmtId="0" fontId="33" fillId="3" borderId="390" xfId="9" applyFont="1" applyFill="1" applyBorder="1" applyAlignment="1">
      <alignment horizontal="center"/>
    </xf>
    <xf numFmtId="0" fontId="33" fillId="3" borderId="389" xfId="9" applyFont="1" applyFill="1" applyBorder="1" applyAlignment="1">
      <alignment horizontal="center"/>
    </xf>
    <xf numFmtId="0" fontId="16" fillId="3" borderId="391" xfId="9" applyFont="1" applyFill="1" applyBorder="1" applyAlignment="1">
      <alignment horizontal="center"/>
    </xf>
    <xf numFmtId="0" fontId="33" fillId="3" borderId="391" xfId="9" applyFont="1" applyFill="1" applyBorder="1" applyAlignment="1">
      <alignment horizontal="left"/>
    </xf>
    <xf numFmtId="0" fontId="33" fillId="3" borderId="412" xfId="9" applyFont="1" applyFill="1" applyBorder="1" applyAlignment="1">
      <alignment horizontal="left"/>
    </xf>
    <xf numFmtId="0" fontId="33" fillId="3" borderId="390" xfId="9" applyFont="1" applyFill="1" applyBorder="1" applyAlignment="1">
      <alignment horizontal="left"/>
    </xf>
    <xf numFmtId="0" fontId="33" fillId="3" borderId="411" xfId="9" applyFont="1" applyFill="1" applyBorder="1" applyAlignment="1">
      <alignment horizontal="center"/>
    </xf>
    <xf numFmtId="0" fontId="16" fillId="0" borderId="391" xfId="9" applyFont="1" applyBorder="1" applyAlignment="1">
      <alignment horizontal="center"/>
    </xf>
    <xf numFmtId="0" fontId="33" fillId="0" borderId="390" xfId="9" applyFont="1" applyBorder="1" applyAlignment="1">
      <alignment horizontal="center"/>
    </xf>
    <xf numFmtId="0" fontId="33" fillId="0" borderId="412" xfId="9" applyFont="1" applyBorder="1" applyAlignment="1">
      <alignment horizontal="center"/>
    </xf>
    <xf numFmtId="0" fontId="24" fillId="3" borderId="393" xfId="9" applyFont="1" applyFill="1" applyBorder="1" applyAlignment="1">
      <alignment vertical="center"/>
    </xf>
    <xf numFmtId="0" fontId="33" fillId="2" borderId="414" xfId="9" applyFont="1" applyFill="1" applyBorder="1" applyAlignment="1">
      <alignment horizontal="center" vertical="center"/>
    </xf>
    <xf numFmtId="0" fontId="37" fillId="3" borderId="391" xfId="9" applyFont="1" applyFill="1" applyBorder="1" applyAlignment="1">
      <alignment horizontal="center"/>
    </xf>
    <xf numFmtId="0" fontId="17" fillId="3" borderId="412" xfId="9" applyFont="1" applyFill="1" applyBorder="1" applyAlignment="1">
      <alignment horizontal="center"/>
    </xf>
    <xf numFmtId="0" fontId="17" fillId="3" borderId="390" xfId="9" applyFont="1" applyFill="1" applyBorder="1" applyAlignment="1">
      <alignment horizontal="center"/>
    </xf>
    <xf numFmtId="0" fontId="16" fillId="3" borderId="412" xfId="9" applyFont="1" applyFill="1" applyBorder="1" applyAlignment="1">
      <alignment horizontal="center"/>
    </xf>
    <xf numFmtId="0" fontId="33" fillId="3" borderId="502" xfId="9" applyFont="1" applyFill="1" applyBorder="1" applyAlignment="1">
      <alignment horizontal="right"/>
    </xf>
    <xf numFmtId="0" fontId="33" fillId="3" borderId="499" xfId="9" applyFont="1" applyFill="1" applyBorder="1" applyAlignment="1">
      <alignment horizontal="center"/>
    </xf>
    <xf numFmtId="0" fontId="33" fillId="3" borderId="504" xfId="9" applyFont="1" applyFill="1" applyBorder="1" applyAlignment="1">
      <alignment horizontal="center"/>
    </xf>
    <xf numFmtId="0" fontId="16" fillId="3" borderId="410" xfId="9" applyFont="1" applyFill="1" applyBorder="1" applyAlignment="1">
      <alignment horizontal="center"/>
    </xf>
    <xf numFmtId="0" fontId="17" fillId="3" borderId="410" xfId="9" applyFont="1" applyFill="1" applyBorder="1" applyAlignment="1">
      <alignment horizontal="center"/>
    </xf>
    <xf numFmtId="0" fontId="17" fillId="3" borderId="409" xfId="9" applyFont="1" applyFill="1" applyBorder="1" applyAlignment="1">
      <alignment horizontal="center"/>
    </xf>
    <xf numFmtId="0" fontId="17" fillId="3" borderId="154" xfId="9" applyFont="1" applyFill="1" applyBorder="1" applyAlignment="1">
      <alignment horizontal="center"/>
    </xf>
    <xf numFmtId="0" fontId="16" fillId="3" borderId="421" xfId="9" applyFont="1" applyFill="1" applyBorder="1" applyAlignment="1">
      <alignment horizontal="center"/>
    </xf>
    <xf numFmtId="0" fontId="16" fillId="3" borderId="409" xfId="9" applyFont="1" applyFill="1" applyBorder="1" applyAlignment="1">
      <alignment horizontal="center"/>
    </xf>
    <xf numFmtId="0" fontId="33" fillId="3" borderId="420" xfId="9" applyFont="1" applyFill="1" applyBorder="1" applyAlignment="1">
      <alignment horizontal="center"/>
    </xf>
    <xf numFmtId="0" fontId="24" fillId="3" borderId="526" xfId="9" applyFont="1" applyFill="1" applyBorder="1" applyAlignment="1">
      <alignment horizontal="left" vertical="center"/>
    </xf>
    <xf numFmtId="0" fontId="33" fillId="0" borderId="161" xfId="9" applyFont="1" applyBorder="1" applyAlignment="1">
      <alignment horizontal="right" vertical="center"/>
    </xf>
    <xf numFmtId="0" fontId="16" fillId="0" borderId="398" xfId="9" applyFont="1" applyBorder="1" applyAlignment="1">
      <alignment horizontal="center" vertical="center"/>
    </xf>
    <xf numFmtId="0" fontId="17" fillId="0" borderId="397" xfId="9" applyFont="1" applyBorder="1" applyAlignment="1">
      <alignment horizontal="center" vertical="center"/>
    </xf>
    <xf numFmtId="0" fontId="17" fillId="0" borderId="396" xfId="9" applyFont="1" applyBorder="1" applyAlignment="1">
      <alignment horizontal="center" vertical="center"/>
    </xf>
    <xf numFmtId="0" fontId="17" fillId="0" borderId="395" xfId="9" applyFont="1" applyBorder="1" applyAlignment="1">
      <alignment horizontal="center" vertical="center"/>
    </xf>
    <xf numFmtId="0" fontId="16" fillId="2" borderId="398" xfId="9" applyFont="1" applyFill="1" applyBorder="1" applyAlignment="1">
      <alignment horizontal="center" vertical="center"/>
    </xf>
    <xf numFmtId="0" fontId="17" fillId="2" borderId="397" xfId="9" applyFont="1" applyFill="1" applyBorder="1" applyAlignment="1">
      <alignment horizontal="center" vertical="center"/>
    </xf>
    <xf numFmtId="0" fontId="17" fillId="2" borderId="396" xfId="9" applyFont="1" applyFill="1" applyBorder="1" applyAlignment="1">
      <alignment horizontal="center" vertical="center"/>
    </xf>
    <xf numFmtId="0" fontId="17" fillId="2" borderId="395" xfId="9" applyFont="1" applyFill="1" applyBorder="1" applyAlignment="1">
      <alignment horizontal="center" vertical="center"/>
    </xf>
    <xf numFmtId="0" fontId="33" fillId="0" borderId="396" xfId="9" applyFont="1" applyBorder="1" applyAlignment="1">
      <alignment horizontal="center" vertical="center"/>
    </xf>
    <xf numFmtId="0" fontId="33" fillId="0" borderId="395" xfId="9" applyFont="1" applyBorder="1" applyAlignment="1">
      <alignment horizontal="center" vertical="center"/>
    </xf>
    <xf numFmtId="0" fontId="33" fillId="0" borderId="398" xfId="9" applyFont="1" applyBorder="1" applyAlignment="1">
      <alignment horizontal="center" vertical="center"/>
    </xf>
    <xf numFmtId="0" fontId="24" fillId="2" borderId="161" xfId="9" applyFont="1" applyFill="1" applyBorder="1" applyAlignment="1">
      <alignment vertical="center"/>
    </xf>
    <xf numFmtId="0" fontId="33" fillId="2" borderId="443" xfId="9" applyFont="1" applyFill="1" applyBorder="1" applyAlignment="1">
      <alignment horizontal="center" vertical="center"/>
    </xf>
    <xf numFmtId="0" fontId="33" fillId="0" borderId="407" xfId="9" applyFont="1" applyBorder="1" applyAlignment="1">
      <alignment horizontal="right" vertical="center"/>
    </xf>
    <xf numFmtId="0" fontId="33" fillId="0" borderId="412" xfId="9" applyFont="1" applyBorder="1" applyAlignment="1">
      <alignment horizontal="center" vertical="center"/>
    </xf>
    <xf numFmtId="0" fontId="17" fillId="0" borderId="412" xfId="9" applyFont="1" applyBorder="1" applyAlignment="1">
      <alignment horizontal="center" vertical="center"/>
    </xf>
    <xf numFmtId="0" fontId="24" fillId="0" borderId="407" xfId="9" applyFont="1" applyBorder="1" applyAlignment="1">
      <alignment vertical="center"/>
    </xf>
    <xf numFmtId="0" fontId="33" fillId="2" borderId="392" xfId="9" applyFont="1" applyFill="1" applyBorder="1" applyAlignment="1">
      <alignment horizontal="center" vertical="center"/>
    </xf>
    <xf numFmtId="0" fontId="17" fillId="0" borderId="390" xfId="9" applyFont="1" applyBorder="1" applyAlignment="1">
      <alignment horizontal="center" vertical="center"/>
    </xf>
    <xf numFmtId="0" fontId="17" fillId="0" borderId="389" xfId="9" applyFont="1" applyBorder="1" applyAlignment="1">
      <alignment horizontal="center" vertical="center"/>
    </xf>
    <xf numFmtId="0" fontId="22" fillId="0" borderId="391" xfId="9" applyBorder="1" applyAlignment="1">
      <alignment vertical="center"/>
    </xf>
    <xf numFmtId="0" fontId="22" fillId="0" borderId="412" xfId="9" applyBorder="1" applyAlignment="1">
      <alignment vertical="center"/>
    </xf>
    <xf numFmtId="0" fontId="22" fillId="0" borderId="390" xfId="9" applyBorder="1" applyAlignment="1">
      <alignment vertical="center"/>
    </xf>
    <xf numFmtId="0" fontId="22" fillId="0" borderId="389" xfId="9" applyBorder="1" applyAlignment="1">
      <alignment vertical="center"/>
    </xf>
    <xf numFmtId="0" fontId="24" fillId="2" borderId="407" xfId="9" applyFont="1" applyFill="1" applyBorder="1" applyAlignment="1">
      <alignment vertical="center"/>
    </xf>
    <xf numFmtId="0" fontId="24" fillId="2" borderId="407" xfId="9" applyFont="1" applyFill="1" applyBorder="1" applyAlignment="1">
      <alignment vertical="center" wrapText="1"/>
    </xf>
    <xf numFmtId="0" fontId="16" fillId="2" borderId="391" xfId="9" applyFont="1" applyFill="1" applyBorder="1" applyAlignment="1">
      <alignment horizontal="center" vertical="center"/>
    </xf>
    <xf numFmtId="0" fontId="17" fillId="2" borderId="412" xfId="9" applyFont="1" applyFill="1" applyBorder="1" applyAlignment="1">
      <alignment horizontal="center" vertical="center"/>
    </xf>
    <xf numFmtId="0" fontId="17" fillId="2" borderId="390" xfId="9" applyFont="1" applyFill="1" applyBorder="1" applyAlignment="1">
      <alignment horizontal="center" vertical="center"/>
    </xf>
    <xf numFmtId="0" fontId="17" fillId="2" borderId="389" xfId="9" applyFont="1" applyFill="1" applyBorder="1" applyAlignment="1">
      <alignment horizontal="center" vertical="center"/>
    </xf>
    <xf numFmtId="0" fontId="39" fillId="2" borderId="407" xfId="9" applyFont="1" applyFill="1" applyBorder="1" applyAlignment="1">
      <alignment vertical="center"/>
    </xf>
    <xf numFmtId="0" fontId="24" fillId="3" borderId="407" xfId="9" applyFont="1" applyFill="1" applyBorder="1" applyAlignment="1">
      <alignment vertical="center"/>
    </xf>
    <xf numFmtId="0" fontId="33" fillId="0" borderId="410" xfId="9" applyFont="1" applyBorder="1" applyAlignment="1">
      <alignment horizontal="center" vertical="center"/>
    </xf>
    <xf numFmtId="0" fontId="33" fillId="0" borderId="407" xfId="9" applyFont="1" applyBorder="1" applyAlignment="1">
      <alignment horizontal="right" vertical="center" wrapText="1"/>
    </xf>
    <xf numFmtId="0" fontId="16" fillId="0" borderId="391" xfId="9" applyFont="1" applyBorder="1" applyAlignment="1">
      <alignment horizontal="center" vertical="center" wrapText="1"/>
    </xf>
    <xf numFmtId="0" fontId="17" fillId="0" borderId="412" xfId="9" applyFont="1" applyBorder="1" applyAlignment="1">
      <alignment horizontal="center" vertical="center" wrapText="1"/>
    </xf>
    <xf numFmtId="0" fontId="17" fillId="0" borderId="390" xfId="9" applyFont="1" applyBorder="1" applyAlignment="1">
      <alignment horizontal="center" vertical="center" wrapText="1"/>
    </xf>
    <xf numFmtId="0" fontId="17" fillId="0" borderId="389" xfId="9" applyFont="1" applyBorder="1" applyAlignment="1">
      <alignment horizontal="center" vertical="center" wrapText="1"/>
    </xf>
    <xf numFmtId="0" fontId="33" fillId="0" borderId="389" xfId="9" applyFont="1" applyBorder="1" applyAlignment="1">
      <alignment horizontal="center" vertical="center" wrapText="1"/>
    </xf>
    <xf numFmtId="0" fontId="33" fillId="0" borderId="390" xfId="9" applyFont="1" applyBorder="1" applyAlignment="1">
      <alignment horizontal="center" vertical="center" wrapText="1"/>
    </xf>
    <xf numFmtId="0" fontId="24" fillId="3" borderId="407" xfId="9" applyFont="1" applyFill="1" applyBorder="1" applyAlignment="1">
      <alignment vertical="center" wrapText="1"/>
    </xf>
    <xf numFmtId="0" fontId="33" fillId="0" borderId="503" xfId="9" applyFont="1" applyBorder="1" applyAlignment="1">
      <alignment horizontal="left" vertical="center"/>
    </xf>
    <xf numFmtId="0" fontId="17" fillId="0" borderId="504" xfId="9" applyFont="1" applyBorder="1" applyAlignment="1">
      <alignment horizontal="center" vertical="center"/>
    </xf>
    <xf numFmtId="0" fontId="17" fillId="0" borderId="500" xfId="9" applyFont="1" applyBorder="1" applyAlignment="1">
      <alignment horizontal="center" vertical="center"/>
    </xf>
    <xf numFmtId="0" fontId="17" fillId="0" borderId="501" xfId="9" applyFont="1" applyBorder="1" applyAlignment="1">
      <alignment horizontal="center" vertical="center"/>
    </xf>
    <xf numFmtId="0" fontId="16" fillId="2" borderId="499" xfId="9" applyFont="1" applyFill="1" applyBorder="1" applyAlignment="1">
      <alignment horizontal="center" vertical="center"/>
    </xf>
    <xf numFmtId="0" fontId="17" fillId="2" borderId="504" xfId="9" applyFont="1" applyFill="1" applyBorder="1" applyAlignment="1">
      <alignment horizontal="center" vertical="center"/>
    </xf>
    <xf numFmtId="0" fontId="17" fillId="2" borderId="500" xfId="9" applyFont="1" applyFill="1" applyBorder="1" applyAlignment="1">
      <alignment horizontal="center" vertical="center"/>
    </xf>
    <xf numFmtId="0" fontId="17" fillId="2" borderId="501" xfId="9" applyFont="1" applyFill="1" applyBorder="1" applyAlignment="1">
      <alignment horizontal="center" vertical="center"/>
    </xf>
    <xf numFmtId="0" fontId="24" fillId="2" borderId="503" xfId="9" applyFont="1" applyFill="1" applyBorder="1" applyAlignment="1">
      <alignment vertical="center"/>
    </xf>
    <xf numFmtId="0" fontId="33" fillId="2" borderId="444" xfId="9" applyFont="1" applyFill="1" applyBorder="1" applyAlignment="1">
      <alignment horizontal="center" vertical="center"/>
    </xf>
    <xf numFmtId="0" fontId="36" fillId="3" borderId="425" xfId="9" applyFont="1" applyFill="1" applyBorder="1"/>
    <xf numFmtId="0" fontId="33" fillId="0" borderId="407" xfId="9" applyFont="1" applyBorder="1" applyAlignment="1">
      <alignment horizontal="right"/>
    </xf>
    <xf numFmtId="0" fontId="16" fillId="0" borderId="412" xfId="9" applyFont="1" applyBorder="1" applyAlignment="1">
      <alignment horizontal="center"/>
    </xf>
    <xf numFmtId="0" fontId="17" fillId="0" borderId="412" xfId="9" applyFont="1" applyBorder="1" applyAlignment="1">
      <alignment horizontal="center"/>
    </xf>
    <xf numFmtId="0" fontId="17" fillId="0" borderId="390" xfId="9" applyFont="1" applyBorder="1" applyAlignment="1">
      <alignment horizontal="center"/>
    </xf>
    <xf numFmtId="0" fontId="17" fillId="0" borderId="389" xfId="9" applyFont="1" applyBorder="1" applyAlignment="1">
      <alignment horizontal="center"/>
    </xf>
    <xf numFmtId="0" fontId="17" fillId="0" borderId="411" xfId="9" applyFont="1" applyBorder="1" applyAlignment="1">
      <alignment horizontal="center"/>
    </xf>
    <xf numFmtId="0" fontId="33" fillId="0" borderId="389" xfId="9" applyFont="1" applyBorder="1" applyAlignment="1">
      <alignment horizontal="center"/>
    </xf>
    <xf numFmtId="0" fontId="24" fillId="0" borderId="393" xfId="9" applyFont="1" applyBorder="1" applyAlignment="1">
      <alignment horizontal="left" vertical="center"/>
    </xf>
    <xf numFmtId="0" fontId="33" fillId="0" borderId="407" xfId="9" applyFont="1" applyBorder="1" applyAlignment="1">
      <alignment horizontal="left"/>
    </xf>
    <xf numFmtId="0" fontId="24" fillId="3" borderId="393" xfId="9" applyFont="1" applyFill="1" applyBorder="1" applyAlignment="1">
      <alignment vertical="center" wrapText="1"/>
    </xf>
    <xf numFmtId="0" fontId="22" fillId="0" borderId="417" xfId="9" applyBorder="1"/>
    <xf numFmtId="0" fontId="33" fillId="0" borderId="425" xfId="9" applyFont="1" applyBorder="1" applyAlignment="1">
      <alignment horizontal="left" vertical="center"/>
    </xf>
    <xf numFmtId="0" fontId="33" fillId="7" borderId="417" xfId="9" applyFont="1" applyFill="1" applyBorder="1" applyAlignment="1">
      <alignment horizontal="center"/>
    </xf>
    <xf numFmtId="0" fontId="33" fillId="0" borderId="380" xfId="9" applyFont="1" applyBorder="1" applyAlignment="1">
      <alignment horizontal="center"/>
    </xf>
    <xf numFmtId="0" fontId="37" fillId="0" borderId="527" xfId="9" applyFont="1" applyBorder="1" applyAlignment="1">
      <alignment horizontal="center"/>
    </xf>
    <xf numFmtId="0" fontId="33" fillId="0" borderId="527" xfId="9" applyFont="1" applyBorder="1" applyAlignment="1">
      <alignment horizontal="center"/>
    </xf>
    <xf numFmtId="0" fontId="33" fillId="3" borderId="144" xfId="9" applyFont="1" applyFill="1" applyBorder="1" applyAlignment="1">
      <alignment horizontal="left" vertical="center"/>
    </xf>
    <xf numFmtId="0" fontId="33" fillId="0" borderId="158" xfId="9" applyFont="1" applyBorder="1" applyAlignment="1">
      <alignment horizontal="right"/>
    </xf>
    <xf numFmtId="0" fontId="16" fillId="0" borderId="141" xfId="9" applyFont="1" applyBorder="1" applyAlignment="1">
      <alignment horizontal="center"/>
    </xf>
    <xf numFmtId="0" fontId="17" fillId="0" borderId="138" xfId="9" applyFont="1" applyBorder="1" applyAlignment="1">
      <alignment horizontal="center"/>
    </xf>
    <xf numFmtId="0" fontId="17" fillId="0" borderId="137" xfId="9" applyFont="1" applyBorder="1" applyAlignment="1">
      <alignment horizontal="center"/>
    </xf>
    <xf numFmtId="0" fontId="16" fillId="0" borderId="139" xfId="9" applyFont="1" applyBorder="1" applyAlignment="1">
      <alignment horizontal="center"/>
    </xf>
    <xf numFmtId="0" fontId="17" fillId="0" borderId="141" xfId="9" applyFont="1" applyBorder="1" applyAlignment="1">
      <alignment horizontal="center"/>
    </xf>
    <xf numFmtId="0" fontId="17" fillId="0" borderId="149" xfId="9" applyFont="1" applyBorder="1" applyAlignment="1">
      <alignment horizontal="center"/>
    </xf>
    <xf numFmtId="0" fontId="24" fillId="0" borderId="393" xfId="9" applyFont="1" applyBorder="1" applyAlignment="1">
      <alignment vertical="center"/>
    </xf>
    <xf numFmtId="0" fontId="24" fillId="3" borderId="393" xfId="9" applyFont="1" applyFill="1" applyBorder="1" applyAlignment="1">
      <alignment horizontal="left" vertical="center"/>
    </xf>
    <xf numFmtId="0" fontId="33" fillId="0" borderId="158" xfId="9" applyFont="1" applyBorder="1" applyAlignment="1">
      <alignment horizontal="left"/>
    </xf>
    <xf numFmtId="0" fontId="16" fillId="0" borderId="421" xfId="9" applyFont="1" applyBorder="1" applyAlignment="1">
      <alignment horizontal="center"/>
    </xf>
    <xf numFmtId="0" fontId="17" fillId="0" borderId="410" xfId="9" applyFont="1" applyBorder="1" applyAlignment="1">
      <alignment horizontal="center"/>
    </xf>
    <xf numFmtId="0" fontId="17" fillId="0" borderId="409" xfId="9" applyFont="1" applyBorder="1" applyAlignment="1">
      <alignment horizontal="center"/>
    </xf>
    <xf numFmtId="0" fontId="17" fillId="0" borderId="154" xfId="9" applyFont="1" applyBorder="1" applyAlignment="1">
      <alignment horizontal="center"/>
    </xf>
    <xf numFmtId="0" fontId="17" fillId="0" borderId="420" xfId="9" applyFont="1" applyBorder="1" applyAlignment="1">
      <alignment horizontal="center"/>
    </xf>
    <xf numFmtId="0" fontId="33" fillId="0" borderId="409" xfId="9" applyFont="1" applyBorder="1" applyAlignment="1">
      <alignment horizontal="center"/>
    </xf>
    <xf numFmtId="0" fontId="33" fillId="0" borderId="154" xfId="9" applyFont="1" applyBorder="1" applyAlignment="1">
      <alignment horizontal="center"/>
    </xf>
    <xf numFmtId="0" fontId="33" fillId="0" borderId="417" xfId="9" applyFont="1" applyBorder="1" applyAlignment="1">
      <alignment horizontal="right"/>
    </xf>
    <xf numFmtId="0" fontId="33" fillId="0" borderId="414" xfId="9" applyFont="1" applyBorder="1" applyAlignment="1">
      <alignment horizontal="right"/>
    </xf>
    <xf numFmtId="0" fontId="17" fillId="0" borderId="401" xfId="9" applyFont="1" applyBorder="1" applyAlignment="1">
      <alignment horizontal="center"/>
    </xf>
    <xf numFmtId="0" fontId="17" fillId="0" borderId="400" xfId="9" applyFont="1" applyBorder="1" applyAlignment="1">
      <alignment horizontal="center"/>
    </xf>
    <xf numFmtId="0" fontId="17" fillId="0" borderId="399" xfId="9" applyFont="1" applyBorder="1" applyAlignment="1">
      <alignment horizontal="center"/>
    </xf>
    <xf numFmtId="0" fontId="17" fillId="0" borderId="413" xfId="9" applyFont="1" applyBorder="1" applyAlignment="1">
      <alignment horizontal="center"/>
    </xf>
    <xf numFmtId="0" fontId="24" fillId="0" borderId="439" xfId="9" applyFont="1" applyBorder="1" applyAlignment="1">
      <alignment vertical="center"/>
    </xf>
    <xf numFmtId="0" fontId="17" fillId="2" borderId="390" xfId="9" applyFont="1" applyFill="1" applyBorder="1" applyAlignment="1">
      <alignment horizontal="center"/>
    </xf>
    <xf numFmtId="0" fontId="17" fillId="2" borderId="389" xfId="9" applyFont="1" applyFill="1" applyBorder="1" applyAlignment="1">
      <alignment horizontal="center"/>
    </xf>
    <xf numFmtId="0" fontId="24" fillId="2" borderId="393" xfId="9" applyFont="1" applyFill="1" applyBorder="1" applyAlignment="1">
      <alignment vertical="center" wrapText="1"/>
    </xf>
    <xf numFmtId="0" fontId="16" fillId="0" borderId="410" xfId="9" applyFont="1" applyBorder="1" applyAlignment="1">
      <alignment horizontal="center"/>
    </xf>
    <xf numFmtId="0" fontId="24" fillId="2" borderId="392" xfId="9" applyFont="1" applyFill="1" applyBorder="1" applyAlignment="1">
      <alignment horizontal="left" vertical="center"/>
    </xf>
    <xf numFmtId="0" fontId="24" fillId="2" borderId="393" xfId="9" applyFont="1" applyFill="1" applyBorder="1" applyAlignment="1">
      <alignment horizontal="left" vertical="center"/>
    </xf>
    <xf numFmtId="0" fontId="24" fillId="0" borderId="526" xfId="9" applyFont="1" applyBorder="1" applyAlignment="1">
      <alignment horizontal="left" vertical="center"/>
    </xf>
    <xf numFmtId="0" fontId="33" fillId="0" borderId="414" xfId="9" applyFont="1" applyBorder="1" applyAlignment="1">
      <alignment horizontal="right" vertical="center"/>
    </xf>
    <xf numFmtId="0" fontId="16" fillId="0" borderId="401" xfId="9" applyFont="1" applyBorder="1" applyAlignment="1">
      <alignment horizontal="center" vertical="center"/>
    </xf>
    <xf numFmtId="0" fontId="33" fillId="0" borderId="400" xfId="9" applyFont="1" applyBorder="1" applyAlignment="1">
      <alignment horizontal="center" vertical="center"/>
    </xf>
    <xf numFmtId="0" fontId="33" fillId="0" borderId="413" xfId="9" applyFont="1" applyBorder="1" applyAlignment="1">
      <alignment horizontal="center" vertical="center"/>
    </xf>
    <xf numFmtId="0" fontId="16" fillId="0" borderId="402" xfId="9" applyFont="1" applyBorder="1" applyAlignment="1">
      <alignment horizontal="center" vertical="center"/>
    </xf>
    <xf numFmtId="0" fontId="33" fillId="0" borderId="399" xfId="9" applyFont="1" applyBorder="1" applyAlignment="1">
      <alignment horizontal="center" vertical="center"/>
    </xf>
    <xf numFmtId="0" fontId="17" fillId="0" borderId="413" xfId="9" applyFont="1" applyBorder="1" applyAlignment="1">
      <alignment horizontal="center" vertical="center"/>
    </xf>
    <xf numFmtId="0" fontId="17" fillId="0" borderId="400" xfId="9" applyFont="1" applyBorder="1" applyAlignment="1">
      <alignment horizontal="center" vertical="center"/>
    </xf>
    <xf numFmtId="0" fontId="17" fillId="0" borderId="399" xfId="9" applyFont="1" applyBorder="1" applyAlignment="1">
      <alignment horizontal="center" vertical="center"/>
    </xf>
    <xf numFmtId="0" fontId="33" fillId="0" borderId="402" xfId="9" applyFont="1" applyBorder="1" applyAlignment="1">
      <alignment horizontal="center" vertical="center"/>
    </xf>
    <xf numFmtId="0" fontId="24" fillId="0" borderId="439" xfId="9" applyFont="1" applyBorder="1" applyAlignment="1">
      <alignment horizontal="left" vertical="center" wrapText="1"/>
    </xf>
    <xf numFmtId="0" fontId="33" fillId="0" borderId="161" xfId="9" applyFont="1" applyBorder="1" applyAlignment="1">
      <alignment horizontal="center"/>
    </xf>
    <xf numFmtId="0" fontId="16" fillId="0" borderId="412" xfId="9" applyFont="1" applyBorder="1" applyAlignment="1">
      <alignment horizontal="center" vertical="center"/>
    </xf>
    <xf numFmtId="0" fontId="17" fillId="0" borderId="411" xfId="9" applyFont="1" applyBorder="1" applyAlignment="1">
      <alignment horizontal="center" vertical="center"/>
    </xf>
    <xf numFmtId="0" fontId="24" fillId="0" borderId="393" xfId="9" applyFont="1" applyBorder="1" applyAlignment="1">
      <alignment horizontal="left" vertical="center" wrapText="1"/>
    </xf>
    <xf numFmtId="0" fontId="33" fillId="0" borderId="407" xfId="9" applyFont="1" applyBorder="1" applyAlignment="1">
      <alignment horizontal="center"/>
    </xf>
    <xf numFmtId="0" fontId="16" fillId="0" borderId="390" xfId="9" applyFont="1" applyBorder="1" applyAlignment="1">
      <alignment horizontal="center" vertical="center"/>
    </xf>
    <xf numFmtId="0" fontId="16" fillId="0" borderId="389" xfId="9" applyFont="1" applyBorder="1" applyAlignment="1">
      <alignment horizontal="center" vertical="center"/>
    </xf>
    <xf numFmtId="0" fontId="33" fillId="3" borderId="411" xfId="9" applyFont="1" applyFill="1" applyBorder="1" applyAlignment="1">
      <alignment horizontal="center" vertical="center"/>
    </xf>
    <xf numFmtId="0" fontId="24" fillId="2" borderId="393" xfId="9" applyFont="1" applyFill="1" applyBorder="1" applyAlignment="1">
      <alignment horizontal="left" vertical="center" wrapText="1"/>
    </xf>
    <xf numFmtId="0" fontId="33" fillId="2" borderId="407" xfId="9" applyFont="1" applyFill="1" applyBorder="1" applyAlignment="1">
      <alignment horizontal="center"/>
    </xf>
    <xf numFmtId="0" fontId="24" fillId="0" borderId="393" xfId="9" applyFont="1" applyBorder="1" applyAlignment="1">
      <alignment vertical="center" wrapText="1"/>
    </xf>
    <xf numFmtId="0" fontId="33" fillId="0" borderId="503" xfId="9" applyFont="1" applyBorder="1" applyAlignment="1">
      <alignment horizontal="right" vertical="center"/>
    </xf>
    <xf numFmtId="0" fontId="16" fillId="0" borderId="410" xfId="9" applyFont="1" applyBorder="1" applyAlignment="1">
      <alignment horizontal="center" vertical="center"/>
    </xf>
    <xf numFmtId="0" fontId="33" fillId="0" borderId="420" xfId="9" applyFont="1" applyBorder="1" applyAlignment="1">
      <alignment horizontal="center" vertical="center"/>
    </xf>
    <xf numFmtId="0" fontId="17" fillId="0" borderId="420" xfId="9" applyFont="1" applyBorder="1" applyAlignment="1">
      <alignment horizontal="center" vertical="center"/>
    </xf>
    <xf numFmtId="0" fontId="33" fillId="0" borderId="504" xfId="9" applyFont="1" applyBorder="1" applyAlignment="1">
      <alignment horizontal="center" vertical="center"/>
    </xf>
    <xf numFmtId="0" fontId="16" fillId="0" borderId="504" xfId="9" applyFont="1" applyBorder="1" applyAlignment="1">
      <alignment horizontal="center" vertical="center"/>
    </xf>
    <xf numFmtId="0" fontId="33" fillId="0" borderId="505" xfId="9" applyFont="1" applyBorder="1" applyAlignment="1">
      <alignment horizontal="center" vertical="center"/>
    </xf>
    <xf numFmtId="0" fontId="33" fillId="0" borderId="503" xfId="9" applyFont="1" applyBorder="1" applyAlignment="1">
      <alignment horizontal="center"/>
    </xf>
    <xf numFmtId="0" fontId="35" fillId="0" borderId="142" xfId="9" applyFont="1" applyBorder="1" applyAlignment="1">
      <alignment horizontal="center"/>
    </xf>
    <xf numFmtId="0" fontId="33" fillId="0" borderId="219" xfId="9" applyFont="1" applyBorder="1" applyAlignment="1">
      <alignment horizontal="center"/>
    </xf>
    <xf numFmtId="0" fontId="33" fillId="0" borderId="142" xfId="9" applyFont="1" applyBorder="1" applyAlignment="1">
      <alignment horizontal="center"/>
    </xf>
    <xf numFmtId="0" fontId="33" fillId="0" borderId="379" xfId="9" applyFont="1" applyBorder="1" applyAlignment="1">
      <alignment horizontal="center"/>
    </xf>
    <xf numFmtId="0" fontId="34" fillId="0" borderId="380" xfId="9" applyFont="1" applyBorder="1" applyAlignment="1">
      <alignment horizontal="center"/>
    </xf>
    <xf numFmtId="0" fontId="23" fillId="0" borderId="0" xfId="9" applyFont="1" applyAlignment="1">
      <alignment horizontal="center"/>
    </xf>
    <xf numFmtId="0" fontId="32" fillId="0" borderId="0" xfId="9" applyFont="1" applyAlignment="1">
      <alignment horizontal="center"/>
    </xf>
    <xf numFmtId="0" fontId="12" fillId="0" borderId="0" xfId="9" applyFont="1" applyAlignment="1">
      <alignment horizontal="center"/>
    </xf>
    <xf numFmtId="0" fontId="44" fillId="0" borderId="520" xfId="6" applyFont="1" applyFill="1" applyBorder="1" applyAlignment="1">
      <alignment horizontal="center"/>
    </xf>
    <xf numFmtId="0" fontId="46" fillId="0" borderId="518" xfId="6" applyNumberFormat="1" applyFont="1" applyFill="1" applyBorder="1" applyAlignment="1">
      <alignment horizontal="center"/>
    </xf>
    <xf numFmtId="0" fontId="44" fillId="0" borderId="497" xfId="6" applyFont="1" applyFill="1" applyBorder="1" applyAlignment="1">
      <alignment horizontal="center"/>
    </xf>
    <xf numFmtId="49" fontId="44" fillId="0" borderId="514" xfId="6" applyNumberFormat="1" applyFont="1" applyFill="1" applyBorder="1" applyAlignment="1">
      <alignment horizontal="center" vertical="center"/>
    </xf>
    <xf numFmtId="49" fontId="44" fillId="0" borderId="513" xfId="6" applyNumberFormat="1" applyFont="1" applyFill="1" applyBorder="1" applyAlignment="1">
      <alignment horizontal="center" vertical="center"/>
    </xf>
    <xf numFmtId="49" fontId="44" fillId="0" borderId="339" xfId="6" applyNumberFormat="1" applyFont="1" applyFill="1" applyBorder="1" applyAlignment="1">
      <alignment horizontal="center" vertical="center"/>
    </xf>
    <xf numFmtId="0" fontId="44" fillId="7" borderId="417" xfId="6" applyFont="1" applyFill="1" applyBorder="1" applyAlignment="1">
      <alignment horizontal="center"/>
    </xf>
    <xf numFmtId="49" fontId="44" fillId="0" borderId="200" xfId="6" applyNumberFormat="1" applyFont="1" applyFill="1" applyBorder="1" applyAlignment="1">
      <alignment horizontal="center"/>
    </xf>
    <xf numFmtId="49" fontId="44" fillId="0" borderId="515" xfId="6" applyNumberFormat="1" applyFont="1" applyFill="1" applyBorder="1" applyAlignment="1">
      <alignment horizontal="left"/>
    </xf>
    <xf numFmtId="0" fontId="44" fillId="0" borderId="510" xfId="6" applyFont="1" applyFill="1" applyBorder="1" applyAlignment="1">
      <alignment horizontal="left"/>
    </xf>
    <xf numFmtId="0" fontId="44" fillId="0" borderId="510" xfId="6" applyFont="1" applyFill="1" applyBorder="1" applyAlignment="1">
      <alignment horizontal="center" vertical="center" wrapText="1"/>
    </xf>
    <xf numFmtId="0" fontId="47" fillId="0" borderId="510" xfId="6" applyFont="1" applyFill="1" applyBorder="1" applyAlignment="1">
      <alignment horizontal="center" vertical="center" wrapText="1"/>
    </xf>
    <xf numFmtId="0" fontId="47" fillId="0" borderId="510" xfId="6" applyFont="1" applyFill="1" applyBorder="1" applyAlignment="1">
      <alignment horizontal="left"/>
    </xf>
    <xf numFmtId="0" fontId="48" fillId="0" borderId="510" xfId="6" applyFont="1" applyFill="1" applyBorder="1" applyAlignment="1">
      <alignment horizontal="left"/>
    </xf>
    <xf numFmtId="0" fontId="44" fillId="0" borderId="518" xfId="6" applyFont="1" applyFill="1" applyBorder="1" applyAlignment="1">
      <alignment horizontal="left"/>
    </xf>
    <xf numFmtId="0" fontId="44" fillId="0" borderId="523" xfId="6" applyNumberFormat="1" applyFont="1" applyFill="1" applyBorder="1" applyAlignment="1">
      <alignment horizontal="center"/>
    </xf>
    <xf numFmtId="49" fontId="45" fillId="0" borderId="523" xfId="6" applyNumberFormat="1" applyFont="1" applyFill="1" applyBorder="1" applyAlignment="1">
      <alignment horizontal="left"/>
    </xf>
    <xf numFmtId="0" fontId="44" fillId="0" borderId="307" xfId="6" applyNumberFormat="1" applyFont="1" applyFill="1" applyBorder="1" applyAlignment="1">
      <alignment horizontal="center"/>
    </xf>
    <xf numFmtId="0" fontId="44" fillId="0" borderId="308" xfId="6" applyNumberFormat="1" applyFont="1" applyFill="1" applyBorder="1" applyAlignment="1">
      <alignment horizontal="center"/>
    </xf>
    <xf numFmtId="0" fontId="44" fillId="0" borderId="309" xfId="6" applyNumberFormat="1" applyFont="1" applyFill="1" applyBorder="1" applyAlignment="1">
      <alignment horizontal="center"/>
    </xf>
    <xf numFmtId="0" fontId="47" fillId="0" borderId="309" xfId="6" applyNumberFormat="1" applyFont="1" applyFill="1" applyBorder="1" applyAlignment="1">
      <alignment horizontal="center"/>
    </xf>
    <xf numFmtId="0" fontId="44" fillId="0" borderId="307" xfId="6" applyFont="1" applyFill="1" applyBorder="1" applyAlignment="1">
      <alignment horizontal="center"/>
    </xf>
    <xf numFmtId="0" fontId="44" fillId="0" borderId="308" xfId="6" applyFont="1" applyFill="1" applyBorder="1" applyAlignment="1">
      <alignment horizontal="center"/>
    </xf>
    <xf numFmtId="0" fontId="47" fillId="0" borderId="309" xfId="6" applyFont="1" applyFill="1" applyBorder="1" applyAlignment="1">
      <alignment horizontal="center"/>
    </xf>
    <xf numFmtId="0" fontId="48" fillId="0" borderId="532" xfId="6" applyFont="1" applyFill="1" applyBorder="1" applyAlignment="1">
      <alignment horizontal="center"/>
    </xf>
    <xf numFmtId="49" fontId="44" fillId="0" borderId="533" xfId="6" applyNumberFormat="1" applyFont="1" applyFill="1" applyBorder="1" applyAlignment="1">
      <alignment horizontal="right" vertical="center"/>
    </xf>
    <xf numFmtId="0" fontId="47" fillId="0" borderId="226" xfId="6" applyNumberFormat="1" applyFont="1" applyFill="1" applyBorder="1" applyAlignment="1">
      <alignment horizontal="center"/>
    </xf>
    <xf numFmtId="0" fontId="44" fillId="0" borderId="225" xfId="6" applyFont="1" applyFill="1" applyBorder="1" applyAlignment="1">
      <alignment horizontal="center"/>
    </xf>
    <xf numFmtId="0" fontId="44" fillId="0" borderId="113" xfId="6" applyFont="1" applyFill="1" applyBorder="1" applyAlignment="1">
      <alignment horizontal="center"/>
    </xf>
    <xf numFmtId="0" fontId="47" fillId="0" borderId="226" xfId="6" applyFont="1" applyFill="1" applyBorder="1" applyAlignment="1">
      <alignment horizontal="center"/>
    </xf>
    <xf numFmtId="0" fontId="48" fillId="0" borderId="534" xfId="6" applyFont="1" applyFill="1" applyBorder="1" applyAlignment="1">
      <alignment horizontal="center"/>
    </xf>
    <xf numFmtId="49" fontId="44" fillId="0" borderId="535" xfId="6" applyNumberFormat="1" applyFont="1" applyFill="1" applyBorder="1" applyAlignment="1">
      <alignment horizontal="right" vertical="center"/>
    </xf>
    <xf numFmtId="49" fontId="45" fillId="0" borderId="205" xfId="6" applyNumberFormat="1" applyFont="1" applyFill="1" applyBorder="1" applyAlignment="1">
      <alignment horizontal="left" vertical="top" wrapText="1"/>
    </xf>
    <xf numFmtId="0" fontId="44" fillId="0" borderId="225" xfId="6" applyNumberFormat="1" applyFont="1" applyFill="1" applyBorder="1" applyAlignment="1">
      <alignment horizontal="center" vertical="center"/>
    </xf>
    <xf numFmtId="0" fontId="44" fillId="0" borderId="113" xfId="6" applyNumberFormat="1" applyFont="1" applyFill="1" applyBorder="1" applyAlignment="1">
      <alignment horizontal="center" vertical="center"/>
    </xf>
    <xf numFmtId="0" fontId="44" fillId="0" borderId="226" xfId="6" applyNumberFormat="1" applyFont="1" applyFill="1" applyBorder="1" applyAlignment="1">
      <alignment horizontal="center" vertical="center"/>
    </xf>
    <xf numFmtId="0" fontId="47" fillId="0" borderId="534" xfId="6" applyNumberFormat="1" applyFont="1" applyFill="1" applyBorder="1" applyAlignment="1">
      <alignment horizontal="center" vertical="center"/>
    </xf>
    <xf numFmtId="0" fontId="44" fillId="0" borderId="537" xfId="6" applyFont="1" applyFill="1" applyBorder="1" applyAlignment="1">
      <alignment horizontal="right" vertical="center"/>
    </xf>
    <xf numFmtId="0" fontId="44" fillId="0" borderId="417" xfId="6" applyNumberFormat="1" applyFont="1" applyFill="1" applyBorder="1" applyAlignment="1">
      <alignment horizontal="center"/>
    </xf>
    <xf numFmtId="49" fontId="44" fillId="0" borderId="517" xfId="6" applyNumberFormat="1" applyFont="1" applyFill="1" applyBorder="1" applyAlignment="1">
      <alignment horizontal="left"/>
    </xf>
    <xf numFmtId="0" fontId="44" fillId="0" borderId="538" xfId="6" applyNumberFormat="1" applyFont="1" applyFill="1" applyBorder="1" applyAlignment="1">
      <alignment horizontal="center"/>
    </xf>
    <xf numFmtId="0" fontId="47" fillId="0" borderId="538" xfId="6" applyNumberFormat="1" applyFont="1" applyFill="1" applyBorder="1" applyAlignment="1">
      <alignment horizontal="center"/>
    </xf>
    <xf numFmtId="49" fontId="44" fillId="0" borderId="347" xfId="6" applyNumberFormat="1" applyFont="1" applyFill="1" applyBorder="1" applyAlignment="1">
      <alignment horizontal="left"/>
    </xf>
    <xf numFmtId="0" fontId="44" fillId="7" borderId="417" xfId="6" applyNumberFormat="1" applyFont="1" applyFill="1" applyBorder="1" applyAlignment="1">
      <alignment horizontal="center"/>
    </xf>
    <xf numFmtId="49" fontId="44" fillId="0" borderId="417" xfId="6" applyNumberFormat="1" applyFont="1" applyFill="1" applyBorder="1" applyAlignment="1">
      <alignment horizontal="left"/>
    </xf>
    <xf numFmtId="0" fontId="44" fillId="0" borderId="539" xfId="6" applyNumberFormat="1" applyFont="1" applyFill="1" applyBorder="1" applyAlignment="1">
      <alignment horizontal="center"/>
    </xf>
    <xf numFmtId="49" fontId="45" fillId="0" borderId="539" xfId="6" applyNumberFormat="1" applyFont="1" applyFill="1" applyBorder="1" applyAlignment="1">
      <alignment horizontal="left" wrapText="1"/>
    </xf>
    <xf numFmtId="0" fontId="44" fillId="0" borderId="540" xfId="6" applyNumberFormat="1" applyFont="1" applyFill="1" applyBorder="1" applyAlignment="1">
      <alignment horizontal="center" vertical="center"/>
    </xf>
    <xf numFmtId="0" fontId="44" fillId="0" borderId="541" xfId="6" applyNumberFormat="1" applyFont="1" applyFill="1" applyBorder="1" applyAlignment="1">
      <alignment horizontal="center" vertical="center"/>
    </xf>
    <xf numFmtId="0" fontId="44" fillId="0" borderId="542" xfId="6" applyNumberFormat="1" applyFont="1" applyFill="1" applyBorder="1" applyAlignment="1">
      <alignment horizontal="center" vertical="center"/>
    </xf>
    <xf numFmtId="0" fontId="47" fillId="0" borderId="542" xfId="6" applyNumberFormat="1" applyFont="1" applyFill="1" applyBorder="1" applyAlignment="1">
      <alignment horizontal="center" vertical="center"/>
    </xf>
    <xf numFmtId="0" fontId="44" fillId="0" borderId="540" xfId="6" applyFont="1" applyFill="1" applyBorder="1" applyAlignment="1">
      <alignment horizontal="center"/>
    </xf>
    <xf numFmtId="0" fontId="44" fillId="0" borderId="541" xfId="6" applyFont="1" applyFill="1" applyBorder="1" applyAlignment="1">
      <alignment horizontal="center"/>
    </xf>
    <xf numFmtId="0" fontId="47" fillId="0" borderId="542" xfId="6" applyFont="1" applyFill="1" applyBorder="1" applyAlignment="1">
      <alignment horizontal="center"/>
    </xf>
    <xf numFmtId="0" fontId="48" fillId="0" borderId="542" xfId="6" applyFont="1" applyFill="1" applyBorder="1" applyAlignment="1">
      <alignment horizontal="center"/>
    </xf>
    <xf numFmtId="49" fontId="44" fillId="0" borderId="539" xfId="6" applyNumberFormat="1" applyFont="1" applyFill="1" applyBorder="1" applyAlignment="1">
      <alignment horizontal="left" vertical="center"/>
    </xf>
    <xf numFmtId="49" fontId="45" fillId="0" borderId="205" xfId="6" applyNumberFormat="1" applyFont="1" applyFill="1" applyBorder="1" applyAlignment="1">
      <alignment horizontal="left"/>
    </xf>
    <xf numFmtId="49" fontId="44" fillId="0" borderId="205" xfId="6" applyNumberFormat="1" applyFont="1" applyFill="1" applyBorder="1" applyAlignment="1">
      <alignment horizontal="left"/>
    </xf>
    <xf numFmtId="49" fontId="44" fillId="0" borderId="543" xfId="6" applyNumberFormat="1" applyFont="1" applyFill="1" applyBorder="1" applyAlignment="1">
      <alignment horizontal="left"/>
    </xf>
    <xf numFmtId="0" fontId="44" fillId="0" borderId="544" xfId="6" applyNumberFormat="1" applyFont="1" applyFill="1" applyBorder="1" applyAlignment="1">
      <alignment horizontal="center"/>
    </xf>
    <xf numFmtId="0" fontId="47" fillId="0" borderId="544" xfId="6" applyNumberFormat="1" applyFont="1" applyFill="1" applyBorder="1" applyAlignment="1">
      <alignment horizontal="center"/>
    </xf>
    <xf numFmtId="49" fontId="44" fillId="0" borderId="545" xfId="6" applyNumberFormat="1" applyFont="1" applyFill="1" applyBorder="1" applyAlignment="1">
      <alignment horizontal="right"/>
    </xf>
    <xf numFmtId="49" fontId="44" fillId="0" borderId="305" xfId="6" applyNumberFormat="1" applyFont="1" applyFill="1" applyBorder="1" applyAlignment="1">
      <alignment horizontal="right"/>
    </xf>
    <xf numFmtId="49" fontId="45" fillId="0" borderId="539" xfId="6" applyNumberFormat="1" applyFont="1" applyFill="1" applyBorder="1" applyAlignment="1">
      <alignment horizontal="left"/>
    </xf>
    <xf numFmtId="0" fontId="44" fillId="0" borderId="540" xfId="6" applyNumberFormat="1" applyFont="1" applyFill="1" applyBorder="1" applyAlignment="1">
      <alignment horizontal="center"/>
    </xf>
    <xf numFmtId="0" fontId="44" fillId="0" borderId="541" xfId="6" applyNumberFormat="1" applyFont="1" applyFill="1" applyBorder="1" applyAlignment="1">
      <alignment horizontal="center"/>
    </xf>
    <xf numFmtId="0" fontId="44" fillId="0" borderId="542" xfId="6" applyNumberFormat="1" applyFont="1" applyFill="1" applyBorder="1" applyAlignment="1">
      <alignment horizontal="center"/>
    </xf>
    <xf numFmtId="0" fontId="47" fillId="0" borderId="542" xfId="6" applyNumberFormat="1" applyFont="1" applyFill="1" applyBorder="1" applyAlignment="1">
      <alignment horizontal="center"/>
    </xf>
    <xf numFmtId="49" fontId="44" fillId="0" borderId="539" xfId="6" applyNumberFormat="1" applyFont="1" applyFill="1" applyBorder="1" applyAlignment="1">
      <alignment horizontal="left"/>
    </xf>
    <xf numFmtId="0" fontId="44" fillId="0" borderId="547" xfId="6" applyNumberFormat="1" applyFont="1" applyFill="1" applyBorder="1" applyAlignment="1">
      <alignment horizontal="center"/>
    </xf>
    <xf numFmtId="0" fontId="47" fillId="0" borderId="547" xfId="6" applyNumberFormat="1" applyFont="1" applyFill="1" applyBorder="1" applyAlignment="1">
      <alignment horizontal="center"/>
    </xf>
    <xf numFmtId="0" fontId="44" fillId="0" borderId="543" xfId="6" applyFont="1" applyFill="1" applyBorder="1" applyAlignment="1">
      <alignment horizontal="center"/>
    </xf>
    <xf numFmtId="49" fontId="44" fillId="7" borderId="548" xfId="6" applyNumberFormat="1" applyFont="1" applyFill="1" applyBorder="1" applyAlignment="1">
      <alignment horizontal="center"/>
    </xf>
    <xf numFmtId="49" fontId="44" fillId="0" borderId="417" xfId="6" applyNumberFormat="1" applyFont="1" applyFill="1" applyBorder="1" applyAlignment="1">
      <alignment horizontal="center"/>
    </xf>
    <xf numFmtId="0" fontId="44" fillId="0" borderId="417" xfId="6" applyFont="1" applyFill="1" applyBorder="1" applyAlignment="1">
      <alignment horizontal="left"/>
    </xf>
    <xf numFmtId="0" fontId="44" fillId="0" borderId="549" xfId="6" applyNumberFormat="1" applyFont="1" applyFill="1" applyBorder="1" applyAlignment="1">
      <alignment horizontal="center"/>
    </xf>
    <xf numFmtId="49" fontId="45" fillId="0" borderId="550" xfId="6" applyNumberFormat="1" applyFont="1" applyFill="1" applyBorder="1"/>
    <xf numFmtId="0" fontId="44" fillId="0" borderId="551" xfId="6" applyNumberFormat="1" applyFont="1" applyFill="1" applyBorder="1" applyAlignment="1">
      <alignment horizontal="center"/>
    </xf>
    <xf numFmtId="49" fontId="45" fillId="0" borderId="120" xfId="6" applyNumberFormat="1" applyFont="1" applyFill="1" applyBorder="1" applyAlignment="1">
      <alignment horizontal="left"/>
    </xf>
    <xf numFmtId="49" fontId="45" fillId="0" borderId="120" xfId="6" applyNumberFormat="1" applyFont="1" applyFill="1" applyBorder="1"/>
    <xf numFmtId="0" fontId="44" fillId="0" borderId="476" xfId="6" applyNumberFormat="1" applyFont="1" applyFill="1" applyBorder="1" applyAlignment="1">
      <alignment horizontal="center"/>
    </xf>
    <xf numFmtId="49" fontId="45" fillId="0" borderId="552" xfId="6" applyNumberFormat="1" applyFont="1" applyFill="1" applyBorder="1" applyAlignment="1">
      <alignment horizontal="left"/>
    </xf>
    <xf numFmtId="0" fontId="48" fillId="0" borderId="226" xfId="6" applyFont="1" applyFill="1" applyBorder="1" applyAlignment="1">
      <alignment horizontal="center"/>
    </xf>
    <xf numFmtId="49" fontId="44" fillId="0" borderId="205" xfId="6" applyNumberFormat="1" applyFont="1" applyFill="1" applyBorder="1" applyAlignment="1">
      <alignment horizontal="right"/>
    </xf>
    <xf numFmtId="0" fontId="44" fillId="0" borderId="379" xfId="6" applyNumberFormat="1" applyFont="1" applyFill="1" applyBorder="1" applyAlignment="1">
      <alignment horizontal="center"/>
    </xf>
    <xf numFmtId="0" fontId="44" fillId="0" borderId="553" xfId="6" applyNumberFormat="1" applyFont="1" applyFill="1" applyBorder="1" applyAlignment="1">
      <alignment horizontal="center"/>
    </xf>
    <xf numFmtId="0" fontId="47" fillId="0" borderId="553" xfId="6" applyNumberFormat="1" applyFont="1" applyFill="1" applyBorder="1" applyAlignment="1">
      <alignment horizontal="center"/>
    </xf>
    <xf numFmtId="49" fontId="44" fillId="0" borderId="305" xfId="6" applyNumberFormat="1" applyFont="1" applyFill="1" applyBorder="1" applyAlignment="1">
      <alignment horizontal="left"/>
    </xf>
    <xf numFmtId="0" fontId="44" fillId="0" borderId="554" xfId="6" applyNumberFormat="1" applyFont="1" applyFill="1" applyBorder="1" applyAlignment="1">
      <alignment horizontal="center"/>
    </xf>
    <xf numFmtId="49" fontId="45" fillId="0" borderId="539" xfId="6" applyNumberFormat="1" applyFont="1" applyFill="1" applyBorder="1" applyAlignment="1">
      <alignment wrapText="1"/>
    </xf>
    <xf numFmtId="0" fontId="47" fillId="0" borderId="555" xfId="6" applyNumberFormat="1" applyFont="1" applyFill="1" applyBorder="1" applyAlignment="1">
      <alignment horizontal="center"/>
    </xf>
    <xf numFmtId="0" fontId="44" fillId="0" borderId="556" xfId="6" applyFont="1" applyFill="1" applyBorder="1" applyAlignment="1">
      <alignment horizontal="center"/>
    </xf>
    <xf numFmtId="0" fontId="44" fillId="0" borderId="557" xfId="6" applyFont="1" applyFill="1" applyBorder="1" applyAlignment="1">
      <alignment horizontal="center"/>
    </xf>
    <xf numFmtId="0" fontId="47" fillId="0" borderId="558" xfId="6" applyFont="1" applyFill="1" applyBorder="1" applyAlignment="1">
      <alignment horizontal="center"/>
    </xf>
    <xf numFmtId="0" fontId="44" fillId="0" borderId="559" xfId="6" applyFont="1" applyFill="1" applyBorder="1" applyAlignment="1">
      <alignment horizontal="center"/>
    </xf>
    <xf numFmtId="0" fontId="47" fillId="0" borderId="555" xfId="6" applyFont="1" applyFill="1" applyBorder="1" applyAlignment="1">
      <alignment horizontal="center"/>
    </xf>
    <xf numFmtId="0" fontId="48" fillId="0" borderId="558" xfId="6" applyFont="1" applyFill="1" applyBorder="1" applyAlignment="1">
      <alignment horizontal="center"/>
    </xf>
    <xf numFmtId="0" fontId="44" fillId="0" borderId="559" xfId="6" applyNumberFormat="1" applyFont="1" applyFill="1" applyBorder="1" applyAlignment="1">
      <alignment horizontal="center"/>
    </xf>
    <xf numFmtId="49" fontId="44" fillId="0" borderId="533" xfId="6" applyNumberFormat="1" applyFont="1" applyFill="1" applyBorder="1" applyAlignment="1">
      <alignment horizontal="right"/>
    </xf>
    <xf numFmtId="0" fontId="44" fillId="0" borderId="11" xfId="6" applyNumberFormat="1" applyFont="1" applyFill="1" applyBorder="1" applyAlignment="1">
      <alignment horizontal="center"/>
    </xf>
    <xf numFmtId="0" fontId="47" fillId="0" borderId="560" xfId="6" applyNumberFormat="1" applyFont="1" applyFill="1" applyBorder="1" applyAlignment="1">
      <alignment horizontal="center"/>
    </xf>
    <xf numFmtId="0" fontId="44" fillId="0" borderId="561" xfId="6" applyFont="1" applyFill="1" applyBorder="1" applyAlignment="1">
      <alignment horizontal="center"/>
    </xf>
    <xf numFmtId="0" fontId="47" fillId="0" borderId="562" xfId="6" applyFont="1" applyFill="1" applyBorder="1" applyAlignment="1">
      <alignment horizontal="center"/>
    </xf>
    <xf numFmtId="0" fontId="44" fillId="0" borderId="563" xfId="6" applyFont="1" applyFill="1" applyBorder="1" applyAlignment="1">
      <alignment horizontal="center"/>
    </xf>
    <xf numFmtId="0" fontId="47" fillId="0" borderId="560" xfId="6" applyFont="1" applyFill="1" applyBorder="1" applyAlignment="1">
      <alignment horizontal="center"/>
    </xf>
    <xf numFmtId="0" fontId="44" fillId="0" borderId="561" xfId="6" applyNumberFormat="1" applyFont="1" applyFill="1" applyBorder="1" applyAlignment="1">
      <alignment horizontal="center"/>
    </xf>
    <xf numFmtId="0" fontId="47" fillId="0" borderId="562" xfId="6" applyNumberFormat="1" applyFont="1" applyFill="1" applyBorder="1" applyAlignment="1">
      <alignment horizontal="center"/>
    </xf>
    <xf numFmtId="49" fontId="44" fillId="0" borderId="564" xfId="6" applyNumberFormat="1" applyFont="1" applyFill="1" applyBorder="1" applyAlignment="1">
      <alignment horizontal="right"/>
    </xf>
    <xf numFmtId="49" fontId="45" fillId="0" borderId="11" xfId="6" applyNumberFormat="1" applyFont="1" applyFill="1" applyBorder="1"/>
    <xf numFmtId="0" fontId="47" fillId="0" borderId="40" xfId="6" applyNumberFormat="1" applyFont="1" applyFill="1" applyBorder="1" applyAlignment="1">
      <alignment horizontal="center"/>
    </xf>
    <xf numFmtId="0" fontId="44" fillId="0" borderId="10" xfId="6" applyFont="1" applyFill="1" applyBorder="1" applyAlignment="1">
      <alignment horizontal="center"/>
    </xf>
    <xf numFmtId="0" fontId="44" fillId="0" borderId="11" xfId="6" applyFont="1" applyFill="1" applyBorder="1" applyAlignment="1">
      <alignment horizontal="center"/>
    </xf>
    <xf numFmtId="0" fontId="47" fillId="0" borderId="12" xfId="6" applyFont="1" applyFill="1" applyBorder="1" applyAlignment="1">
      <alignment horizontal="center"/>
    </xf>
    <xf numFmtId="0" fontId="44" fillId="0" borderId="39" xfId="6" applyFont="1" applyFill="1" applyBorder="1" applyAlignment="1">
      <alignment horizontal="center"/>
    </xf>
    <xf numFmtId="0" fontId="47" fillId="0" borderId="40" xfId="6" applyFont="1" applyFill="1" applyBorder="1" applyAlignment="1">
      <alignment horizontal="center"/>
    </xf>
    <xf numFmtId="0" fontId="48" fillId="0" borderId="12" xfId="6" applyFont="1" applyFill="1" applyBorder="1" applyAlignment="1">
      <alignment horizontal="center"/>
    </xf>
    <xf numFmtId="0" fontId="44" fillId="0" borderId="39" xfId="6" applyNumberFormat="1" applyFont="1" applyFill="1" applyBorder="1" applyAlignment="1">
      <alignment horizontal="center"/>
    </xf>
    <xf numFmtId="49" fontId="44" fillId="0" borderId="407" xfId="6" applyNumberFormat="1" applyFont="1" applyFill="1" applyBorder="1" applyAlignment="1">
      <alignment horizontal="right"/>
    </xf>
    <xf numFmtId="0" fontId="44" fillId="0" borderId="565" xfId="6" applyNumberFormat="1" applyFont="1" applyFill="1" applyBorder="1" applyAlignment="1">
      <alignment horizontal="center"/>
    </xf>
    <xf numFmtId="0" fontId="44" fillId="0" borderId="566" xfId="6" applyFont="1" applyFill="1" applyBorder="1" applyAlignment="1">
      <alignment horizontal="center"/>
    </xf>
    <xf numFmtId="0" fontId="44" fillId="0" borderId="298" xfId="6" applyFont="1" applyFill="1" applyBorder="1" applyAlignment="1">
      <alignment horizontal="center"/>
    </xf>
    <xf numFmtId="0" fontId="47" fillId="0" borderId="567" xfId="6" applyFont="1" applyFill="1" applyBorder="1" applyAlignment="1">
      <alignment horizontal="center"/>
    </xf>
    <xf numFmtId="0" fontId="48" fillId="0" borderId="567" xfId="6" applyFont="1" applyFill="1" applyBorder="1" applyAlignment="1">
      <alignment horizontal="center"/>
    </xf>
    <xf numFmtId="0" fontId="48" fillId="0" borderId="555" xfId="6" applyFont="1" applyFill="1" applyBorder="1" applyAlignment="1">
      <alignment horizontal="center"/>
    </xf>
    <xf numFmtId="49" fontId="44" fillId="0" borderId="476" xfId="6" applyNumberFormat="1" applyFont="1" applyFill="1" applyBorder="1" applyAlignment="1">
      <alignment horizontal="left"/>
    </xf>
    <xf numFmtId="49" fontId="44" fillId="0" borderId="509" xfId="6" applyNumberFormat="1" applyFont="1" applyFill="1" applyBorder="1"/>
    <xf numFmtId="0" fontId="44" fillId="0" borderId="568" xfId="6" applyNumberFormat="1" applyFont="1" applyFill="1" applyBorder="1" applyAlignment="1">
      <alignment horizontal="center"/>
    </xf>
    <xf numFmtId="0" fontId="47" fillId="0" borderId="568" xfId="6" applyNumberFormat="1" applyFont="1" applyFill="1" applyBorder="1" applyAlignment="1">
      <alignment horizontal="center"/>
    </xf>
    <xf numFmtId="0" fontId="44" fillId="0" borderId="569" xfId="6" applyNumberFormat="1" applyFont="1" applyFill="1" applyBorder="1" applyAlignment="1">
      <alignment horizontal="center"/>
    </xf>
    <xf numFmtId="0" fontId="47" fillId="0" borderId="569" xfId="6" applyNumberFormat="1" applyFont="1" applyFill="1" applyBorder="1" applyAlignment="1">
      <alignment horizontal="center"/>
    </xf>
    <xf numFmtId="0" fontId="44" fillId="0" borderId="200" xfId="6" applyFont="1" applyFill="1" applyBorder="1" applyAlignment="1">
      <alignment horizontal="right"/>
    </xf>
    <xf numFmtId="49" fontId="44" fillId="0" borderId="509" xfId="6" applyNumberFormat="1" applyFont="1" applyFill="1" applyBorder="1" applyAlignment="1">
      <alignment horizontal="center"/>
    </xf>
    <xf numFmtId="0" fontId="15" fillId="0" borderId="0" xfId="10"/>
    <xf numFmtId="0" fontId="44" fillId="0" borderId="498" xfId="6" applyNumberFormat="1" applyFont="1" applyFill="1" applyBorder="1" applyAlignment="1">
      <alignment horizontal="center"/>
    </xf>
    <xf numFmtId="0" fontId="49" fillId="0" borderId="117" xfId="6" applyFont="1" applyFill="1" applyBorder="1" applyAlignment="1">
      <alignment horizontal="center"/>
    </xf>
    <xf numFmtId="49" fontId="45" fillId="0" borderId="200" xfId="6" applyNumberFormat="1" applyFont="1" applyFill="1" applyBorder="1"/>
    <xf numFmtId="0" fontId="44" fillId="0" borderId="198" xfId="6" applyNumberFormat="1" applyFont="1" applyFill="1" applyBorder="1" applyAlignment="1">
      <alignment horizontal="center"/>
    </xf>
    <xf numFmtId="0" fontId="47" fillId="0" borderId="198" xfId="6" applyNumberFormat="1" applyFont="1" applyFill="1" applyBorder="1" applyAlignment="1">
      <alignment horizontal="center"/>
    </xf>
    <xf numFmtId="0" fontId="44" fillId="0" borderId="199" xfId="6" applyFont="1" applyFill="1" applyBorder="1" applyAlignment="1">
      <alignment horizontal="center"/>
    </xf>
    <xf numFmtId="0" fontId="44" fillId="0" borderId="196" xfId="6" applyFont="1" applyFill="1" applyBorder="1" applyAlignment="1">
      <alignment horizontal="center"/>
    </xf>
    <xf numFmtId="0" fontId="49" fillId="0" borderId="198" xfId="6" applyFont="1" applyFill="1" applyBorder="1" applyAlignment="1">
      <alignment horizontal="center"/>
    </xf>
    <xf numFmtId="0" fontId="44" fillId="0" borderId="186" xfId="6" applyNumberFormat="1" applyFont="1" applyFill="1" applyBorder="1" applyAlignment="1">
      <alignment horizontal="center"/>
    </xf>
    <xf numFmtId="0" fontId="44" fillId="0" borderId="195" xfId="6" applyNumberFormat="1" applyFont="1" applyFill="1" applyBorder="1" applyAlignment="1">
      <alignment horizontal="center"/>
    </xf>
    <xf numFmtId="49" fontId="44" fillId="0" borderId="200" xfId="6" applyNumberFormat="1" applyFont="1" applyFill="1" applyBorder="1" applyAlignment="1">
      <alignment horizontal="right"/>
    </xf>
    <xf numFmtId="0" fontId="44" fillId="0" borderId="509" xfId="6" applyFont="1" applyFill="1" applyBorder="1" applyAlignment="1">
      <alignment horizontal="center"/>
    </xf>
    <xf numFmtId="49" fontId="44" fillId="0" borderId="509" xfId="6" applyNumberFormat="1" applyFont="1" applyFill="1" applyBorder="1" applyAlignment="1">
      <alignment horizontal="left"/>
    </xf>
    <xf numFmtId="0" fontId="44" fillId="0" borderId="515" xfId="6" applyNumberFormat="1" applyFont="1" applyFill="1" applyBorder="1" applyAlignment="1">
      <alignment horizontal="center"/>
    </xf>
    <xf numFmtId="0" fontId="47" fillId="0" borderId="515" xfId="6" applyNumberFormat="1" applyFont="1" applyFill="1" applyBorder="1" applyAlignment="1">
      <alignment horizontal="center"/>
    </xf>
    <xf numFmtId="0" fontId="44" fillId="0" borderId="510" xfId="6" applyFont="1" applyFill="1" applyBorder="1" applyAlignment="1">
      <alignment horizontal="center"/>
    </xf>
    <xf numFmtId="0" fontId="47" fillId="0" borderId="510" xfId="6" applyFont="1" applyFill="1" applyBorder="1" applyAlignment="1">
      <alignment horizontal="center"/>
    </xf>
    <xf numFmtId="0" fontId="48" fillId="0" borderId="510" xfId="6" applyFont="1" applyFill="1" applyBorder="1" applyAlignment="1">
      <alignment horizontal="center"/>
    </xf>
    <xf numFmtId="0" fontId="45" fillId="0" borderId="511" xfId="6" applyFont="1" applyFill="1" applyBorder="1" applyAlignment="1">
      <alignment horizontal="center"/>
    </xf>
    <xf numFmtId="49" fontId="44" fillId="0" borderId="515" xfId="6" applyNumberFormat="1" applyFont="1" applyFill="1" applyBorder="1"/>
    <xf numFmtId="0" fontId="44" fillId="0" borderId="510" xfId="6" applyFont="1" applyFill="1" applyBorder="1"/>
    <xf numFmtId="0" fontId="47" fillId="0" borderId="510" xfId="6" applyFont="1" applyFill="1" applyBorder="1"/>
    <xf numFmtId="0" fontId="44" fillId="0" borderId="516" xfId="6" applyFont="1" applyFill="1" applyBorder="1" applyAlignment="1">
      <alignment horizontal="center"/>
    </xf>
    <xf numFmtId="0" fontId="48" fillId="0" borderId="510" xfId="6" applyFont="1" applyFill="1" applyBorder="1"/>
    <xf numFmtId="0" fontId="44" fillId="0" borderId="511" xfId="6" applyFont="1" applyFill="1" applyBorder="1"/>
    <xf numFmtId="49" fontId="45" fillId="0" borderId="509" xfId="6" applyNumberFormat="1" applyFont="1" applyFill="1" applyBorder="1"/>
    <xf numFmtId="0" fontId="44" fillId="0" borderId="514" xfId="6" applyNumberFormat="1" applyFont="1" applyFill="1" applyBorder="1" applyAlignment="1">
      <alignment horizontal="center"/>
    </xf>
    <xf numFmtId="0" fontId="44" fillId="0" borderId="513" xfId="6" applyNumberFormat="1" applyFont="1" applyFill="1" applyBorder="1" applyAlignment="1">
      <alignment horizontal="center"/>
    </xf>
    <xf numFmtId="0" fontId="44" fillId="0" borderId="512" xfId="6" applyNumberFormat="1" applyFont="1" applyFill="1" applyBorder="1" applyAlignment="1">
      <alignment horizontal="center"/>
    </xf>
    <xf numFmtId="0" fontId="47" fillId="0" borderId="512" xfId="6" applyNumberFormat="1" applyFont="1" applyFill="1" applyBorder="1" applyAlignment="1">
      <alignment horizontal="center"/>
    </xf>
    <xf numFmtId="0" fontId="44" fillId="0" borderId="514" xfId="6" applyFont="1" applyFill="1" applyBorder="1" applyAlignment="1">
      <alignment horizontal="center"/>
    </xf>
    <xf numFmtId="0" fontId="44" fillId="0" borderId="513" xfId="6" applyFont="1" applyFill="1" applyBorder="1" applyAlignment="1">
      <alignment horizontal="center"/>
    </xf>
    <xf numFmtId="0" fontId="49" fillId="0" borderId="512" xfId="6" applyFont="1" applyFill="1" applyBorder="1" applyAlignment="1">
      <alignment horizontal="center"/>
    </xf>
    <xf numFmtId="0" fontId="49" fillId="0" borderId="510" xfId="6" applyFont="1" applyFill="1" applyBorder="1" applyAlignment="1">
      <alignment horizontal="center"/>
    </xf>
    <xf numFmtId="0" fontId="44" fillId="0" borderId="530" xfId="6" applyFont="1" applyFill="1" applyBorder="1" applyAlignment="1">
      <alignment horizontal="center"/>
    </xf>
    <xf numFmtId="0" fontId="44" fillId="0" borderId="511" xfId="6" applyFont="1" applyFill="1" applyBorder="1" applyAlignment="1">
      <alignment horizontal="left"/>
    </xf>
    <xf numFmtId="49" fontId="45" fillId="0" borderId="509" xfId="6" applyNumberFormat="1" applyFont="1" applyFill="1" applyBorder="1" applyAlignment="1">
      <alignment vertical="top" wrapText="1"/>
    </xf>
    <xf numFmtId="49" fontId="45" fillId="0" borderId="509" xfId="6" applyNumberFormat="1" applyFont="1" applyFill="1" applyBorder="1" applyAlignment="1">
      <alignment horizontal="left" wrapText="1"/>
    </xf>
    <xf numFmtId="0" fontId="44" fillId="0" borderId="570" xfId="6" applyNumberFormat="1" applyFont="1" applyFill="1" applyBorder="1" applyAlignment="1">
      <alignment horizontal="center"/>
    </xf>
    <xf numFmtId="0" fontId="47" fillId="0" borderId="570" xfId="6" applyNumberFormat="1" applyFont="1" applyFill="1" applyBorder="1" applyAlignment="1">
      <alignment horizontal="center"/>
    </xf>
    <xf numFmtId="0" fontId="44" fillId="0" borderId="572" xfId="6" applyFont="1" applyFill="1" applyBorder="1" applyAlignment="1">
      <alignment horizontal="center"/>
    </xf>
    <xf numFmtId="0" fontId="45" fillId="0" borderId="498" xfId="6" applyFont="1" applyFill="1" applyBorder="1" applyAlignment="1">
      <alignment horizontal="center"/>
    </xf>
    <xf numFmtId="0" fontId="45" fillId="0" borderId="573" xfId="6" applyFont="1" applyFill="1" applyBorder="1" applyAlignment="1">
      <alignment horizontal="center"/>
    </xf>
    <xf numFmtId="0" fontId="44" fillId="0" borderId="574" xfId="6" applyFont="1" applyFill="1" applyBorder="1" applyAlignment="1">
      <alignment horizontal="center"/>
    </xf>
    <xf numFmtId="0" fontId="44" fillId="0" borderId="516" xfId="6" applyFont="1" applyFill="1" applyBorder="1" applyAlignment="1">
      <alignment horizontal="left"/>
    </xf>
    <xf numFmtId="0" fontId="44" fillId="0" borderId="516" xfId="6" applyFont="1" applyFill="1" applyBorder="1" applyAlignment="1">
      <alignment horizontal="left" wrapText="1"/>
    </xf>
    <xf numFmtId="0" fontId="44" fillId="0" borderId="510" xfId="6" applyFont="1" applyFill="1" applyBorder="1" applyAlignment="1">
      <alignment horizontal="left" wrapText="1"/>
    </xf>
    <xf numFmtId="0" fontId="49" fillId="0" borderId="511" xfId="6" applyFont="1" applyFill="1" applyBorder="1" applyAlignment="1">
      <alignment horizontal="center"/>
    </xf>
    <xf numFmtId="0" fontId="44" fillId="0" borderId="580" xfId="6" applyNumberFormat="1" applyFont="1" applyFill="1" applyBorder="1" applyAlignment="1">
      <alignment horizontal="center"/>
    </xf>
    <xf numFmtId="0" fontId="33" fillId="0" borderId="582" xfId="9" applyFont="1" applyBorder="1" applyAlignment="1">
      <alignment horizontal="center" vertical="center"/>
    </xf>
    <xf numFmtId="0" fontId="33" fillId="0" borderId="594" xfId="9" applyFont="1" applyBorder="1" applyAlignment="1">
      <alignment horizontal="center"/>
    </xf>
    <xf numFmtId="0" fontId="33" fillId="0" borderId="595" xfId="9" applyFont="1" applyBorder="1" applyAlignment="1">
      <alignment horizontal="center"/>
    </xf>
    <xf numFmtId="0" fontId="33" fillId="0" borderId="596" xfId="9" applyFont="1" applyBorder="1" applyAlignment="1">
      <alignment horizontal="center"/>
    </xf>
    <xf numFmtId="0" fontId="16" fillId="0" borderId="597" xfId="9" applyFont="1" applyBorder="1" applyAlignment="1">
      <alignment horizontal="center"/>
    </xf>
    <xf numFmtId="0" fontId="24" fillId="0" borderId="598" xfId="9" applyFont="1" applyBorder="1" applyAlignment="1">
      <alignment horizontal="left"/>
    </xf>
    <xf numFmtId="0" fontId="33" fillId="0" borderId="581" xfId="9" applyFont="1" applyBorder="1" applyAlignment="1">
      <alignment horizontal="center"/>
    </xf>
    <xf numFmtId="0" fontId="33" fillId="0" borderId="582" xfId="9" applyFont="1" applyBorder="1" applyAlignment="1">
      <alignment horizontal="center"/>
    </xf>
    <xf numFmtId="0" fontId="33" fillId="0" borderId="583" xfId="9" applyFont="1" applyBorder="1" applyAlignment="1">
      <alignment horizontal="center"/>
    </xf>
    <xf numFmtId="0" fontId="33" fillId="0" borderId="599" xfId="9" applyFont="1" applyBorder="1" applyAlignment="1">
      <alignment horizontal="center"/>
    </xf>
    <xf numFmtId="0" fontId="16" fillId="0" borderId="587" xfId="9" applyFont="1" applyBorder="1" applyAlignment="1">
      <alignment horizontal="center"/>
    </xf>
    <xf numFmtId="0" fontId="33" fillId="0" borderId="587" xfId="9" applyFont="1" applyBorder="1" applyAlignment="1">
      <alignment horizontal="center"/>
    </xf>
    <xf numFmtId="0" fontId="16" fillId="0" borderId="583" xfId="9" applyFont="1" applyBorder="1" applyAlignment="1">
      <alignment horizontal="center"/>
    </xf>
    <xf numFmtId="0" fontId="33" fillId="0" borderId="600" xfId="9" applyFont="1" applyBorder="1" applyAlignment="1">
      <alignment horizontal="center"/>
    </xf>
    <xf numFmtId="0" fontId="33" fillId="0" borderId="554" xfId="9" applyFont="1" applyBorder="1" applyAlignment="1">
      <alignment horizontal="center"/>
    </xf>
    <xf numFmtId="0" fontId="33" fillId="0" borderId="601" xfId="9" applyFont="1" applyBorder="1" applyAlignment="1">
      <alignment horizontal="center"/>
    </xf>
    <xf numFmtId="0" fontId="16" fillId="0" borderId="601" xfId="9" applyFont="1" applyBorder="1" applyAlignment="1">
      <alignment horizontal="center"/>
    </xf>
    <xf numFmtId="0" fontId="17" fillId="0" borderId="581" xfId="9" applyFont="1" applyBorder="1" applyAlignment="1">
      <alignment horizontal="center"/>
    </xf>
    <xf numFmtId="0" fontId="17" fillId="0" borderId="582" xfId="9" applyFont="1" applyBorder="1" applyAlignment="1">
      <alignment horizontal="center"/>
    </xf>
    <xf numFmtId="0" fontId="17" fillId="0" borderId="587" xfId="9" applyFont="1" applyBorder="1" applyAlignment="1">
      <alignment horizontal="center"/>
    </xf>
    <xf numFmtId="0" fontId="17" fillId="0" borderId="600" xfId="9" applyFont="1" applyBorder="1" applyAlignment="1">
      <alignment horizontal="center"/>
    </xf>
    <xf numFmtId="0" fontId="33" fillId="0" borderId="602" xfId="9" applyFont="1" applyBorder="1" applyAlignment="1">
      <alignment horizontal="center"/>
    </xf>
    <xf numFmtId="0" fontId="24" fillId="0" borderId="592" xfId="9" applyFont="1" applyBorder="1" applyAlignment="1">
      <alignment wrapText="1"/>
    </xf>
    <xf numFmtId="0" fontId="33" fillId="0" borderId="588" xfId="9" applyFont="1" applyBorder="1" applyAlignment="1">
      <alignment horizontal="center"/>
    </xf>
    <xf numFmtId="0" fontId="33" fillId="0" borderId="589" xfId="9" applyFont="1" applyBorder="1" applyAlignment="1">
      <alignment horizontal="center"/>
    </xf>
    <xf numFmtId="0" fontId="33" fillId="0" borderId="590" xfId="9" applyFont="1" applyBorder="1" applyAlignment="1">
      <alignment horizontal="center"/>
    </xf>
    <xf numFmtId="0" fontId="33" fillId="0" borderId="603" xfId="9" applyFont="1" applyBorder="1" applyAlignment="1">
      <alignment horizontal="center"/>
    </xf>
    <xf numFmtId="0" fontId="16" fillId="0" borderId="604" xfId="9" applyFont="1" applyBorder="1" applyAlignment="1">
      <alignment horizontal="center"/>
    </xf>
    <xf numFmtId="0" fontId="17" fillId="0" borderId="588" xfId="9" applyFont="1" applyBorder="1" applyAlignment="1">
      <alignment horizontal="center"/>
    </xf>
    <xf numFmtId="0" fontId="17" fillId="0" borderId="589" xfId="9" applyFont="1" applyBorder="1" applyAlignment="1">
      <alignment horizontal="center"/>
    </xf>
    <xf numFmtId="0" fontId="17" fillId="0" borderId="604" xfId="9" applyFont="1" applyBorder="1" applyAlignment="1">
      <alignment horizontal="center"/>
    </xf>
    <xf numFmtId="0" fontId="16" fillId="0" borderId="590" xfId="9" applyFont="1" applyBorder="1" applyAlignment="1">
      <alignment horizontal="center"/>
    </xf>
    <xf numFmtId="0" fontId="17" fillId="0" borderId="603" xfId="9" applyFont="1" applyBorder="1" applyAlignment="1">
      <alignment horizontal="center"/>
    </xf>
    <xf numFmtId="0" fontId="33" fillId="0" borderId="602" xfId="9" applyFont="1" applyBorder="1" applyAlignment="1">
      <alignment horizontal="right"/>
    </xf>
    <xf numFmtId="0" fontId="24" fillId="3" borderId="592" xfId="9" applyFont="1" applyFill="1" applyBorder="1" applyAlignment="1">
      <alignment horizontal="left"/>
    </xf>
    <xf numFmtId="0" fontId="33" fillId="2" borderId="602" xfId="9" applyFont="1" applyFill="1" applyBorder="1" applyAlignment="1">
      <alignment horizontal="center"/>
    </xf>
    <xf numFmtId="0" fontId="24" fillId="2" borderId="592" xfId="9" applyFont="1" applyFill="1" applyBorder="1" applyAlignment="1">
      <alignment horizontal="left" wrapText="1"/>
    </xf>
    <xf numFmtId="0" fontId="33" fillId="3" borderId="603" xfId="9" applyFont="1" applyFill="1" applyBorder="1" applyAlignment="1">
      <alignment horizontal="center"/>
    </xf>
    <xf numFmtId="0" fontId="16" fillId="0" borderId="588" xfId="9" applyFont="1" applyBorder="1" applyAlignment="1">
      <alignment horizontal="center"/>
    </xf>
    <xf numFmtId="0" fontId="16" fillId="0" borderId="589" xfId="9" applyFont="1" applyBorder="1" applyAlignment="1">
      <alignment horizontal="center"/>
    </xf>
    <xf numFmtId="0" fontId="24" fillId="0" borderId="592" xfId="9" applyFont="1" applyBorder="1" applyAlignment="1">
      <alignment horizontal="left" wrapText="1"/>
    </xf>
    <xf numFmtId="0" fontId="24" fillId="0" borderId="605" xfId="9" applyFont="1" applyBorder="1" applyAlignment="1">
      <alignment horizontal="left" wrapText="1"/>
    </xf>
    <xf numFmtId="0" fontId="33" fillId="0" borderId="597" xfId="9" applyFont="1" applyBorder="1" applyAlignment="1">
      <alignment horizontal="center"/>
    </xf>
    <xf numFmtId="0" fontId="33" fillId="0" borderId="606" xfId="9" applyFont="1" applyBorder="1" applyAlignment="1">
      <alignment horizontal="center"/>
    </xf>
    <xf numFmtId="0" fontId="16" fillId="0" borderId="596" xfId="9" applyFont="1" applyBorder="1" applyAlignment="1">
      <alignment horizontal="center"/>
    </xf>
    <xf numFmtId="0" fontId="17" fillId="0" borderId="594" xfId="9" applyFont="1" applyBorder="1" applyAlignment="1">
      <alignment horizontal="center"/>
    </xf>
    <xf numFmtId="0" fontId="17" fillId="0" borderId="595" xfId="9" applyFont="1" applyBorder="1" applyAlignment="1">
      <alignment horizontal="center"/>
    </xf>
    <xf numFmtId="0" fontId="17" fillId="0" borderId="606" xfId="9" applyFont="1" applyBorder="1" applyAlignment="1">
      <alignment horizontal="center"/>
    </xf>
    <xf numFmtId="0" fontId="33" fillId="0" borderId="607" xfId="9" applyFont="1" applyBorder="1" applyAlignment="1">
      <alignment horizontal="right"/>
    </xf>
    <xf numFmtId="0" fontId="33" fillId="0" borderId="28" xfId="9" applyFont="1" applyBorder="1" applyAlignment="1">
      <alignment horizontal="left"/>
    </xf>
    <xf numFmtId="0" fontId="33" fillId="0" borderId="608" xfId="9" applyFont="1" applyBorder="1" applyAlignment="1">
      <alignment horizontal="center"/>
    </xf>
    <xf numFmtId="0" fontId="17" fillId="0" borderId="554" xfId="9" applyFont="1" applyBorder="1" applyAlignment="1">
      <alignment horizontal="center"/>
    </xf>
    <xf numFmtId="0" fontId="16" fillId="0" borderId="609" xfId="9" applyFont="1" applyBorder="1" applyAlignment="1">
      <alignment horizontal="center"/>
    </xf>
    <xf numFmtId="0" fontId="17" fillId="0" borderId="608" xfId="9" applyFont="1" applyBorder="1" applyAlignment="1">
      <alignment horizontal="center"/>
    </xf>
    <xf numFmtId="0" fontId="17" fillId="0" borderId="601" xfId="9" applyFont="1" applyBorder="1" applyAlignment="1">
      <alignment horizontal="center"/>
    </xf>
    <xf numFmtId="0" fontId="24" fillId="0" borderId="592" xfId="9" applyFont="1" applyBorder="1" applyAlignment="1">
      <alignment horizontal="left"/>
    </xf>
    <xf numFmtId="0" fontId="33" fillId="0" borderId="602" xfId="9" applyFont="1" applyBorder="1" applyAlignment="1">
      <alignment horizontal="left"/>
    </xf>
    <xf numFmtId="0" fontId="24" fillId="2" borderId="592" xfId="9" applyFont="1" applyFill="1" applyBorder="1" applyAlignment="1">
      <alignment horizontal="left"/>
    </xf>
    <xf numFmtId="0" fontId="17" fillId="2" borderId="588" xfId="9" applyFont="1" applyFill="1" applyBorder="1" applyAlignment="1">
      <alignment horizontal="center"/>
    </xf>
    <xf numFmtId="0" fontId="17" fillId="2" borderId="589" xfId="9" applyFont="1" applyFill="1" applyBorder="1" applyAlignment="1">
      <alignment horizontal="center"/>
    </xf>
    <xf numFmtId="0" fontId="24" fillId="2" borderId="591" xfId="9" applyFont="1" applyFill="1" applyBorder="1" applyAlignment="1">
      <alignment horizontal="left"/>
    </xf>
    <xf numFmtId="0" fontId="33" fillId="0" borderId="604" xfId="9" applyFont="1" applyBorder="1" applyAlignment="1">
      <alignment horizontal="center"/>
    </xf>
    <xf numFmtId="0" fontId="24" fillId="3" borderId="598" xfId="9" applyFont="1" applyFill="1" applyBorder="1" applyAlignment="1">
      <alignment horizontal="left"/>
    </xf>
    <xf numFmtId="0" fontId="24" fillId="2" borderId="592" xfId="9" applyFont="1" applyFill="1" applyBorder="1" applyAlignment="1">
      <alignment wrapText="1"/>
    </xf>
    <xf numFmtId="0" fontId="24" fillId="0" borderId="592" xfId="9" applyFont="1" applyBorder="1"/>
    <xf numFmtId="0" fontId="33" fillId="2" borderId="607" xfId="9" applyFont="1" applyFill="1" applyBorder="1" applyAlignment="1">
      <alignment horizontal="center"/>
    </xf>
    <xf numFmtId="0" fontId="24" fillId="0" borderId="605" xfId="9" applyFont="1" applyBorder="1"/>
    <xf numFmtId="0" fontId="17" fillId="0" borderId="596" xfId="9" applyFont="1" applyBorder="1" applyAlignment="1">
      <alignment horizontal="center"/>
    </xf>
    <xf numFmtId="0" fontId="33" fillId="2" borderId="158" xfId="9" applyFont="1" applyFill="1" applyBorder="1" applyAlignment="1">
      <alignment horizontal="center"/>
    </xf>
    <xf numFmtId="0" fontId="17" fillId="0" borderId="610" xfId="9" applyFont="1" applyBorder="1" applyAlignment="1">
      <alignment horizontal="center"/>
    </xf>
    <xf numFmtId="0" fontId="33" fillId="3" borderId="144" xfId="9" applyFont="1" applyFill="1" applyBorder="1" applyAlignment="1">
      <alignment horizontal="left"/>
    </xf>
    <xf numFmtId="0" fontId="24" fillId="3" borderId="592" xfId="9" applyFont="1" applyFill="1" applyBorder="1"/>
    <xf numFmtId="0" fontId="24" fillId="3" borderId="592" xfId="9" applyFont="1" applyFill="1" applyBorder="1" applyAlignment="1">
      <alignment wrapText="1"/>
    </xf>
    <xf numFmtId="0" fontId="36" fillId="3" borderId="28" xfId="9" applyFont="1" applyFill="1" applyBorder="1"/>
    <xf numFmtId="0" fontId="33" fillId="2" borderId="591" xfId="9" applyFont="1" applyFill="1" applyBorder="1" applyAlignment="1">
      <alignment horizontal="center"/>
    </xf>
    <xf numFmtId="0" fontId="24" fillId="2" borderId="503" xfId="9" applyFont="1" applyFill="1" applyBorder="1"/>
    <xf numFmtId="0" fontId="17" fillId="2" borderId="582" xfId="9" applyFont="1" applyFill="1" applyBorder="1" applyAlignment="1">
      <alignment horizontal="center"/>
    </xf>
    <xf numFmtId="0" fontId="17" fillId="2" borderId="581" xfId="9" applyFont="1" applyFill="1" applyBorder="1" applyAlignment="1">
      <alignment horizontal="center"/>
    </xf>
    <xf numFmtId="0" fontId="17" fillId="2" borderId="587" xfId="9" applyFont="1" applyFill="1" applyBorder="1" applyAlignment="1">
      <alignment horizontal="center"/>
    </xf>
    <xf numFmtId="0" fontId="16" fillId="2" borderId="583" xfId="9" applyFont="1" applyFill="1" applyBorder="1" applyAlignment="1">
      <alignment horizontal="center"/>
    </xf>
    <xf numFmtId="0" fontId="33" fillId="0" borderId="503" xfId="9" applyFont="1" applyBorder="1" applyAlignment="1">
      <alignment horizontal="left"/>
    </xf>
    <xf numFmtId="0" fontId="24" fillId="3" borderId="602" xfId="9" applyFont="1" applyFill="1" applyBorder="1" applyAlignment="1">
      <alignment wrapText="1"/>
    </xf>
    <xf numFmtId="0" fontId="33" fillId="0" borderId="588" xfId="9" applyFont="1" applyBorder="1" applyAlignment="1">
      <alignment horizontal="center" wrapText="1"/>
    </xf>
    <xf numFmtId="0" fontId="33" fillId="0" borderId="589" xfId="9" applyFont="1" applyBorder="1" applyAlignment="1">
      <alignment horizontal="center" wrapText="1"/>
    </xf>
    <xf numFmtId="0" fontId="17" fillId="0" borderId="588" xfId="9" applyFont="1" applyBorder="1" applyAlignment="1">
      <alignment horizontal="center" wrapText="1"/>
    </xf>
    <xf numFmtId="0" fontId="17" fillId="0" borderId="589" xfId="9" applyFont="1" applyBorder="1" applyAlignment="1">
      <alignment horizontal="center" wrapText="1"/>
    </xf>
    <xf numFmtId="0" fontId="16" fillId="0" borderId="590" xfId="9" applyFont="1" applyBorder="1" applyAlignment="1">
      <alignment horizontal="center" wrapText="1"/>
    </xf>
    <xf numFmtId="0" fontId="17" fillId="0" borderId="604" xfId="9" applyFont="1" applyBorder="1" applyAlignment="1">
      <alignment horizontal="center" wrapText="1"/>
    </xf>
    <xf numFmtId="0" fontId="33" fillId="0" borderId="602" xfId="9" applyFont="1" applyBorder="1" applyAlignment="1">
      <alignment horizontal="right" wrapText="1"/>
    </xf>
    <xf numFmtId="0" fontId="24" fillId="3" borderId="602" xfId="9" applyFont="1" applyFill="1" applyBorder="1"/>
    <xf numFmtId="0" fontId="39" fillId="2" borderId="602" xfId="9" applyFont="1" applyFill="1" applyBorder="1"/>
    <xf numFmtId="0" fontId="17" fillId="2" borderId="604" xfId="9" applyFont="1" applyFill="1" applyBorder="1" applyAlignment="1">
      <alignment horizontal="center"/>
    </xf>
    <xf numFmtId="0" fontId="16" fillId="2" borderId="590" xfId="9" applyFont="1" applyFill="1" applyBorder="1" applyAlignment="1">
      <alignment horizontal="center"/>
    </xf>
    <xf numFmtId="0" fontId="24" fillId="2" borderId="602" xfId="9" applyFont="1" applyFill="1" applyBorder="1" applyAlignment="1">
      <alignment wrapText="1"/>
    </xf>
    <xf numFmtId="0" fontId="22" fillId="0" borderId="588" xfId="9" applyBorder="1"/>
    <xf numFmtId="0" fontId="22" fillId="0" borderId="589" xfId="9" applyBorder="1"/>
    <xf numFmtId="0" fontId="22" fillId="0" borderId="590" xfId="9" applyBorder="1"/>
    <xf numFmtId="0" fontId="24" fillId="2" borderId="161" xfId="9" applyFont="1" applyFill="1" applyBorder="1"/>
    <xf numFmtId="0" fontId="33" fillId="0" borderId="611" xfId="9" applyFont="1" applyBorder="1" applyAlignment="1">
      <alignment horizontal="center"/>
    </xf>
    <xf numFmtId="0" fontId="33" fillId="0" borderId="612" xfId="9" applyFont="1" applyBorder="1" applyAlignment="1">
      <alignment horizontal="center"/>
    </xf>
    <xf numFmtId="0" fontId="33" fillId="0" borderId="613" xfId="9" applyFont="1" applyBorder="1" applyAlignment="1">
      <alignment horizontal="center"/>
    </xf>
    <xf numFmtId="0" fontId="16" fillId="0" borderId="613" xfId="9" applyFont="1" applyBorder="1" applyAlignment="1">
      <alignment horizontal="center"/>
    </xf>
    <xf numFmtId="0" fontId="17" fillId="2" borderId="611" xfId="9" applyFont="1" applyFill="1" applyBorder="1" applyAlignment="1">
      <alignment horizontal="center"/>
    </xf>
    <xf numFmtId="0" fontId="17" fillId="2" borderId="612" xfId="9" applyFont="1" applyFill="1" applyBorder="1" applyAlignment="1">
      <alignment horizontal="center"/>
    </xf>
    <xf numFmtId="0" fontId="17" fillId="2" borderId="614" xfId="9" applyFont="1" applyFill="1" applyBorder="1" applyAlignment="1">
      <alignment horizontal="center"/>
    </xf>
    <xf numFmtId="0" fontId="16" fillId="2" borderId="613" xfId="9" applyFont="1" applyFill="1" applyBorder="1" applyAlignment="1">
      <alignment horizontal="center"/>
    </xf>
    <xf numFmtId="0" fontId="17" fillId="0" borderId="611" xfId="9" applyFont="1" applyBorder="1" applyAlignment="1">
      <alignment horizontal="center"/>
    </xf>
    <xf numFmtId="0" fontId="17" fillId="0" borderId="612" xfId="9" applyFont="1" applyBorder="1" applyAlignment="1">
      <alignment horizontal="center"/>
    </xf>
    <xf numFmtId="0" fontId="17" fillId="0" borderId="614" xfId="9" applyFont="1" applyBorder="1" applyAlignment="1">
      <alignment horizontal="center"/>
    </xf>
    <xf numFmtId="0" fontId="33" fillId="0" borderId="161" xfId="9" applyFont="1" applyBorder="1" applyAlignment="1">
      <alignment horizontal="right"/>
    </xf>
    <xf numFmtId="0" fontId="33" fillId="0" borderId="27" xfId="9" applyFont="1" applyBorder="1" applyAlignment="1">
      <alignment horizontal="left"/>
    </xf>
    <xf numFmtId="0" fontId="33" fillId="0" borderId="28" xfId="9" applyFont="1" applyBorder="1" applyAlignment="1">
      <alignment horizontal="center"/>
    </xf>
    <xf numFmtId="0" fontId="33" fillId="0" borderId="27" xfId="9" applyFont="1" applyBorder="1" applyAlignment="1">
      <alignment horizontal="center"/>
    </xf>
    <xf numFmtId="0" fontId="33" fillId="0" borderId="26" xfId="9" applyFont="1" applyBorder="1" applyAlignment="1">
      <alignment horizontal="center"/>
    </xf>
    <xf numFmtId="0" fontId="33" fillId="3" borderId="581" xfId="9" applyFont="1" applyFill="1" applyBorder="1" applyAlignment="1">
      <alignment horizontal="center"/>
    </xf>
    <xf numFmtId="0" fontId="33" fillId="3" borderId="582" xfId="9" applyFont="1" applyFill="1" applyBorder="1" applyAlignment="1">
      <alignment horizontal="center"/>
    </xf>
    <xf numFmtId="0" fontId="33" fillId="3" borderId="600" xfId="9" applyFont="1" applyFill="1" applyBorder="1" applyAlignment="1">
      <alignment horizontal="center"/>
    </xf>
    <xf numFmtId="0" fontId="16" fillId="3" borderId="554" xfId="9" applyFont="1" applyFill="1" applyBorder="1" applyAlignment="1">
      <alignment horizontal="center"/>
    </xf>
    <xf numFmtId="0" fontId="16" fillId="3" borderId="601" xfId="9" applyFont="1" applyFill="1" applyBorder="1" applyAlignment="1">
      <alignment horizontal="center"/>
    </xf>
    <xf numFmtId="0" fontId="16" fillId="3" borderId="609" xfId="9" applyFont="1" applyFill="1" applyBorder="1" applyAlignment="1">
      <alignment horizontal="center"/>
    </xf>
    <xf numFmtId="0" fontId="17" fillId="3" borderId="608" xfId="9" applyFont="1" applyFill="1" applyBorder="1" applyAlignment="1">
      <alignment horizontal="center"/>
    </xf>
    <xf numFmtId="0" fontId="17" fillId="3" borderId="554" xfId="9" applyFont="1" applyFill="1" applyBorder="1" applyAlignment="1">
      <alignment horizontal="center"/>
    </xf>
    <xf numFmtId="0" fontId="17" fillId="3" borderId="601" xfId="9" applyFont="1" applyFill="1" applyBorder="1" applyAlignment="1">
      <alignment horizontal="center"/>
    </xf>
    <xf numFmtId="0" fontId="33" fillId="3" borderId="587" xfId="9" applyFont="1" applyFill="1" applyBorder="1" applyAlignment="1">
      <alignment horizontal="center"/>
    </xf>
    <xf numFmtId="0" fontId="16" fillId="3" borderId="583" xfId="9" applyFont="1" applyFill="1" applyBorder="1" applyAlignment="1">
      <alignment horizontal="center"/>
    </xf>
    <xf numFmtId="0" fontId="33" fillId="3" borderId="583" xfId="9" applyFont="1" applyFill="1" applyBorder="1" applyAlignment="1">
      <alignment horizontal="center"/>
    </xf>
    <xf numFmtId="0" fontId="33" fillId="3" borderId="586" xfId="9" applyFont="1" applyFill="1" applyBorder="1" applyAlignment="1">
      <alignment horizontal="right"/>
    </xf>
    <xf numFmtId="0" fontId="33" fillId="3" borderId="588" xfId="9" applyFont="1" applyFill="1" applyBorder="1" applyAlignment="1">
      <alignment horizontal="center"/>
    </xf>
    <xf numFmtId="0" fontId="33" fillId="3" borderId="589" xfId="9" applyFont="1" applyFill="1" applyBorder="1" applyAlignment="1">
      <alignment horizontal="center"/>
    </xf>
    <xf numFmtId="0" fontId="33" fillId="3" borderId="604" xfId="9" applyFont="1" applyFill="1" applyBorder="1" applyAlignment="1">
      <alignment horizontal="center"/>
    </xf>
    <xf numFmtId="0" fontId="33" fillId="3" borderId="590" xfId="9" applyFont="1" applyFill="1" applyBorder="1" applyAlignment="1">
      <alignment horizontal="center"/>
    </xf>
    <xf numFmtId="0" fontId="16" fillId="3" borderId="604" xfId="9" applyFont="1" applyFill="1" applyBorder="1" applyAlignment="1">
      <alignment horizontal="center"/>
    </xf>
    <xf numFmtId="0" fontId="17" fillId="3" borderId="589" xfId="9" applyFont="1" applyFill="1" applyBorder="1" applyAlignment="1">
      <alignment horizontal="center"/>
    </xf>
    <xf numFmtId="0" fontId="17" fillId="3" borderId="604" xfId="9" applyFont="1" applyFill="1" applyBorder="1" applyAlignment="1">
      <alignment horizontal="center"/>
    </xf>
    <xf numFmtId="0" fontId="16" fillId="3" borderId="590" xfId="9" applyFont="1" applyFill="1" applyBorder="1" applyAlignment="1">
      <alignment horizontal="center"/>
    </xf>
    <xf numFmtId="0" fontId="33" fillId="3" borderId="593" xfId="9" applyFont="1" applyFill="1" applyBorder="1" applyAlignment="1">
      <alignment horizontal="right"/>
    </xf>
    <xf numFmtId="0" fontId="24" fillId="3" borderId="605" xfId="9" applyFont="1" applyFill="1" applyBorder="1"/>
    <xf numFmtId="0" fontId="33" fillId="3" borderId="594" xfId="9" applyFont="1" applyFill="1" applyBorder="1" applyAlignment="1">
      <alignment horizontal="center"/>
    </xf>
    <xf numFmtId="0" fontId="33" fillId="3" borderId="595" xfId="9" applyFont="1" applyFill="1" applyBorder="1" applyAlignment="1">
      <alignment horizontal="center"/>
    </xf>
    <xf numFmtId="0" fontId="33" fillId="3" borderId="606" xfId="9" applyFont="1" applyFill="1" applyBorder="1" applyAlignment="1">
      <alignment horizontal="center"/>
    </xf>
    <xf numFmtId="0" fontId="33" fillId="3" borderId="596" xfId="9" applyFont="1" applyFill="1" applyBorder="1" applyAlignment="1">
      <alignment horizontal="center"/>
    </xf>
    <xf numFmtId="0" fontId="33" fillId="3" borderId="597" xfId="9" applyFont="1" applyFill="1" applyBorder="1" applyAlignment="1">
      <alignment horizontal="center"/>
    </xf>
    <xf numFmtId="0" fontId="33" fillId="3" borderId="595" xfId="9" applyFont="1" applyFill="1" applyBorder="1" applyAlignment="1">
      <alignment horizontal="left"/>
    </xf>
    <xf numFmtId="0" fontId="33" fillId="3" borderId="596" xfId="9" applyFont="1" applyFill="1" applyBorder="1" applyAlignment="1">
      <alignment horizontal="left"/>
    </xf>
    <xf numFmtId="0" fontId="33" fillId="3" borderId="597" xfId="9" applyFont="1" applyFill="1" applyBorder="1" applyAlignment="1">
      <alignment horizontal="left"/>
    </xf>
    <xf numFmtId="0" fontId="17" fillId="3" borderId="595" xfId="9" applyFont="1" applyFill="1" applyBorder="1" applyAlignment="1">
      <alignment horizontal="center"/>
    </xf>
    <xf numFmtId="0" fontId="17" fillId="3" borderId="596" xfId="9" applyFont="1" applyFill="1" applyBorder="1" applyAlignment="1">
      <alignment horizontal="center"/>
    </xf>
    <xf numFmtId="0" fontId="16" fillId="3" borderId="597" xfId="9" applyFont="1" applyFill="1" applyBorder="1" applyAlignment="1">
      <alignment horizontal="center"/>
    </xf>
    <xf numFmtId="0" fontId="17" fillId="3" borderId="594" xfId="9" applyFont="1" applyFill="1" applyBorder="1" applyAlignment="1">
      <alignment horizontal="center"/>
    </xf>
    <xf numFmtId="0" fontId="33" fillId="3" borderId="615" xfId="9" applyFont="1" applyFill="1" applyBorder="1" applyAlignment="1">
      <alignment horizontal="right"/>
    </xf>
    <xf numFmtId="0" fontId="37" fillId="3" borderId="590" xfId="9" applyFont="1" applyFill="1" applyBorder="1" applyAlignment="1">
      <alignment horizontal="center"/>
    </xf>
    <xf numFmtId="0" fontId="33" fillId="3" borderId="611" xfId="9" applyFont="1" applyFill="1" applyBorder="1" applyAlignment="1">
      <alignment horizontal="center"/>
    </xf>
    <xf numFmtId="0" fontId="33" fillId="3" borderId="589" xfId="9" applyFont="1" applyFill="1" applyBorder="1" applyAlignment="1">
      <alignment horizontal="left"/>
    </xf>
    <xf numFmtId="0" fontId="33" fillId="3" borderId="604" xfId="9" applyFont="1" applyFill="1" applyBorder="1" applyAlignment="1">
      <alignment horizontal="left"/>
    </xf>
    <xf numFmtId="0" fontId="33" fillId="3" borderId="590" xfId="9" applyFont="1" applyFill="1" applyBorder="1" applyAlignment="1">
      <alignment horizontal="left"/>
    </xf>
    <xf numFmtId="0" fontId="33" fillId="3" borderId="26" xfId="9" applyFont="1" applyFill="1" applyBorder="1" applyAlignment="1">
      <alignment horizontal="left"/>
    </xf>
    <xf numFmtId="0" fontId="33" fillId="2" borderId="602" xfId="9" applyFont="1" applyFill="1" applyBorder="1" applyAlignment="1">
      <alignment horizontal="center" vertical="center"/>
    </xf>
    <xf numFmtId="0" fontId="33" fillId="0" borderId="144" xfId="9" applyFont="1" applyBorder="1" applyAlignment="1">
      <alignment horizontal="left" vertical="center" wrapText="1"/>
    </xf>
    <xf numFmtId="0" fontId="33" fillId="0" borderId="379" xfId="9" applyFont="1" applyBorder="1" applyAlignment="1">
      <alignment horizontal="left" vertical="center"/>
    </xf>
    <xf numFmtId="0" fontId="33" fillId="0" borderId="415" xfId="9" applyFont="1" applyBorder="1" applyAlignment="1">
      <alignment horizontal="left" vertical="center"/>
    </xf>
    <xf numFmtId="0" fontId="33" fillId="0" borderId="144" xfId="9" applyFont="1" applyBorder="1" applyAlignment="1">
      <alignment horizontal="left" vertical="center"/>
    </xf>
    <xf numFmtId="0" fontId="33" fillId="0" borderId="527" xfId="9" applyFont="1" applyBorder="1" applyAlignment="1">
      <alignment horizontal="left" vertical="center"/>
    </xf>
    <xf numFmtId="0" fontId="33" fillId="0" borderId="525" xfId="9" applyFont="1" applyBorder="1" applyAlignment="1">
      <alignment horizontal="left" vertical="center"/>
    </xf>
    <xf numFmtId="0" fontId="33" fillId="0" borderId="433" xfId="9" applyFont="1" applyBorder="1" applyAlignment="1">
      <alignment horizontal="left" vertical="center"/>
    </xf>
    <xf numFmtId="0" fontId="16" fillId="0" borderId="524" xfId="9" applyFont="1" applyBorder="1" applyAlignment="1">
      <alignment horizontal="left" vertical="center"/>
    </xf>
    <xf numFmtId="0" fontId="33" fillId="0" borderId="524" xfId="9" applyFont="1" applyBorder="1" applyAlignment="1">
      <alignment horizontal="left" vertical="center"/>
    </xf>
    <xf numFmtId="0" fontId="16" fillId="0" borderId="433" xfId="9" applyFont="1" applyBorder="1" applyAlignment="1">
      <alignment horizontal="left" vertical="center"/>
    </xf>
    <xf numFmtId="0" fontId="33" fillId="0" borderId="380" xfId="9" applyFont="1" applyBorder="1" applyAlignment="1">
      <alignment horizontal="left" vertical="center"/>
    </xf>
    <xf numFmtId="0" fontId="24" fillId="0" borderId="503" xfId="9" applyFont="1" applyBorder="1" applyAlignment="1">
      <alignment horizontal="left" vertical="center" wrapText="1"/>
    </xf>
    <xf numFmtId="0" fontId="33" fillId="0" borderId="144" xfId="9" applyFont="1" applyBorder="1" applyAlignment="1">
      <alignment horizontal="center" vertical="center"/>
    </xf>
    <xf numFmtId="0" fontId="33" fillId="0" borderId="527" xfId="9" applyFont="1" applyBorder="1" applyAlignment="1">
      <alignment horizontal="center" vertical="center"/>
    </xf>
    <xf numFmtId="0" fontId="16" fillId="0" borderId="583" xfId="9" applyFont="1" applyBorder="1" applyAlignment="1">
      <alignment horizontal="center" vertical="center"/>
    </xf>
    <xf numFmtId="0" fontId="33" fillId="0" borderId="415" xfId="9" applyFont="1" applyBorder="1" applyAlignment="1">
      <alignment horizontal="center" vertical="center"/>
    </xf>
    <xf numFmtId="0" fontId="33" fillId="0" borderId="525" xfId="9" applyFont="1" applyBorder="1" applyAlignment="1">
      <alignment horizontal="center" vertical="center"/>
    </xf>
    <xf numFmtId="0" fontId="33" fillId="0" borderId="433" xfId="9" applyFont="1" applyBorder="1" applyAlignment="1">
      <alignment horizontal="center" vertical="center"/>
    </xf>
    <xf numFmtId="0" fontId="37" fillId="0" borderId="433" xfId="9" applyFont="1" applyBorder="1" applyAlignment="1">
      <alignment horizontal="center" vertical="center"/>
    </xf>
    <xf numFmtId="0" fontId="24" fillId="0" borderId="158" xfId="9" applyFont="1" applyBorder="1" applyAlignment="1">
      <alignment horizontal="left" vertical="center" wrapText="1"/>
    </xf>
    <xf numFmtId="0" fontId="33" fillId="0" borderId="588" xfId="9" applyFont="1" applyBorder="1" applyAlignment="1">
      <alignment horizontal="center" vertical="center"/>
    </xf>
    <xf numFmtId="0" fontId="33" fillId="0" borderId="554" xfId="9" applyFont="1" applyBorder="1" applyAlignment="1">
      <alignment horizontal="center" vertical="center"/>
    </xf>
    <xf numFmtId="0" fontId="33" fillId="0" borderId="590" xfId="9" applyFont="1" applyBorder="1" applyAlignment="1">
      <alignment horizontal="center" vertical="center"/>
    </xf>
    <xf numFmtId="0" fontId="33" fillId="0" borderId="589" xfId="9" applyFont="1" applyBorder="1" applyAlignment="1">
      <alignment horizontal="center" vertical="center"/>
    </xf>
    <xf numFmtId="0" fontId="16" fillId="0" borderId="590" xfId="9" applyFont="1" applyBorder="1" applyAlignment="1">
      <alignment horizontal="center" vertical="center"/>
    </xf>
    <xf numFmtId="0" fontId="37" fillId="0" borderId="590" xfId="9" applyFont="1" applyBorder="1" applyAlignment="1">
      <alignment horizontal="center" vertical="center"/>
    </xf>
    <xf numFmtId="0" fontId="33" fillId="0" borderId="588" xfId="9" applyFont="1" applyBorder="1" applyAlignment="1">
      <alignment horizontal="left" vertical="center"/>
    </xf>
    <xf numFmtId="0" fontId="33" fillId="0" borderId="589" xfId="9" applyFont="1" applyBorder="1" applyAlignment="1">
      <alignment horizontal="left" vertical="center"/>
    </xf>
    <xf numFmtId="0" fontId="33" fillId="0" borderId="590" xfId="9" applyFont="1" applyBorder="1" applyAlignment="1">
      <alignment horizontal="left" vertical="center"/>
    </xf>
    <xf numFmtId="0" fontId="16" fillId="0" borderId="590" xfId="9" applyFont="1" applyBorder="1" applyAlignment="1">
      <alignment horizontal="left" vertical="center"/>
    </xf>
    <xf numFmtId="0" fontId="33" fillId="0" borderId="602" xfId="9" applyFont="1" applyBorder="1" applyAlignment="1">
      <alignment horizontal="right" vertical="center"/>
    </xf>
    <xf numFmtId="0" fontId="33" fillId="0" borderId="604" xfId="9" applyFont="1" applyBorder="1" applyAlignment="1">
      <alignment horizontal="center" vertical="center"/>
    </xf>
    <xf numFmtId="0" fontId="33" fillId="0" borderId="604" xfId="9" applyFont="1" applyBorder="1" applyAlignment="1">
      <alignment horizontal="left" vertical="center"/>
    </xf>
    <xf numFmtId="0" fontId="33" fillId="3" borderId="602" xfId="9" applyFont="1" applyFill="1" applyBorder="1" applyAlignment="1">
      <alignment horizontal="right"/>
    </xf>
    <xf numFmtId="0" fontId="24" fillId="3" borderId="616" xfId="9" applyFont="1" applyFill="1" applyBorder="1"/>
    <xf numFmtId="0" fontId="33" fillId="3" borderId="554" xfId="9" applyFont="1" applyFill="1" applyBorder="1" applyAlignment="1">
      <alignment horizontal="center"/>
    </xf>
    <xf numFmtId="0" fontId="33" fillId="3" borderId="608" xfId="9" applyFont="1" applyFill="1" applyBorder="1" applyAlignment="1">
      <alignment horizontal="center"/>
    </xf>
    <xf numFmtId="0" fontId="33" fillId="3" borderId="601" xfId="9" applyFont="1" applyFill="1" applyBorder="1" applyAlignment="1">
      <alignment horizontal="center"/>
    </xf>
    <xf numFmtId="0" fontId="33" fillId="3" borderId="158" xfId="9" applyFont="1" applyFill="1" applyBorder="1" applyAlignment="1">
      <alignment horizontal="right"/>
    </xf>
    <xf numFmtId="0" fontId="33" fillId="0" borderId="138" xfId="9" applyFont="1" applyBorder="1" applyAlignment="1">
      <alignment horizontal="center"/>
    </xf>
    <xf numFmtId="0" fontId="33" fillId="3" borderId="137" xfId="9" applyFont="1" applyFill="1" applyBorder="1" applyAlignment="1">
      <alignment horizontal="center"/>
    </xf>
    <xf numFmtId="0" fontId="33" fillId="3" borderId="586" xfId="9" applyFont="1" applyFill="1" applyBorder="1"/>
    <xf numFmtId="0" fontId="33" fillId="3" borderId="483" xfId="9" applyFont="1" applyFill="1" applyBorder="1" applyAlignment="1">
      <alignment horizontal="center"/>
    </xf>
    <xf numFmtId="0" fontId="37" fillId="3" borderId="581" xfId="9" applyFont="1" applyFill="1" applyBorder="1" applyAlignment="1">
      <alignment horizontal="center"/>
    </xf>
    <xf numFmtId="0" fontId="33" fillId="3" borderId="26" xfId="9" applyFont="1" applyFill="1" applyBorder="1" applyAlignment="1">
      <alignment horizontal="center"/>
    </xf>
    <xf numFmtId="0" fontId="33" fillId="3" borderId="27" xfId="9" applyFont="1" applyFill="1" applyBorder="1" applyAlignment="1">
      <alignment horizontal="left" vertical="center"/>
    </xf>
    <xf numFmtId="0" fontId="33" fillId="3" borderId="28" xfId="9" applyFont="1" applyFill="1" applyBorder="1" applyAlignment="1">
      <alignment horizontal="center"/>
    </xf>
    <xf numFmtId="0" fontId="33" fillId="3" borderId="27" xfId="9" applyFont="1" applyFill="1" applyBorder="1" applyAlignment="1">
      <alignment horizontal="center"/>
    </xf>
    <xf numFmtId="0" fontId="16" fillId="3" borderId="27" xfId="9" applyFont="1" applyFill="1" applyBorder="1" applyAlignment="1">
      <alignment horizontal="center"/>
    </xf>
    <xf numFmtId="0" fontId="33" fillId="3" borderId="26" xfId="9" applyFont="1" applyFill="1" applyBorder="1" applyAlignment="1">
      <alignment horizontal="right"/>
    </xf>
    <xf numFmtId="0" fontId="33" fillId="0" borderId="26" xfId="9" applyFont="1" applyBorder="1" applyAlignment="1">
      <alignment horizontal="left"/>
    </xf>
    <xf numFmtId="0" fontId="24" fillId="0" borderId="598" xfId="9" applyFont="1" applyBorder="1"/>
    <xf numFmtId="0" fontId="24" fillId="2" borderId="605" xfId="9" applyFont="1" applyFill="1" applyBorder="1"/>
    <xf numFmtId="0" fontId="33" fillId="0" borderId="607" xfId="9" applyFont="1" applyBorder="1" applyAlignment="1">
      <alignment horizontal="left"/>
    </xf>
    <xf numFmtId="0" fontId="33" fillId="2" borderId="590" xfId="9" applyFont="1" applyFill="1" applyBorder="1" applyAlignment="1">
      <alignment horizontal="center"/>
    </xf>
    <xf numFmtId="0" fontId="37" fillId="0" borderId="28" xfId="9" applyFont="1" applyBorder="1" applyAlignment="1">
      <alignment horizontal="center"/>
    </xf>
    <xf numFmtId="0" fontId="33" fillId="2" borderId="590" xfId="9" applyFont="1" applyFill="1" applyBorder="1" applyAlignment="1">
      <alignment horizontal="center" vertical="center"/>
    </xf>
    <xf numFmtId="0" fontId="33" fillId="0" borderId="1" xfId="9" applyFont="1" applyBorder="1" applyAlignment="1">
      <alignment horizontal="left"/>
    </xf>
    <xf numFmtId="0" fontId="16" fillId="0" borderId="1" xfId="9" applyFont="1" applyBorder="1" applyAlignment="1">
      <alignment horizontal="left"/>
    </xf>
    <xf numFmtId="0" fontId="24" fillId="0" borderId="586" xfId="9" applyFont="1" applyBorder="1" applyAlignment="1">
      <alignment wrapText="1"/>
    </xf>
    <xf numFmtId="0" fontId="33" fillId="0" borderId="586" xfId="9" applyFont="1" applyBorder="1" applyAlignment="1">
      <alignment horizontal="right"/>
    </xf>
    <xf numFmtId="0" fontId="24" fillId="0" borderId="615" xfId="9" applyFont="1" applyBorder="1" applyAlignment="1">
      <alignment vertical="top" wrapText="1"/>
    </xf>
    <xf numFmtId="0" fontId="33" fillId="0" borderId="615" xfId="9" applyFont="1" applyBorder="1" applyAlignment="1">
      <alignment horizontal="left"/>
    </xf>
    <xf numFmtId="0" fontId="16" fillId="0" borderId="26" xfId="9" applyFont="1" applyBorder="1" applyAlignment="1">
      <alignment horizontal="center"/>
    </xf>
    <xf numFmtId="0" fontId="16" fillId="3" borderId="26" xfId="9" applyFont="1" applyFill="1" applyBorder="1" applyAlignment="1">
      <alignment horizontal="center"/>
    </xf>
    <xf numFmtId="0" fontId="24" fillId="0" borderId="586" xfId="9" applyFont="1" applyBorder="1" applyAlignment="1">
      <alignment horizontal="left"/>
    </xf>
    <xf numFmtId="0" fontId="33" fillId="3" borderId="599" xfId="9" applyFont="1" applyFill="1" applyBorder="1" applyAlignment="1">
      <alignment horizontal="center"/>
    </xf>
    <xf numFmtId="0" fontId="16" fillId="3" borderId="587" xfId="9" applyFont="1" applyFill="1" applyBorder="1" applyAlignment="1">
      <alignment horizontal="center"/>
    </xf>
    <xf numFmtId="0" fontId="24" fillId="0" borderId="142" xfId="9" applyFont="1" applyBorder="1" applyAlignment="1">
      <alignment horizontal="left"/>
    </xf>
    <xf numFmtId="0" fontId="16" fillId="3" borderId="596" xfId="9" applyFont="1" applyFill="1" applyBorder="1" applyAlignment="1">
      <alignment horizontal="center"/>
    </xf>
    <xf numFmtId="0" fontId="40" fillId="0" borderId="380" xfId="9" applyFont="1" applyBorder="1" applyAlignment="1">
      <alignment horizontal="left"/>
    </xf>
    <xf numFmtId="0" fontId="33" fillId="0" borderId="524" xfId="9" applyFont="1" applyBorder="1" applyAlignment="1">
      <alignment horizontal="center"/>
    </xf>
    <xf numFmtId="0" fontId="40" fillId="0" borderId="593" xfId="9" applyFont="1" applyBorder="1" applyAlignment="1">
      <alignment horizontal="left"/>
    </xf>
    <xf numFmtId="0" fontId="40" fillId="0" borderId="593" xfId="9" applyFont="1" applyBorder="1" applyAlignment="1">
      <alignment horizontal="left" wrapText="1"/>
    </xf>
    <xf numFmtId="0" fontId="40" fillId="0" borderId="503" xfId="9" applyFont="1" applyBorder="1" applyAlignment="1">
      <alignment horizontal="left"/>
    </xf>
    <xf numFmtId="0" fontId="40" fillId="0" borderId="602" xfId="9" applyFont="1" applyBorder="1" applyAlignment="1">
      <alignment horizontal="left"/>
    </xf>
    <xf numFmtId="0" fontId="33" fillId="2" borderId="617" xfId="9" applyFont="1" applyFill="1" applyBorder="1" applyAlignment="1">
      <alignment horizontal="center"/>
    </xf>
    <xf numFmtId="0" fontId="10" fillId="0" borderId="583" xfId="9" applyFont="1" applyBorder="1" applyAlignment="1">
      <alignment horizontal="center"/>
    </xf>
    <xf numFmtId="0" fontId="10" fillId="0" borderId="613" xfId="9" applyFont="1" applyBorder="1" applyAlignment="1">
      <alignment horizontal="center"/>
    </xf>
    <xf numFmtId="0" fontId="44" fillId="0" borderId="627" xfId="6" applyFont="1" applyFill="1" applyBorder="1" applyAlignment="1">
      <alignment horizontal="center"/>
    </xf>
    <xf numFmtId="49" fontId="44" fillId="0" borderId="632" xfId="6" applyNumberFormat="1" applyFont="1" applyFill="1" applyBorder="1" applyAlignment="1">
      <alignment horizontal="center" vertical="center"/>
    </xf>
    <xf numFmtId="49" fontId="44" fillId="0" borderId="629" xfId="6" applyNumberFormat="1" applyFont="1" applyFill="1" applyBorder="1" applyAlignment="1">
      <alignment horizontal="center" vertical="center"/>
    </xf>
    <xf numFmtId="49" fontId="47" fillId="0" borderId="631" xfId="6" applyNumberFormat="1" applyFont="1" applyFill="1" applyBorder="1" applyAlignment="1">
      <alignment horizontal="center" vertical="center"/>
    </xf>
    <xf numFmtId="49" fontId="44" fillId="0" borderId="633" xfId="6" applyNumberFormat="1" applyFont="1" applyFill="1" applyBorder="1" applyAlignment="1">
      <alignment horizontal="center"/>
    </xf>
    <xf numFmtId="0" fontId="44" fillId="0" borderId="516" xfId="6" applyFont="1" applyFill="1" applyBorder="1" applyAlignment="1">
      <alignment horizontal="center" vertical="center" wrapText="1"/>
    </xf>
    <xf numFmtId="0" fontId="47" fillId="0" borderId="516" xfId="6" applyFont="1" applyFill="1" applyBorder="1" applyAlignment="1">
      <alignment horizontal="center" vertical="center" wrapText="1"/>
    </xf>
    <xf numFmtId="0" fontId="44" fillId="0" borderId="532" xfId="6" applyNumberFormat="1" applyFont="1" applyFill="1" applyBorder="1" applyAlignment="1">
      <alignment horizontal="center"/>
    </xf>
    <xf numFmtId="0" fontId="44" fillId="0" borderId="556" xfId="6" applyNumberFormat="1" applyFont="1" applyFill="1" applyBorder="1" applyAlignment="1">
      <alignment horizontal="center"/>
    </xf>
    <xf numFmtId="0" fontId="44" fillId="0" borderId="557" xfId="6" applyNumberFormat="1" applyFont="1" applyFill="1" applyBorder="1" applyAlignment="1">
      <alignment horizontal="center"/>
    </xf>
    <xf numFmtId="0" fontId="47" fillId="0" borderId="558" xfId="6" applyNumberFormat="1" applyFont="1" applyFill="1" applyBorder="1" applyAlignment="1">
      <alignment horizontal="center"/>
    </xf>
    <xf numFmtId="0" fontId="44" fillId="0" borderId="634" xfId="6" applyNumberFormat="1" applyFont="1" applyFill="1" applyBorder="1" applyAlignment="1">
      <alignment horizontal="center"/>
    </xf>
    <xf numFmtId="0" fontId="44" fillId="0" borderId="560" xfId="6" applyNumberFormat="1" applyFont="1" applyFill="1" applyBorder="1" applyAlignment="1">
      <alignment horizontal="center"/>
    </xf>
    <xf numFmtId="0" fontId="44" fillId="0" borderId="635" xfId="6" applyNumberFormat="1" applyFont="1" applyFill="1" applyBorder="1" applyAlignment="1">
      <alignment horizontal="center"/>
    </xf>
    <xf numFmtId="0" fontId="44" fillId="0" borderId="534" xfId="6" applyNumberFormat="1" applyFont="1" applyFill="1" applyBorder="1" applyAlignment="1">
      <alignment horizontal="center" vertical="center"/>
    </xf>
    <xf numFmtId="0" fontId="44" fillId="0" borderId="636" xfId="6" applyNumberFormat="1" applyFont="1" applyFill="1" applyBorder="1" applyAlignment="1">
      <alignment horizontal="center" vertical="center"/>
    </xf>
    <xf numFmtId="0" fontId="44" fillId="0" borderId="637" xfId="6" applyNumberFormat="1" applyFont="1" applyFill="1" applyBorder="1" applyAlignment="1">
      <alignment horizontal="center" vertical="center"/>
    </xf>
    <xf numFmtId="0" fontId="47" fillId="0" borderId="638" xfId="6" applyNumberFormat="1" applyFont="1" applyFill="1" applyBorder="1" applyAlignment="1">
      <alignment horizontal="center" vertical="center"/>
    </xf>
    <xf numFmtId="0" fontId="44" fillId="0" borderId="641" xfId="6" applyFont="1" applyFill="1" applyBorder="1" applyAlignment="1">
      <alignment horizontal="right" vertical="center"/>
    </xf>
    <xf numFmtId="0" fontId="44" fillId="0" borderId="642" xfId="6" applyNumberFormat="1" applyFont="1" applyFill="1" applyBorder="1" applyAlignment="1">
      <alignment horizontal="center"/>
    </xf>
    <xf numFmtId="0" fontId="47" fillId="0" borderId="642" xfId="6" applyNumberFormat="1" applyFont="1" applyFill="1" applyBorder="1" applyAlignment="1">
      <alignment horizontal="center"/>
    </xf>
    <xf numFmtId="49" fontId="44" fillId="0" borderId="347" xfId="6" applyNumberFormat="1" applyFont="1" applyFill="1" applyBorder="1" applyAlignment="1">
      <alignment horizontal="right"/>
    </xf>
    <xf numFmtId="49" fontId="65" fillId="6" borderId="41" xfId="6" applyNumberFormat="1" applyFont="1" applyFill="1" applyBorder="1" applyAlignment="1">
      <alignment horizontal="left"/>
    </xf>
    <xf numFmtId="0" fontId="66" fillId="6" borderId="37" xfId="6" applyNumberFormat="1" applyFont="1" applyFill="1" applyBorder="1" applyAlignment="1">
      <alignment horizontal="center"/>
    </xf>
    <xf numFmtId="0" fontId="66" fillId="6" borderId="13" xfId="6" applyNumberFormat="1" applyFont="1" applyFill="1" applyBorder="1" applyAlignment="1">
      <alignment horizontal="center"/>
    </xf>
    <xf numFmtId="0" fontId="66" fillId="6" borderId="64" xfId="6" applyNumberFormat="1" applyFont="1" applyFill="1" applyBorder="1" applyAlignment="1">
      <alignment horizontal="center"/>
    </xf>
    <xf numFmtId="0" fontId="66" fillId="6" borderId="66" xfId="6" applyNumberFormat="1" applyFont="1" applyFill="1" applyBorder="1" applyAlignment="1">
      <alignment horizontal="center"/>
    </xf>
    <xf numFmtId="0" fontId="47" fillId="6" borderId="64" xfId="6" applyNumberFormat="1" applyFont="1" applyFill="1" applyBorder="1" applyAlignment="1">
      <alignment horizontal="center"/>
    </xf>
    <xf numFmtId="0" fontId="66" fillId="6" borderId="66" xfId="6" applyFont="1" applyFill="1" applyBorder="1" applyAlignment="1">
      <alignment horizontal="center"/>
    </xf>
    <xf numFmtId="0" fontId="66" fillId="6" borderId="13" xfId="6" applyFont="1" applyFill="1" applyBorder="1" applyAlignment="1">
      <alignment horizontal="center"/>
    </xf>
    <xf numFmtId="0" fontId="47" fillId="6" borderId="64" xfId="6" applyFont="1" applyFill="1" applyBorder="1" applyAlignment="1">
      <alignment horizontal="center"/>
    </xf>
    <xf numFmtId="49" fontId="66" fillId="6" borderId="65" xfId="6" applyNumberFormat="1" applyFont="1" applyFill="1" applyBorder="1" applyAlignment="1">
      <alignment horizontal="left"/>
    </xf>
    <xf numFmtId="49" fontId="65" fillId="6" borderId="110" xfId="6" applyNumberFormat="1" applyFont="1" applyFill="1" applyBorder="1" applyAlignment="1">
      <alignment horizontal="left"/>
    </xf>
    <xf numFmtId="0" fontId="52" fillId="6" borderId="0" xfId="6" applyNumberFormat="1" applyFont="1" applyFill="1" applyBorder="1"/>
    <xf numFmtId="0" fontId="52" fillId="6" borderId="589" xfId="6" applyNumberFormat="1" applyFont="1" applyFill="1" applyBorder="1"/>
    <xf numFmtId="0" fontId="66" fillId="6" borderId="67" xfId="6" applyFont="1" applyFill="1" applyBorder="1" applyAlignment="1">
      <alignment horizontal="center"/>
    </xf>
    <xf numFmtId="0" fontId="66" fillId="6" borderId="44" xfId="6" applyFont="1" applyFill="1" applyBorder="1" applyAlignment="1">
      <alignment horizontal="center"/>
    </xf>
    <xf numFmtId="0" fontId="47" fillId="6" borderId="68" xfId="6" applyFont="1" applyFill="1" applyBorder="1" applyAlignment="1">
      <alignment horizontal="center"/>
    </xf>
    <xf numFmtId="0" fontId="44" fillId="0" borderId="28" xfId="6" applyNumberFormat="1" applyFont="1" applyFill="1" applyBorder="1" applyAlignment="1">
      <alignment horizontal="center"/>
    </xf>
    <xf numFmtId="0" fontId="44" fillId="0" borderId="133" xfId="6" applyNumberFormat="1" applyFont="1" applyFill="1" applyBorder="1" applyAlignment="1">
      <alignment horizontal="center"/>
    </xf>
    <xf numFmtId="0" fontId="47" fillId="0" borderId="133" xfId="6" applyNumberFormat="1" applyFont="1" applyFill="1" applyBorder="1" applyAlignment="1">
      <alignment horizontal="center"/>
    </xf>
    <xf numFmtId="0" fontId="44" fillId="0" borderId="445" xfId="6" applyNumberFormat="1" applyFont="1" applyFill="1" applyBorder="1" applyAlignment="1">
      <alignment horizontal="center"/>
    </xf>
    <xf numFmtId="49" fontId="65" fillId="6" borderId="41" xfId="6" applyNumberFormat="1" applyFont="1" applyFill="1" applyBorder="1" applyAlignment="1">
      <alignment vertical="center" wrapText="1"/>
    </xf>
    <xf numFmtId="0" fontId="66" fillId="6" borderId="37" xfId="6" applyNumberFormat="1" applyFont="1" applyFill="1" applyBorder="1" applyAlignment="1">
      <alignment horizontal="center" vertical="center"/>
    </xf>
    <xf numFmtId="0" fontId="66" fillId="6" borderId="13" xfId="6" applyNumberFormat="1" applyFont="1" applyFill="1" applyBorder="1" applyAlignment="1">
      <alignment horizontal="center" vertical="center"/>
    </xf>
    <xf numFmtId="0" fontId="66" fillId="6" borderId="64" xfId="6" applyNumberFormat="1" applyFont="1" applyFill="1" applyBorder="1" applyAlignment="1">
      <alignment horizontal="center" vertical="center"/>
    </xf>
    <xf numFmtId="0" fontId="66" fillId="6" borderId="66" xfId="6" applyNumberFormat="1" applyFont="1" applyFill="1" applyBorder="1" applyAlignment="1">
      <alignment horizontal="center" vertical="center"/>
    </xf>
    <xf numFmtId="0" fontId="47" fillId="6" borderId="64" xfId="6" applyNumberFormat="1" applyFont="1" applyFill="1" applyBorder="1" applyAlignment="1">
      <alignment horizontal="center" vertical="center"/>
    </xf>
    <xf numFmtId="0" fontId="66" fillId="6" borderId="66" xfId="6" applyFont="1" applyFill="1" applyBorder="1" applyAlignment="1">
      <alignment horizontal="center" vertical="center"/>
    </xf>
    <xf numFmtId="0" fontId="66" fillId="6" borderId="13" xfId="6" applyFont="1" applyFill="1" applyBorder="1" applyAlignment="1">
      <alignment horizontal="center" vertical="center"/>
    </xf>
    <xf numFmtId="0" fontId="47" fillId="6" borderId="64" xfId="6" applyFont="1" applyFill="1" applyBorder="1" applyAlignment="1">
      <alignment horizontal="center" vertical="center"/>
    </xf>
    <xf numFmtId="49" fontId="66" fillId="6" borderId="65" xfId="6" applyNumberFormat="1" applyFont="1" applyFill="1" applyBorder="1" applyAlignment="1">
      <alignment horizontal="right" vertical="center"/>
    </xf>
    <xf numFmtId="0" fontId="44" fillId="0" borderId="589" xfId="6" applyNumberFormat="1" applyFont="1" applyFill="1" applyBorder="1" applyAlignment="1">
      <alignment horizontal="center"/>
    </xf>
    <xf numFmtId="49" fontId="65" fillId="6" borderId="41" xfId="6" applyNumberFormat="1" applyFont="1" applyFill="1" applyBorder="1" applyAlignment="1">
      <alignment wrapText="1"/>
    </xf>
    <xf numFmtId="49" fontId="65" fillId="6" borderId="41" xfId="6" applyNumberFormat="1" applyFont="1" applyFill="1" applyBorder="1"/>
    <xf numFmtId="0" fontId="66" fillId="6" borderId="36" xfId="6" applyNumberFormat="1" applyFont="1" applyFill="1" applyBorder="1" applyAlignment="1">
      <alignment horizontal="center"/>
    </xf>
    <xf numFmtId="49" fontId="66" fillId="6" borderId="474" xfId="6" applyNumberFormat="1" applyFont="1" applyFill="1" applyBorder="1" applyAlignment="1">
      <alignment horizontal="left"/>
    </xf>
    <xf numFmtId="0" fontId="44" fillId="0" borderId="0" xfId="6" applyNumberFormat="1" applyFont="1" applyFill="1" applyBorder="1" applyAlignment="1">
      <alignment horizontal="center"/>
    </xf>
    <xf numFmtId="0" fontId="66" fillId="6" borderId="495" xfId="6" applyNumberFormat="1" applyFont="1" applyFill="1" applyBorder="1" applyAlignment="1">
      <alignment horizontal="center"/>
    </xf>
    <xf numFmtId="0" fontId="66" fillId="6" borderId="44" xfId="6" applyNumberFormat="1" applyFont="1" applyFill="1" applyBorder="1" applyAlignment="1">
      <alignment horizontal="center"/>
    </xf>
    <xf numFmtId="0" fontId="66" fillId="6" borderId="68" xfId="6" applyNumberFormat="1" applyFont="1" applyFill="1" applyBorder="1" applyAlignment="1">
      <alignment horizontal="center"/>
    </xf>
    <xf numFmtId="0" fontId="66" fillId="6" borderId="67" xfId="6" applyNumberFormat="1" applyFont="1" applyFill="1" applyBorder="1" applyAlignment="1">
      <alignment horizontal="center"/>
    </xf>
    <xf numFmtId="0" fontId="47" fillId="6" borderId="68" xfId="6" applyNumberFormat="1" applyFont="1" applyFill="1" applyBorder="1" applyAlignment="1">
      <alignment horizontal="center"/>
    </xf>
    <xf numFmtId="49" fontId="66" fillId="6" borderId="643" xfId="6" applyNumberFormat="1" applyFont="1" applyFill="1" applyBorder="1" applyAlignment="1">
      <alignment horizontal="right"/>
    </xf>
    <xf numFmtId="0" fontId="44" fillId="0" borderId="417" xfId="6" applyFont="1" applyFill="1" applyBorder="1" applyAlignment="1">
      <alignment horizontal="center"/>
    </xf>
    <xf numFmtId="49" fontId="44" fillId="0" borderId="304" xfId="6" applyNumberFormat="1" applyFont="1" applyFill="1" applyBorder="1" applyAlignment="1">
      <alignment horizontal="left"/>
    </xf>
    <xf numFmtId="0" fontId="44" fillId="0" borderId="300" xfId="6" applyNumberFormat="1" applyFont="1" applyFill="1" applyBorder="1" applyAlignment="1">
      <alignment horizontal="center"/>
    </xf>
    <xf numFmtId="0" fontId="47" fillId="0" borderId="300" xfId="6" applyNumberFormat="1" applyFont="1" applyFill="1" applyBorder="1" applyAlignment="1">
      <alignment horizontal="center"/>
    </xf>
    <xf numFmtId="0" fontId="44" fillId="0" borderId="305" xfId="6" applyFont="1" applyFill="1" applyBorder="1" applyAlignment="1">
      <alignment horizontal="center"/>
    </xf>
    <xf numFmtId="49" fontId="44" fillId="7" borderId="497" xfId="6" applyNumberFormat="1" applyFont="1" applyFill="1" applyBorder="1" applyAlignment="1">
      <alignment horizontal="center"/>
    </xf>
    <xf numFmtId="49" fontId="44" fillId="0" borderId="141" xfId="6" applyNumberFormat="1" applyFont="1" applyFill="1" applyBorder="1" applyAlignment="1">
      <alignment horizontal="center"/>
    </xf>
    <xf numFmtId="49" fontId="65" fillId="6" borderId="387" xfId="6" applyNumberFormat="1" applyFont="1" applyFill="1" applyBorder="1"/>
    <xf numFmtId="0" fontId="66" fillId="6" borderId="644" xfId="6" applyNumberFormat="1" applyFont="1" applyFill="1" applyBorder="1" applyAlignment="1">
      <alignment horizontal="center"/>
    </xf>
    <xf numFmtId="0" fontId="66" fillId="6" borderId="508" xfId="6" applyNumberFormat="1" applyFont="1" applyFill="1" applyBorder="1" applyAlignment="1">
      <alignment horizontal="center"/>
    </xf>
    <xf numFmtId="0" fontId="66" fillId="6" borderId="507" xfId="6" applyNumberFormat="1" applyFont="1" applyFill="1" applyBorder="1" applyAlignment="1">
      <alignment horizontal="center"/>
    </xf>
    <xf numFmtId="0" fontId="47" fillId="6" borderId="507" xfId="6" applyNumberFormat="1" applyFont="1" applyFill="1" applyBorder="1" applyAlignment="1">
      <alignment horizontal="center"/>
    </xf>
    <xf numFmtId="0" fontId="44" fillId="0" borderId="603" xfId="6" applyFont="1" applyFill="1" applyBorder="1" applyAlignment="1">
      <alignment horizontal="center"/>
    </xf>
    <xf numFmtId="0" fontId="44" fillId="0" borderId="589" xfId="6" applyFont="1" applyFill="1" applyBorder="1" applyAlignment="1">
      <alignment horizontal="center"/>
    </xf>
    <xf numFmtId="0" fontId="47" fillId="0" borderId="604" xfId="6" applyFont="1" applyFill="1" applyBorder="1" applyAlignment="1">
      <alignment horizontal="center"/>
    </xf>
    <xf numFmtId="0" fontId="44" fillId="0" borderId="588" xfId="6" applyNumberFormat="1" applyFont="1" applyFill="1" applyBorder="1" applyAlignment="1">
      <alignment horizontal="center"/>
    </xf>
    <xf numFmtId="0" fontId="47" fillId="0" borderId="590" xfId="6" applyNumberFormat="1" applyFont="1" applyFill="1" applyBorder="1" applyAlignment="1">
      <alignment horizontal="center"/>
    </xf>
    <xf numFmtId="0" fontId="44" fillId="0" borderId="588" xfId="6" applyFont="1" applyFill="1" applyBorder="1" applyAlignment="1">
      <alignment horizontal="center"/>
    </xf>
    <xf numFmtId="0" fontId="48" fillId="0" borderId="590" xfId="6" applyFont="1" applyFill="1" applyBorder="1" applyAlignment="1">
      <alignment horizontal="center"/>
    </xf>
    <xf numFmtId="49" fontId="44" fillId="0" borderId="602" xfId="6" applyNumberFormat="1" applyFont="1" applyFill="1" applyBorder="1" applyAlignment="1">
      <alignment horizontal="left"/>
    </xf>
    <xf numFmtId="49" fontId="44" fillId="0" borderId="604" xfId="6" applyNumberFormat="1" applyFont="1" applyFill="1" applyBorder="1" applyAlignment="1">
      <alignment horizontal="center"/>
    </xf>
    <xf numFmtId="49" fontId="65" fillId="6" borderId="602" xfId="6" applyNumberFormat="1" applyFont="1" applyFill="1" applyBorder="1" applyAlignment="1">
      <alignment horizontal="left"/>
    </xf>
    <xf numFmtId="0" fontId="66" fillId="6" borderId="588" xfId="6" applyNumberFormat="1" applyFont="1" applyFill="1" applyBorder="1" applyAlignment="1">
      <alignment horizontal="center"/>
    </xf>
    <xf numFmtId="0" fontId="66" fillId="6" borderId="589" xfId="6" applyNumberFormat="1" applyFont="1" applyFill="1" applyBorder="1" applyAlignment="1">
      <alignment horizontal="center"/>
    </xf>
    <xf numFmtId="0" fontId="66" fillId="6" borderId="590" xfId="6" applyNumberFormat="1" applyFont="1" applyFill="1" applyBorder="1" applyAlignment="1">
      <alignment horizontal="center"/>
    </xf>
    <xf numFmtId="0" fontId="47" fillId="6" borderId="590" xfId="6" applyNumberFormat="1" applyFont="1" applyFill="1" applyBorder="1" applyAlignment="1">
      <alignment horizontal="center"/>
    </xf>
    <xf numFmtId="0" fontId="66" fillId="6" borderId="603" xfId="6" applyFont="1" applyFill="1" applyBorder="1" applyAlignment="1">
      <alignment horizontal="center"/>
    </xf>
    <xf numFmtId="0" fontId="66" fillId="6" borderId="589" xfId="6" applyFont="1" applyFill="1" applyBorder="1" applyAlignment="1">
      <alignment horizontal="center"/>
    </xf>
    <xf numFmtId="0" fontId="47" fillId="6" borderId="604" xfId="6" applyFont="1" applyFill="1" applyBorder="1" applyAlignment="1">
      <alignment horizontal="center"/>
    </xf>
    <xf numFmtId="0" fontId="66" fillId="6" borderId="603" xfId="6" applyNumberFormat="1" applyFont="1" applyFill="1" applyBorder="1" applyAlignment="1">
      <alignment horizontal="center"/>
    </xf>
    <xf numFmtId="0" fontId="47" fillId="6" borderId="604" xfId="6" applyNumberFormat="1" applyFont="1" applyFill="1" applyBorder="1" applyAlignment="1">
      <alignment horizontal="center"/>
    </xf>
    <xf numFmtId="49" fontId="66" fillId="6" borderId="602" xfId="6" applyNumberFormat="1" applyFont="1" applyFill="1" applyBorder="1" applyAlignment="1">
      <alignment horizontal="right"/>
    </xf>
    <xf numFmtId="0" fontId="66" fillId="6" borderId="14" xfId="6" applyNumberFormat="1" applyFont="1" applyFill="1" applyBorder="1" applyAlignment="1">
      <alignment horizontal="center"/>
    </xf>
    <xf numFmtId="0" fontId="47" fillId="6" borderId="14" xfId="6" applyNumberFormat="1" applyFont="1" applyFill="1" applyBorder="1" applyAlignment="1">
      <alignment horizontal="center"/>
    </xf>
    <xf numFmtId="0" fontId="47" fillId="6" borderId="38" xfId="6" applyNumberFormat="1" applyFont="1" applyFill="1" applyBorder="1" applyAlignment="1">
      <alignment horizontal="center"/>
    </xf>
    <xf numFmtId="0" fontId="66" fillId="6" borderId="36" xfId="6" applyFont="1" applyFill="1" applyBorder="1" applyAlignment="1">
      <alignment horizontal="center"/>
    </xf>
    <xf numFmtId="0" fontId="47" fillId="6" borderId="14" xfId="6" applyFont="1" applyFill="1" applyBorder="1" applyAlignment="1">
      <alignment horizontal="center"/>
    </xf>
    <xf numFmtId="49" fontId="66" fillId="6" borderId="41" xfId="6" applyNumberFormat="1" applyFont="1" applyFill="1" applyBorder="1" applyAlignment="1">
      <alignment horizontal="right"/>
    </xf>
    <xf numFmtId="49" fontId="45" fillId="0" borderId="602" xfId="6" applyNumberFormat="1" applyFont="1" applyFill="1" applyBorder="1"/>
    <xf numFmtId="0" fontId="44" fillId="0" borderId="590" xfId="6" applyNumberFormat="1" applyFont="1" applyFill="1" applyBorder="1" applyAlignment="1">
      <alignment horizontal="center"/>
    </xf>
    <xf numFmtId="0" fontId="44" fillId="0" borderId="606" xfId="6" applyFont="1" applyFill="1" applyBorder="1" applyAlignment="1">
      <alignment horizontal="center"/>
    </xf>
    <xf numFmtId="0" fontId="44" fillId="0" borderId="595" xfId="6" applyFont="1" applyFill="1" applyBorder="1" applyAlignment="1">
      <alignment horizontal="center"/>
    </xf>
    <xf numFmtId="0" fontId="47" fillId="0" borderId="596" xfId="6" applyFont="1" applyFill="1" applyBorder="1" applyAlignment="1">
      <alignment horizontal="center"/>
    </xf>
    <xf numFmtId="0" fontId="44" fillId="0" borderId="594" xfId="6" applyFont="1" applyFill="1" applyBorder="1" applyAlignment="1">
      <alignment horizontal="center"/>
    </xf>
    <xf numFmtId="0" fontId="47" fillId="0" borderId="597" xfId="6" applyFont="1" applyFill="1" applyBorder="1" applyAlignment="1">
      <alignment horizontal="center"/>
    </xf>
    <xf numFmtId="0" fontId="48" fillId="0" borderId="596" xfId="6" applyFont="1" applyFill="1" applyBorder="1" applyAlignment="1">
      <alignment horizontal="center"/>
    </xf>
    <xf numFmtId="0" fontId="44" fillId="0" borderId="594" xfId="6" applyNumberFormat="1" applyFont="1" applyFill="1" applyBorder="1" applyAlignment="1">
      <alignment horizontal="center"/>
    </xf>
    <xf numFmtId="0" fontId="44" fillId="0" borderId="595" xfId="6" applyNumberFormat="1" applyFont="1" applyFill="1" applyBorder="1" applyAlignment="1">
      <alignment horizontal="center"/>
    </xf>
    <xf numFmtId="0" fontId="47" fillId="0" borderId="597" xfId="6" applyNumberFormat="1" applyFont="1" applyFill="1" applyBorder="1" applyAlignment="1">
      <alignment horizontal="center"/>
    </xf>
    <xf numFmtId="49" fontId="44" fillId="0" borderId="607" xfId="6" applyNumberFormat="1" applyFont="1" applyFill="1" applyBorder="1" applyAlignment="1">
      <alignment horizontal="right"/>
    </xf>
    <xf numFmtId="0" fontId="44" fillId="0" borderId="604" xfId="6" applyNumberFormat="1" applyFont="1" applyFill="1" applyBorder="1" applyAlignment="1">
      <alignment horizontal="center"/>
    </xf>
    <xf numFmtId="49" fontId="45" fillId="0" borderId="602" xfId="6" applyNumberFormat="1" applyFont="1" applyFill="1" applyBorder="1" applyAlignment="1">
      <alignment wrapText="1"/>
    </xf>
    <xf numFmtId="0" fontId="66" fillId="6" borderId="645" xfId="6" applyNumberFormat="1" applyFont="1" applyFill="1" applyBorder="1" applyAlignment="1">
      <alignment horizontal="center"/>
    </xf>
    <xf numFmtId="0" fontId="66" fillId="6" borderId="646" xfId="6" applyNumberFormat="1" applyFont="1" applyFill="1" applyBorder="1" applyAlignment="1">
      <alignment horizontal="center"/>
    </xf>
    <xf numFmtId="0" fontId="47" fillId="6" borderId="647" xfId="6" applyNumberFormat="1" applyFont="1" applyFill="1" applyBorder="1" applyAlignment="1">
      <alignment horizontal="center"/>
    </xf>
    <xf numFmtId="0" fontId="47" fillId="6" borderId="648" xfId="6" applyNumberFormat="1" applyFont="1" applyFill="1" applyBorder="1" applyAlignment="1">
      <alignment horizontal="center"/>
    </xf>
    <xf numFmtId="0" fontId="66" fillId="6" borderId="645" xfId="6" applyFont="1" applyFill="1" applyBorder="1" applyAlignment="1">
      <alignment horizontal="center"/>
    </xf>
    <xf numFmtId="0" fontId="66" fillId="6" borderId="646" xfId="6" applyFont="1" applyFill="1" applyBorder="1" applyAlignment="1">
      <alignment horizontal="center"/>
    </xf>
    <xf numFmtId="0" fontId="47" fillId="6" borderId="648" xfId="6" applyFont="1" applyFill="1" applyBorder="1" applyAlignment="1">
      <alignment horizontal="center"/>
    </xf>
    <xf numFmtId="49" fontId="66" fillId="6" borderId="602" xfId="6" applyNumberFormat="1" applyFont="1" applyFill="1" applyBorder="1" applyAlignment="1">
      <alignment horizontal="left"/>
    </xf>
    <xf numFmtId="0" fontId="47" fillId="0" borderId="590" xfId="6" applyFont="1" applyFill="1" applyBorder="1" applyAlignment="1">
      <alignment horizontal="center"/>
    </xf>
    <xf numFmtId="0" fontId="44" fillId="0" borderId="603" xfId="6" applyNumberFormat="1" applyFont="1" applyFill="1" applyBorder="1" applyAlignment="1">
      <alignment horizontal="center"/>
    </xf>
    <xf numFmtId="0" fontId="47" fillId="0" borderId="604" xfId="6" applyNumberFormat="1" applyFont="1" applyFill="1" applyBorder="1" applyAlignment="1">
      <alignment horizontal="center"/>
    </xf>
    <xf numFmtId="49" fontId="44" fillId="0" borderId="602" xfId="6" applyNumberFormat="1" applyFont="1" applyFill="1" applyBorder="1" applyAlignment="1">
      <alignment horizontal="right"/>
    </xf>
    <xf numFmtId="0" fontId="44" fillId="0" borderId="596" xfId="6" applyNumberFormat="1" applyFont="1" applyFill="1" applyBorder="1" applyAlignment="1">
      <alignment horizontal="center"/>
    </xf>
    <xf numFmtId="49" fontId="65" fillId="6" borderId="110" xfId="6" applyNumberFormat="1" applyFont="1" applyFill="1" applyBorder="1"/>
    <xf numFmtId="0" fontId="66" fillId="6" borderId="494" xfId="6" applyNumberFormat="1" applyFont="1" applyFill="1" applyBorder="1" applyAlignment="1">
      <alignment horizontal="center"/>
    </xf>
    <xf numFmtId="0" fontId="47" fillId="6" borderId="494" xfId="6" applyNumberFormat="1" applyFont="1" applyFill="1" applyBorder="1" applyAlignment="1">
      <alignment horizontal="center"/>
    </xf>
    <xf numFmtId="0" fontId="66" fillId="6" borderId="43" xfId="6" applyNumberFormat="1" applyFont="1" applyFill="1" applyBorder="1" applyAlignment="1">
      <alignment horizontal="center"/>
    </xf>
    <xf numFmtId="0" fontId="47" fillId="6" borderId="492" xfId="6" applyNumberFormat="1" applyFont="1" applyFill="1" applyBorder="1" applyAlignment="1">
      <alignment horizontal="center"/>
    </xf>
    <xf numFmtId="0" fontId="66" fillId="6" borderId="495" xfId="6" applyFont="1" applyFill="1" applyBorder="1" applyAlignment="1">
      <alignment horizontal="center"/>
    </xf>
    <xf numFmtId="0" fontId="47" fillId="6" borderId="494" xfId="6" applyFont="1" applyFill="1" applyBorder="1" applyAlignment="1">
      <alignment horizontal="center"/>
    </xf>
    <xf numFmtId="0" fontId="66" fillId="6" borderId="43" xfId="6" applyFont="1" applyFill="1" applyBorder="1" applyAlignment="1">
      <alignment horizontal="center"/>
    </xf>
    <xf numFmtId="0" fontId="47" fillId="6" borderId="492" xfId="6" applyFont="1" applyFill="1" applyBorder="1" applyAlignment="1">
      <alignment horizontal="center"/>
    </xf>
    <xf numFmtId="49" fontId="66" fillId="6" borderId="110" xfId="6" applyNumberFormat="1" applyFont="1" applyFill="1" applyBorder="1" applyAlignment="1">
      <alignment horizontal="right"/>
    </xf>
    <xf numFmtId="49" fontId="65" fillId="6" borderId="602" xfId="6" applyNumberFormat="1" applyFont="1" applyFill="1" applyBorder="1"/>
    <xf numFmtId="0" fontId="66" fillId="6" borderId="588" xfId="6" applyFont="1" applyFill="1" applyBorder="1" applyAlignment="1">
      <alignment horizontal="center"/>
    </xf>
    <xf numFmtId="0" fontId="47" fillId="6" borderId="590" xfId="6" applyFont="1" applyFill="1" applyBorder="1" applyAlignment="1">
      <alignment horizontal="center"/>
    </xf>
    <xf numFmtId="0" fontId="44" fillId="0" borderId="601" xfId="6" applyNumberFormat="1" applyFont="1" applyFill="1" applyBorder="1" applyAlignment="1">
      <alignment horizontal="center"/>
    </xf>
    <xf numFmtId="49" fontId="65" fillId="6" borderId="53" xfId="6" applyNumberFormat="1" applyFont="1" applyFill="1" applyBorder="1" applyAlignment="1">
      <alignment horizontal="left"/>
    </xf>
    <xf numFmtId="0" fontId="66" fillId="6" borderId="49" xfId="6" applyNumberFormat="1" applyFont="1" applyFill="1" applyBorder="1" applyAlignment="1">
      <alignment horizontal="center"/>
    </xf>
    <xf numFmtId="0" fontId="66" fillId="6" borderId="31" xfId="6" applyNumberFormat="1" applyFont="1" applyFill="1" applyBorder="1" applyAlignment="1">
      <alignment horizontal="center"/>
    </xf>
    <xf numFmtId="0" fontId="66" fillId="6" borderId="493" xfId="6" applyNumberFormat="1" applyFont="1" applyFill="1" applyBorder="1" applyAlignment="1">
      <alignment horizontal="center"/>
    </xf>
    <xf numFmtId="0" fontId="47" fillId="6" borderId="493" xfId="6" applyNumberFormat="1" applyFont="1" applyFill="1" applyBorder="1" applyAlignment="1">
      <alignment horizontal="center"/>
    </xf>
    <xf numFmtId="0" fontId="66" fillId="6" borderId="30" xfId="6" applyFont="1" applyFill="1" applyBorder="1" applyAlignment="1">
      <alignment horizontal="center"/>
    </xf>
    <xf numFmtId="0" fontId="66" fillId="6" borderId="31" xfId="6" applyFont="1" applyFill="1" applyBorder="1" applyAlignment="1">
      <alignment horizontal="center"/>
    </xf>
    <xf numFmtId="0" fontId="47" fillId="6" borderId="32" xfId="6" applyFont="1" applyFill="1" applyBorder="1" applyAlignment="1">
      <alignment horizontal="center"/>
    </xf>
    <xf numFmtId="0" fontId="66" fillId="6" borderId="30" xfId="6" applyNumberFormat="1" applyFont="1" applyFill="1" applyBorder="1" applyAlignment="1">
      <alignment horizontal="center"/>
    </xf>
    <xf numFmtId="0" fontId="47" fillId="6" borderId="32" xfId="6" applyNumberFormat="1" applyFont="1" applyFill="1" applyBorder="1" applyAlignment="1">
      <alignment horizontal="center"/>
    </xf>
    <xf numFmtId="0" fontId="66" fillId="6" borderId="49" xfId="6" applyFont="1" applyFill="1" applyBorder="1" applyAlignment="1">
      <alignment horizontal="center"/>
    </xf>
    <xf numFmtId="0" fontId="47" fillId="6" borderId="493" xfId="6" applyFont="1" applyFill="1" applyBorder="1" applyAlignment="1">
      <alignment horizontal="center"/>
    </xf>
    <xf numFmtId="49" fontId="66" fillId="6" borderId="53" xfId="6" applyNumberFormat="1" applyFont="1" applyFill="1" applyBorder="1" applyAlignment="1">
      <alignment horizontal="right"/>
    </xf>
    <xf numFmtId="49" fontId="45" fillId="0" borderId="641" xfId="6" applyNumberFormat="1" applyFont="1" applyFill="1" applyBorder="1"/>
    <xf numFmtId="0" fontId="44" fillId="0" borderId="636" xfId="6" applyNumberFormat="1" applyFont="1" applyFill="1" applyBorder="1" applyAlignment="1">
      <alignment horizontal="center"/>
    </xf>
    <xf numFmtId="0" fontId="44" fillId="0" borderId="637" xfId="6" applyNumberFormat="1" applyFont="1" applyFill="1" applyBorder="1" applyAlignment="1">
      <alignment horizontal="center"/>
    </xf>
    <xf numFmtId="0" fontId="44" fillId="0" borderId="638" xfId="6" applyNumberFormat="1" applyFont="1" applyFill="1" applyBorder="1" applyAlignment="1">
      <alignment horizontal="center"/>
    </xf>
    <xf numFmtId="0" fontId="47" fillId="0" borderId="638" xfId="6" applyNumberFormat="1" applyFont="1" applyFill="1" applyBorder="1" applyAlignment="1">
      <alignment horizontal="center"/>
    </xf>
    <xf numFmtId="0" fontId="44" fillId="0" borderId="635" xfId="6" applyFont="1" applyFill="1" applyBorder="1" applyAlignment="1">
      <alignment horizontal="center"/>
    </xf>
    <xf numFmtId="0" fontId="49" fillId="0" borderId="534" xfId="6" applyFont="1" applyFill="1" applyBorder="1" applyAlignment="1">
      <alignment horizontal="center"/>
    </xf>
    <xf numFmtId="0" fontId="44" fillId="0" borderId="636" xfId="6" applyFont="1" applyFill="1" applyBorder="1" applyAlignment="1">
      <alignment horizontal="center"/>
    </xf>
    <xf numFmtId="0" fontId="44" fillId="0" borderId="637" xfId="6" applyFont="1" applyFill="1" applyBorder="1" applyAlignment="1">
      <alignment horizontal="center"/>
    </xf>
    <xf numFmtId="0" fontId="49" fillId="0" borderId="638" xfId="6" applyFont="1" applyFill="1" applyBorder="1" applyAlignment="1">
      <alignment horizontal="center"/>
    </xf>
    <xf numFmtId="0" fontId="47" fillId="0" borderId="534" xfId="6" applyNumberFormat="1" applyFont="1" applyFill="1" applyBorder="1" applyAlignment="1">
      <alignment horizontal="center"/>
    </xf>
    <xf numFmtId="0" fontId="48" fillId="0" borderId="638" xfId="6" applyFont="1" applyFill="1" applyBorder="1" applyAlignment="1">
      <alignment horizontal="center"/>
    </xf>
    <xf numFmtId="49" fontId="44" fillId="0" borderId="641" xfId="6" applyNumberFormat="1" applyFont="1" applyFill="1" applyBorder="1" applyAlignment="1">
      <alignment horizontal="right"/>
    </xf>
    <xf numFmtId="0" fontId="44" fillId="0" borderId="649" xfId="6" applyFont="1" applyFill="1" applyBorder="1" applyAlignment="1">
      <alignment horizontal="center"/>
    </xf>
    <xf numFmtId="49" fontId="44" fillId="0" borderId="650" xfId="6" applyNumberFormat="1" applyFont="1" applyFill="1" applyBorder="1" applyAlignment="1">
      <alignment horizontal="left"/>
    </xf>
    <xf numFmtId="0" fontId="44" fillId="0" borderId="651" xfId="6" applyNumberFormat="1" applyFont="1" applyFill="1" applyBorder="1" applyAlignment="1">
      <alignment horizontal="center"/>
    </xf>
    <xf numFmtId="0" fontId="47" fillId="0" borderId="651" xfId="6" applyNumberFormat="1" applyFont="1" applyFill="1" applyBorder="1" applyAlignment="1">
      <alignment horizontal="center"/>
    </xf>
    <xf numFmtId="0" fontId="44" fillId="0" borderId="483" xfId="6" applyFont="1" applyFill="1" applyBorder="1" applyAlignment="1">
      <alignment horizontal="center"/>
    </xf>
    <xf numFmtId="0" fontId="44" fillId="0" borderId="554" xfId="6" applyFont="1" applyFill="1" applyBorder="1" applyAlignment="1">
      <alignment horizontal="center"/>
    </xf>
    <xf numFmtId="49" fontId="65" fillId="6" borderId="461" xfId="6" applyNumberFormat="1" applyFont="1" applyFill="1" applyBorder="1"/>
    <xf numFmtId="0" fontId="66" fillId="6" borderId="98" xfId="6" applyNumberFormat="1" applyFont="1" applyFill="1" applyBorder="1" applyAlignment="1">
      <alignment horizontal="center"/>
    </xf>
    <xf numFmtId="0" fontId="66" fillId="6" borderId="95" xfId="6" applyNumberFormat="1" applyFont="1" applyFill="1" applyBorder="1" applyAlignment="1">
      <alignment horizontal="center"/>
    </xf>
    <xf numFmtId="0" fontId="66" fillId="6" borderId="96" xfId="6" applyNumberFormat="1" applyFont="1" applyFill="1" applyBorder="1" applyAlignment="1">
      <alignment horizontal="center"/>
    </xf>
    <xf numFmtId="0" fontId="47" fillId="6" borderId="96" xfId="6" applyNumberFormat="1" applyFont="1" applyFill="1" applyBorder="1" applyAlignment="1">
      <alignment horizontal="center"/>
    </xf>
    <xf numFmtId="0" fontId="66" fillId="6" borderId="98" xfId="6" applyFont="1" applyFill="1" applyBorder="1" applyAlignment="1">
      <alignment horizontal="center"/>
    </xf>
    <xf numFmtId="0" fontId="66" fillId="6" borderId="95" xfId="6" applyFont="1" applyFill="1" applyBorder="1" applyAlignment="1">
      <alignment horizontal="center"/>
    </xf>
    <xf numFmtId="0" fontId="67" fillId="6" borderId="96" xfId="6" applyFont="1" applyFill="1" applyBorder="1" applyAlignment="1">
      <alignment horizontal="center"/>
    </xf>
    <xf numFmtId="0" fontId="47" fillId="6" borderId="96" xfId="6" applyFont="1" applyFill="1" applyBorder="1" applyAlignment="1">
      <alignment horizontal="center"/>
    </xf>
    <xf numFmtId="49" fontId="66" fillId="6" borderId="97" xfId="6" applyNumberFormat="1" applyFont="1" applyFill="1" applyBorder="1" applyAlignment="1">
      <alignment horizontal="right"/>
    </xf>
    <xf numFmtId="0" fontId="66" fillId="6" borderId="99" xfId="6" applyFont="1" applyFill="1" applyBorder="1" applyAlignment="1">
      <alignment horizontal="center"/>
    </xf>
    <xf numFmtId="0" fontId="66" fillId="6" borderId="100" xfId="6" applyFont="1" applyFill="1" applyBorder="1" applyAlignment="1">
      <alignment horizontal="center"/>
    </xf>
    <xf numFmtId="0" fontId="67" fillId="6" borderId="458" xfId="6" applyFont="1" applyFill="1" applyBorder="1" applyAlignment="1">
      <alignment horizontal="center"/>
    </xf>
    <xf numFmtId="49" fontId="66" fillId="6" borderId="65" xfId="6" applyNumberFormat="1" applyFont="1" applyFill="1" applyBorder="1" applyAlignment="1">
      <alignment horizontal="right"/>
    </xf>
    <xf numFmtId="49" fontId="65" fillId="6" borderId="455" xfId="6" applyNumberFormat="1" applyFont="1" applyFill="1" applyBorder="1"/>
    <xf numFmtId="0" fontId="47" fillId="6" borderId="480" xfId="6" applyFont="1" applyFill="1" applyBorder="1" applyAlignment="1">
      <alignment horizontal="center"/>
    </xf>
    <xf numFmtId="0" fontId="66" fillId="6" borderId="481" xfId="6" applyFont="1" applyFill="1" applyBorder="1" applyAlignment="1">
      <alignment horizontal="center"/>
    </xf>
    <xf numFmtId="0" fontId="66" fillId="6" borderId="653" xfId="6" applyFont="1" applyFill="1" applyBorder="1" applyAlignment="1">
      <alignment horizontal="center"/>
    </xf>
    <xf numFmtId="0" fontId="47" fillId="6" borderId="654" xfId="6" applyFont="1" applyFill="1" applyBorder="1" applyAlignment="1">
      <alignment horizontal="center"/>
    </xf>
    <xf numFmtId="49" fontId="66" fillId="6" borderId="477" xfId="6" applyNumberFormat="1" applyFont="1" applyFill="1" applyBorder="1" applyAlignment="1">
      <alignment horizontal="right"/>
    </xf>
    <xf numFmtId="49" fontId="65" fillId="6" borderId="455" xfId="6" applyNumberFormat="1" applyFont="1" applyFill="1" applyBorder="1" applyAlignment="1">
      <alignment wrapText="1"/>
    </xf>
    <xf numFmtId="0" fontId="66" fillId="6" borderId="99" xfId="6" applyNumberFormat="1" applyFont="1" applyFill="1" applyBorder="1" applyAlignment="1">
      <alignment horizontal="center"/>
    </xf>
    <xf numFmtId="0" fontId="66" fillId="6" borderId="100" xfId="6" applyNumberFormat="1" applyFont="1" applyFill="1" applyBorder="1" applyAlignment="1">
      <alignment horizontal="center"/>
    </xf>
    <xf numFmtId="0" fontId="66" fillId="6" borderId="458" xfId="6" applyNumberFormat="1" applyFont="1" applyFill="1" applyBorder="1" applyAlignment="1">
      <alignment horizontal="center"/>
    </xf>
    <xf numFmtId="0" fontId="47" fillId="6" borderId="458" xfId="6" applyNumberFormat="1" applyFont="1" applyFill="1" applyBorder="1" applyAlignment="1">
      <alignment horizontal="center"/>
    </xf>
    <xf numFmtId="0" fontId="66" fillId="6" borderId="454" xfId="6" applyNumberFormat="1" applyFont="1" applyFill="1" applyBorder="1" applyAlignment="1">
      <alignment horizontal="center"/>
    </xf>
    <xf numFmtId="0" fontId="66" fillId="6" borderId="457" xfId="6" applyNumberFormat="1" applyFont="1" applyFill="1" applyBorder="1" applyAlignment="1">
      <alignment horizontal="center"/>
    </xf>
    <xf numFmtId="0" fontId="47" fillId="6" borderId="101" xfId="6" applyNumberFormat="1" applyFont="1" applyFill="1" applyBorder="1" applyAlignment="1">
      <alignment horizontal="center"/>
    </xf>
    <xf numFmtId="0" fontId="66" fillId="6" borderId="527" xfId="6" applyNumberFormat="1" applyFont="1" applyFill="1" applyBorder="1" applyAlignment="1">
      <alignment horizontal="center"/>
    </xf>
    <xf numFmtId="0" fontId="66" fillId="6" borderId="525" xfId="6" applyNumberFormat="1" applyFont="1" applyFill="1" applyBorder="1" applyAlignment="1">
      <alignment horizontal="center"/>
    </xf>
    <xf numFmtId="0" fontId="47" fillId="6" borderId="524" xfId="6" applyNumberFormat="1" applyFont="1" applyFill="1" applyBorder="1" applyAlignment="1">
      <alignment horizontal="center"/>
    </xf>
    <xf numFmtId="49" fontId="66" fillId="6" borderId="455" xfId="6" applyNumberFormat="1" applyFont="1" applyFill="1" applyBorder="1" applyAlignment="1">
      <alignment horizontal="right"/>
    </xf>
    <xf numFmtId="0" fontId="44" fillId="0" borderId="28" xfId="6" applyFont="1" applyFill="1" applyBorder="1" applyAlignment="1">
      <alignment horizontal="center"/>
    </xf>
    <xf numFmtId="49" fontId="44" fillId="0" borderId="483" xfId="6" applyNumberFormat="1" applyFont="1" applyFill="1" applyBorder="1"/>
    <xf numFmtId="0" fontId="44" fillId="0" borderId="655" xfId="6" applyNumberFormat="1" applyFont="1" applyFill="1" applyBorder="1" applyAlignment="1">
      <alignment horizontal="center" vertical="center"/>
    </xf>
    <xf numFmtId="0" fontId="47" fillId="0" borderId="655" xfId="6" applyNumberFormat="1" applyFont="1" applyFill="1" applyBorder="1" applyAlignment="1">
      <alignment horizontal="center" vertical="center"/>
    </xf>
    <xf numFmtId="0" fontId="44" fillId="0" borderId="618" xfId="6" applyFont="1" applyFill="1" applyBorder="1" applyAlignment="1">
      <alignment horizontal="center"/>
    </xf>
    <xf numFmtId="49" fontId="44" fillId="0" borderId="625" xfId="6" applyNumberFormat="1" applyFont="1" applyFill="1" applyBorder="1" applyAlignment="1">
      <alignment horizontal="left"/>
    </xf>
    <xf numFmtId="0" fontId="44" fillId="0" borderId="624" xfId="6" applyFont="1" applyFill="1" applyBorder="1" applyAlignment="1">
      <alignment horizontal="center"/>
    </xf>
    <xf numFmtId="0" fontId="47" fillId="0" borderId="624" xfId="6" applyFont="1" applyFill="1" applyBorder="1" applyAlignment="1">
      <alignment horizontal="center"/>
    </xf>
    <xf numFmtId="0" fontId="48" fillId="0" borderId="624" xfId="6" applyFont="1" applyFill="1" applyBorder="1" applyAlignment="1">
      <alignment horizontal="center"/>
    </xf>
    <xf numFmtId="0" fontId="45" fillId="0" borderId="627" xfId="6" applyFont="1" applyFill="1" applyBorder="1" applyAlignment="1">
      <alignment horizontal="center"/>
    </xf>
    <xf numFmtId="0" fontId="10" fillId="0" borderId="379" xfId="5" applyFont="1" applyBorder="1" applyAlignment="1">
      <alignment horizontal="center"/>
    </xf>
    <xf numFmtId="0" fontId="56" fillId="0" borderId="380" xfId="5" applyFont="1" applyBorder="1" applyAlignment="1">
      <alignment horizontal="center"/>
    </xf>
    <xf numFmtId="0" fontId="10" fillId="0" borderId="658" xfId="5" applyFont="1" applyBorder="1" applyAlignment="1">
      <alignment horizontal="center"/>
    </xf>
    <xf numFmtId="0" fontId="10" fillId="0" borderId="399" xfId="5" applyFont="1" applyBorder="1" applyAlignment="1">
      <alignment horizontal="center"/>
    </xf>
    <xf numFmtId="0" fontId="10" fillId="0" borderId="400" xfId="5" applyFont="1" applyBorder="1" applyAlignment="1">
      <alignment horizontal="center"/>
    </xf>
    <xf numFmtId="0" fontId="10" fillId="0" borderId="401" xfId="5" applyFont="1" applyBorder="1" applyAlignment="1">
      <alignment horizontal="center"/>
    </xf>
    <xf numFmtId="0" fontId="18" fillId="0" borderId="402" xfId="5" applyFont="1" applyBorder="1" applyAlignment="1">
      <alignment horizontal="center"/>
    </xf>
    <xf numFmtId="0" fontId="10" fillId="4" borderId="417" xfId="5" applyFont="1" applyFill="1" applyBorder="1" applyAlignment="1">
      <alignment horizontal="center"/>
    </xf>
    <xf numFmtId="0" fontId="10" fillId="4" borderId="379" xfId="5" applyFont="1" applyFill="1" applyBorder="1" applyAlignment="1">
      <alignment horizontal="left" vertical="center"/>
    </xf>
    <xf numFmtId="0" fontId="10" fillId="4" borderId="659" xfId="5" applyFont="1" applyFill="1" applyBorder="1" applyAlignment="1">
      <alignment horizontal="left" vertical="center"/>
    </xf>
    <xf numFmtId="0" fontId="10" fillId="4" borderId="380" xfId="5" applyFont="1" applyFill="1" applyBorder="1" applyAlignment="1">
      <alignment horizontal="center" vertical="center"/>
    </xf>
    <xf numFmtId="0" fontId="10" fillId="0" borderId="660" xfId="5" applyFont="1" applyBorder="1" applyAlignment="1">
      <alignment horizontal="center"/>
    </xf>
    <xf numFmtId="0" fontId="10" fillId="0" borderId="660" xfId="5" applyFont="1" applyBorder="1" applyAlignment="1">
      <alignment horizontal="left" vertical="center"/>
    </xf>
    <xf numFmtId="0" fontId="10" fillId="0" borderId="661" xfId="5" applyFont="1" applyBorder="1" applyAlignment="1">
      <alignment horizontal="left" vertical="center"/>
    </xf>
    <xf numFmtId="0" fontId="10" fillId="0" borderId="662" xfId="5" applyFont="1" applyBorder="1" applyAlignment="1">
      <alignment horizontal="center" vertical="center"/>
    </xf>
    <xf numFmtId="0" fontId="10" fillId="0" borderId="409" xfId="5" applyFont="1" applyBorder="1" applyAlignment="1">
      <alignment horizontal="center"/>
    </xf>
    <xf numFmtId="0" fontId="58" fillId="2" borderId="663" xfId="5" applyFont="1" applyFill="1" applyBorder="1" applyAlignment="1">
      <alignment horizontal="left" vertical="center"/>
    </xf>
    <xf numFmtId="0" fontId="10" fillId="0" borderId="608" xfId="5" applyFont="1" applyBorder="1" applyAlignment="1">
      <alignment horizontal="center" vertical="center"/>
    </xf>
    <xf numFmtId="0" fontId="10" fillId="0" borderId="409" xfId="5" applyFont="1" applyBorder="1" applyAlignment="1">
      <alignment horizontal="center" vertical="center"/>
    </xf>
    <xf numFmtId="0" fontId="10" fillId="0" borderId="609" xfId="5" applyFont="1" applyBorder="1" applyAlignment="1">
      <alignment horizontal="center" vertical="center"/>
    </xf>
    <xf numFmtId="0" fontId="33" fillId="0" borderId="420" xfId="5" applyFont="1" applyBorder="1" applyAlignment="1">
      <alignment horizontal="center" vertical="center"/>
    </xf>
    <xf numFmtId="0" fontId="18" fillId="0" borderId="609" xfId="5" applyFont="1" applyBorder="1" applyAlignment="1">
      <alignment horizontal="center" vertical="center"/>
    </xf>
    <xf numFmtId="0" fontId="10" fillId="2" borderId="608" xfId="5" applyFont="1" applyFill="1" applyBorder="1" applyAlignment="1">
      <alignment horizontal="center" vertical="center"/>
    </xf>
    <xf numFmtId="0" fontId="10" fillId="2" borderId="409" xfId="5" applyFont="1" applyFill="1" applyBorder="1" applyAlignment="1">
      <alignment horizontal="center" vertical="center"/>
    </xf>
    <xf numFmtId="0" fontId="18" fillId="2" borderId="609" xfId="5" applyFont="1" applyFill="1" applyBorder="1" applyAlignment="1">
      <alignment horizontal="center" vertical="center"/>
    </xf>
    <xf numFmtId="0" fontId="10" fillId="2" borderId="420" xfId="5" applyFont="1" applyFill="1" applyBorder="1" applyAlignment="1">
      <alignment horizontal="center" vertical="center"/>
    </xf>
    <xf numFmtId="0" fontId="10" fillId="0" borderId="434" xfId="5" applyFont="1" applyBorder="1" applyAlignment="1">
      <alignment horizontal="right" vertical="center"/>
    </xf>
    <xf numFmtId="0" fontId="10" fillId="0" borderId="390" xfId="5" applyFont="1" applyBorder="1" applyAlignment="1">
      <alignment horizontal="center"/>
    </xf>
    <xf numFmtId="0" fontId="58" fillId="2" borderId="392" xfId="5" applyFont="1" applyFill="1" applyBorder="1" applyAlignment="1">
      <alignment horizontal="left" vertical="center"/>
    </xf>
    <xf numFmtId="0" fontId="10" fillId="0" borderId="389" xfId="5" applyFont="1" applyBorder="1" applyAlignment="1">
      <alignment horizontal="center" vertical="center"/>
    </xf>
    <xf numFmtId="0" fontId="10" fillId="0" borderId="390" xfId="5" applyFont="1" applyBorder="1" applyAlignment="1">
      <alignment horizontal="center" vertical="center"/>
    </xf>
    <xf numFmtId="0" fontId="10" fillId="0" borderId="391" xfId="5" applyFont="1" applyBorder="1" applyAlignment="1">
      <alignment horizontal="center" vertical="center"/>
    </xf>
    <xf numFmtId="0" fontId="33" fillId="0" borderId="411" xfId="5" applyFont="1" applyBorder="1" applyAlignment="1">
      <alignment horizontal="center" vertical="center"/>
    </xf>
    <xf numFmtId="0" fontId="18" fillId="0" borderId="391" xfId="5" applyFont="1" applyBorder="1" applyAlignment="1">
      <alignment horizontal="center" vertical="center"/>
    </xf>
    <xf numFmtId="0" fontId="10" fillId="2" borderId="389" xfId="5" applyFont="1" applyFill="1" applyBorder="1" applyAlignment="1">
      <alignment horizontal="center" vertical="center"/>
    </xf>
    <xf numFmtId="0" fontId="10" fillId="2" borderId="390" xfId="5" applyFont="1" applyFill="1" applyBorder="1" applyAlignment="1">
      <alignment horizontal="center" vertical="center"/>
    </xf>
    <xf numFmtId="0" fontId="18" fillId="2" borderId="391" xfId="5" applyFont="1" applyFill="1" applyBorder="1" applyAlignment="1">
      <alignment horizontal="center" vertical="center"/>
    </xf>
    <xf numFmtId="0" fontId="10" fillId="2" borderId="411" xfId="5" applyFont="1" applyFill="1" applyBorder="1" applyAlignment="1">
      <alignment horizontal="center" vertical="center"/>
    </xf>
    <xf numFmtId="0" fontId="10" fillId="0" borderId="394" xfId="5" applyFont="1" applyBorder="1" applyAlignment="1">
      <alignment horizontal="right" vertical="center"/>
    </xf>
    <xf numFmtId="0" fontId="9" fillId="0" borderId="401" xfId="5" applyFont="1" applyBorder="1" applyAlignment="1">
      <alignment horizontal="left" vertical="center"/>
    </xf>
    <xf numFmtId="0" fontId="10" fillId="0" borderId="399" xfId="5" applyFont="1" applyBorder="1" applyAlignment="1">
      <alignment horizontal="center" vertical="center"/>
    </xf>
    <xf numFmtId="0" fontId="10" fillId="0" borderId="400" xfId="5" applyFont="1" applyBorder="1" applyAlignment="1">
      <alignment horizontal="center" vertical="center"/>
    </xf>
    <xf numFmtId="0" fontId="10" fillId="0" borderId="402" xfId="5" applyFont="1" applyBorder="1" applyAlignment="1">
      <alignment horizontal="center" vertical="center"/>
    </xf>
    <xf numFmtId="0" fontId="10" fillId="0" borderId="413" xfId="5" applyFont="1" applyBorder="1" applyAlignment="1">
      <alignment horizontal="center" vertical="center"/>
    </xf>
    <xf numFmtId="0" fontId="5" fillId="0" borderId="402" xfId="5" applyFont="1" applyBorder="1" applyAlignment="1">
      <alignment horizontal="center" vertical="center"/>
    </xf>
    <xf numFmtId="0" fontId="10" fillId="0" borderId="413" xfId="5" applyFont="1" applyBorder="1" applyAlignment="1">
      <alignment horizontal="left" vertical="center"/>
    </xf>
    <xf numFmtId="0" fontId="10" fillId="0" borderId="400" xfId="5" applyFont="1" applyBorder="1" applyAlignment="1">
      <alignment horizontal="left" vertical="center"/>
    </xf>
    <xf numFmtId="0" fontId="10" fillId="0" borderId="402" xfId="5" applyFont="1" applyBorder="1" applyAlignment="1">
      <alignment horizontal="left" vertical="center"/>
    </xf>
    <xf numFmtId="0" fontId="10" fillId="0" borderId="399" xfId="5" applyFont="1" applyBorder="1" applyAlignment="1">
      <alignment horizontal="left" vertical="center"/>
    </xf>
    <xf numFmtId="0" fontId="10" fillId="0" borderId="413" xfId="5" applyFont="1" applyBorder="1" applyAlignment="1">
      <alignment horizontal="right" vertical="center"/>
    </xf>
    <xf numFmtId="0" fontId="10" fillId="0" borderId="660" xfId="5" applyFont="1" applyBorder="1" applyAlignment="1">
      <alignment vertical="center"/>
    </xf>
    <xf numFmtId="0" fontId="10" fillId="0" borderId="483" xfId="5" applyFont="1" applyBorder="1" applyAlignment="1">
      <alignment horizontal="center" vertical="center"/>
    </xf>
    <xf numFmtId="0" fontId="5" fillId="0" borderId="483" xfId="5" applyFont="1" applyBorder="1" applyAlignment="1">
      <alignment horizontal="center" vertical="center"/>
    </xf>
    <xf numFmtId="0" fontId="5" fillId="0" borderId="417" xfId="5" applyFont="1" applyBorder="1" applyAlignment="1">
      <alignment horizontal="center" vertical="center"/>
    </xf>
    <xf numFmtId="0" fontId="22" fillId="0" borderId="662" xfId="5" applyBorder="1"/>
    <xf numFmtId="0" fontId="10" fillId="7" borderId="660" xfId="5" applyFont="1" applyFill="1" applyBorder="1" applyAlignment="1">
      <alignment horizontal="center"/>
    </xf>
    <xf numFmtId="0" fontId="10" fillId="0" borderId="602" xfId="5" applyFont="1" applyBorder="1" applyAlignment="1">
      <alignment horizontal="center"/>
    </xf>
    <xf numFmtId="0" fontId="22" fillId="0" borderId="608" xfId="5" applyBorder="1" applyAlignment="1">
      <alignment vertical="center"/>
    </xf>
    <xf numFmtId="0" fontId="22" fillId="0" borderId="409" xfId="5" applyBorder="1" applyAlignment="1">
      <alignment vertical="center"/>
    </xf>
    <xf numFmtId="0" fontId="22" fillId="0" borderId="609" xfId="5" applyBorder="1" applyAlignment="1">
      <alignment vertical="center"/>
    </xf>
    <xf numFmtId="0" fontId="10" fillId="0" borderId="434" xfId="5" applyFont="1" applyBorder="1" applyAlignment="1">
      <alignment horizontal="left" vertical="center"/>
    </xf>
    <xf numFmtId="0" fontId="59" fillId="2" borderId="389" xfId="5" applyFont="1" applyFill="1" applyBorder="1" applyAlignment="1">
      <alignment horizontal="center" vertical="center"/>
    </xf>
    <xf numFmtId="0" fontId="59" fillId="2" borderId="390" xfId="5" applyFont="1" applyFill="1" applyBorder="1" applyAlignment="1">
      <alignment horizontal="center" vertical="center"/>
    </xf>
    <xf numFmtId="0" fontId="5" fillId="2" borderId="391" xfId="5" applyFont="1" applyFill="1" applyBorder="1" applyAlignment="1">
      <alignment horizontal="center" vertical="center"/>
    </xf>
    <xf numFmtId="0" fontId="10" fillId="0" borderId="394" xfId="5" applyFont="1" applyBorder="1" applyAlignment="1">
      <alignment horizontal="left" vertical="center"/>
    </xf>
    <xf numFmtId="0" fontId="58" fillId="2" borderId="401" xfId="5" applyFont="1" applyFill="1" applyBorder="1" applyAlignment="1">
      <alignment horizontal="left" vertical="center"/>
    </xf>
    <xf numFmtId="0" fontId="18" fillId="0" borderId="402" xfId="5" applyFont="1" applyBorder="1" applyAlignment="1">
      <alignment horizontal="center" vertical="center"/>
    </xf>
    <xf numFmtId="0" fontId="10" fillId="2" borderId="399" xfId="5" applyFont="1" applyFill="1" applyBorder="1" applyAlignment="1">
      <alignment horizontal="center" vertical="center"/>
    </xf>
    <xf numFmtId="0" fontId="10" fillId="2" borderId="400" xfId="5" applyFont="1" applyFill="1" applyBorder="1" applyAlignment="1">
      <alignment horizontal="center" vertical="center"/>
    </xf>
    <xf numFmtId="0" fontId="18" fillId="2" borderId="402" xfId="5" applyFont="1" applyFill="1" applyBorder="1" applyAlignment="1">
      <alignment horizontal="center" vertical="center"/>
    </xf>
    <xf numFmtId="0" fontId="10" fillId="7" borderId="476" xfId="5" applyFont="1" applyFill="1" applyBorder="1" applyAlignment="1">
      <alignment horizontal="center"/>
    </xf>
    <xf numFmtId="0" fontId="10" fillId="0" borderId="663" xfId="5" applyFont="1" applyBorder="1" applyAlignment="1">
      <alignment horizontal="center"/>
    </xf>
    <xf numFmtId="0" fontId="59" fillId="2" borderId="660" xfId="5" applyFont="1" applyFill="1" applyBorder="1" applyAlignment="1">
      <alignment horizontal="left" vertical="center"/>
    </xf>
    <xf numFmtId="0" fontId="10" fillId="0" borderId="661" xfId="5" applyFont="1" applyBorder="1" applyAlignment="1">
      <alignment horizontal="center" vertical="center"/>
    </xf>
    <xf numFmtId="0" fontId="33" fillId="0" borderId="661" xfId="5" applyFont="1" applyBorder="1" applyAlignment="1">
      <alignment horizontal="center" vertical="center"/>
    </xf>
    <xf numFmtId="0" fontId="18" fillId="0" borderId="661" xfId="5" applyFont="1" applyBorder="1" applyAlignment="1">
      <alignment horizontal="center" vertical="center"/>
    </xf>
    <xf numFmtId="0" fontId="10" fillId="2" borderId="661" xfId="5" applyFont="1" applyFill="1" applyBorder="1" applyAlignment="1">
      <alignment horizontal="center" vertical="center"/>
    </xf>
    <xf numFmtId="0" fontId="18" fillId="2" borderId="661" xfId="5" applyFont="1" applyFill="1" applyBorder="1" applyAlignment="1">
      <alignment horizontal="center" vertical="center"/>
    </xf>
    <xf numFmtId="0" fontId="10" fillId="0" borderId="662" xfId="5" applyFont="1" applyBorder="1" applyAlignment="1">
      <alignment horizontal="right" vertical="center"/>
    </xf>
    <xf numFmtId="0" fontId="10" fillId="0" borderId="608" xfId="5" applyFont="1" applyBorder="1" applyAlignment="1">
      <alignment horizontal="center"/>
    </xf>
    <xf numFmtId="0" fontId="10" fillId="0" borderId="609" xfId="5" applyFont="1" applyBorder="1" applyAlignment="1">
      <alignment horizontal="center"/>
    </xf>
    <xf numFmtId="0" fontId="33" fillId="0" borderId="608" xfId="5" applyFont="1" applyBorder="1" applyAlignment="1">
      <alignment horizontal="center"/>
    </xf>
    <xf numFmtId="0" fontId="18" fillId="0" borderId="609" xfId="5" applyFont="1" applyBorder="1" applyAlignment="1">
      <alignment horizontal="center"/>
    </xf>
    <xf numFmtId="0" fontId="10" fillId="2" borderId="608" xfId="5" applyFont="1" applyFill="1" applyBorder="1" applyAlignment="1">
      <alignment horizontal="center"/>
    </xf>
    <xf numFmtId="0" fontId="18" fillId="2" borderId="609" xfId="5" applyFont="1" applyFill="1" applyBorder="1" applyAlignment="1">
      <alignment horizontal="center"/>
    </xf>
    <xf numFmtId="0" fontId="58" fillId="2" borderId="158" xfId="5" applyFont="1" applyFill="1" applyBorder="1" applyAlignment="1">
      <alignment horizontal="left" vertical="center"/>
    </xf>
    <xf numFmtId="0" fontId="33" fillId="0" borderId="389" xfId="5" applyFont="1" applyBorder="1" applyAlignment="1">
      <alignment horizontal="center" vertical="center"/>
    </xf>
    <xf numFmtId="0" fontId="18" fillId="2" borderId="410" xfId="5" applyFont="1" applyFill="1" applyBorder="1" applyAlignment="1">
      <alignment horizontal="center" vertical="center"/>
    </xf>
    <xf numFmtId="0" fontId="10" fillId="0" borderId="158" xfId="5" applyFont="1" applyBorder="1" applyAlignment="1">
      <alignment horizontal="left" vertical="center"/>
    </xf>
    <xf numFmtId="0" fontId="58" fillId="0" borderId="158" xfId="5" applyFont="1" applyBorder="1" applyAlignment="1">
      <alignment horizontal="left" vertical="center"/>
    </xf>
    <xf numFmtId="0" fontId="59" fillId="2" borderId="608" xfId="5" applyFont="1" applyFill="1" applyBorder="1" applyAlignment="1">
      <alignment horizontal="center" vertical="center"/>
    </xf>
    <xf numFmtId="0" fontId="59" fillId="2" borderId="409" xfId="5" applyFont="1" applyFill="1" applyBorder="1" applyAlignment="1">
      <alignment horizontal="center" vertical="center"/>
    </xf>
    <xf numFmtId="0" fontId="5" fillId="2" borderId="609" xfId="5" applyFont="1" applyFill="1" applyBorder="1" applyAlignment="1">
      <alignment horizontal="center" vertical="center"/>
    </xf>
    <xf numFmtId="0" fontId="10" fillId="0" borderId="158" xfId="5" applyFont="1" applyBorder="1" applyAlignment="1">
      <alignment horizontal="right" vertical="center"/>
    </xf>
    <xf numFmtId="0" fontId="58" fillId="0" borderId="602" xfId="5" applyFont="1" applyBorder="1" applyAlignment="1">
      <alignment horizontal="left"/>
    </xf>
    <xf numFmtId="0" fontId="10" fillId="0" borderId="389" xfId="5" applyFont="1" applyBorder="1" applyAlignment="1">
      <alignment horizontal="center"/>
    </xf>
    <xf numFmtId="0" fontId="10" fillId="0" borderId="391" xfId="5" applyFont="1" applyBorder="1" applyAlignment="1">
      <alignment horizontal="center"/>
    </xf>
    <xf numFmtId="0" fontId="33" fillId="0" borderId="389" xfId="5" applyFont="1" applyBorder="1" applyAlignment="1">
      <alignment horizontal="center"/>
    </xf>
    <xf numFmtId="0" fontId="18" fillId="0" borderId="391" xfId="5" applyFont="1" applyBorder="1" applyAlignment="1">
      <alignment horizontal="center"/>
    </xf>
    <xf numFmtId="0" fontId="10" fillId="2" borderId="389" xfId="5" applyFont="1" applyFill="1" applyBorder="1" applyAlignment="1">
      <alignment horizontal="center"/>
    </xf>
    <xf numFmtId="0" fontId="10" fillId="2" borderId="390" xfId="5" applyFont="1" applyFill="1" applyBorder="1" applyAlignment="1">
      <alignment horizontal="center"/>
    </xf>
    <xf numFmtId="0" fontId="18" fillId="2" borderId="391" xfId="5" applyFont="1" applyFill="1" applyBorder="1" applyAlignment="1">
      <alignment horizontal="center"/>
    </xf>
    <xf numFmtId="0" fontId="18" fillId="2" borderId="412" xfId="5" applyFont="1" applyFill="1" applyBorder="1" applyAlignment="1">
      <alignment horizontal="center"/>
    </xf>
    <xf numFmtId="0" fontId="10" fillId="0" borderId="602" xfId="5" applyFont="1" applyBorder="1" applyAlignment="1">
      <alignment horizontal="left"/>
    </xf>
    <xf numFmtId="0" fontId="58" fillId="2" borderId="602" xfId="5" applyFont="1" applyFill="1" applyBorder="1" applyAlignment="1">
      <alignment horizontal="left"/>
    </xf>
    <xf numFmtId="0" fontId="10" fillId="0" borderId="602" xfId="5" applyFont="1" applyBorder="1" applyAlignment="1">
      <alignment horizontal="right"/>
    </xf>
    <xf numFmtId="0" fontId="10" fillId="0" borderId="414" xfId="5" applyFont="1" applyBorder="1" applyAlignment="1">
      <alignment horizontal="center"/>
    </xf>
    <xf numFmtId="0" fontId="58" fillId="0" borderId="414" xfId="5" applyFont="1" applyBorder="1" applyAlignment="1">
      <alignment horizontal="left"/>
    </xf>
    <xf numFmtId="0" fontId="10" fillId="0" borderId="402" xfId="5" applyFont="1" applyBorder="1" applyAlignment="1">
      <alignment horizontal="center"/>
    </xf>
    <xf numFmtId="0" fontId="33" fillId="0" borderId="399" xfId="5" applyFont="1" applyBorder="1" applyAlignment="1">
      <alignment horizontal="center"/>
    </xf>
    <xf numFmtId="0" fontId="10" fillId="2" borderId="399" xfId="5" applyFont="1" applyFill="1" applyBorder="1" applyAlignment="1">
      <alignment horizontal="center"/>
    </xf>
    <xf numFmtId="0" fontId="10" fillId="2" borderId="400" xfId="5" applyFont="1" applyFill="1" applyBorder="1" applyAlignment="1">
      <alignment horizontal="center"/>
    </xf>
    <xf numFmtId="0" fontId="18" fillId="2" borderId="402" xfId="5" applyFont="1" applyFill="1" applyBorder="1" applyAlignment="1">
      <alignment horizontal="center"/>
    </xf>
    <xf numFmtId="0" fontId="18" fillId="2" borderId="401" xfId="5" applyFont="1" applyFill="1" applyBorder="1" applyAlignment="1">
      <alignment horizontal="center"/>
    </xf>
    <xf numFmtId="0" fontId="10" fillId="0" borderId="414" xfId="5" applyFont="1" applyBorder="1" applyAlignment="1">
      <alignment horizontal="right"/>
    </xf>
    <xf numFmtId="0" fontId="10" fillId="0" borderId="379" xfId="5" applyFont="1" applyBorder="1" applyAlignment="1">
      <alignment vertical="center"/>
    </xf>
    <xf numFmtId="0" fontId="10" fillId="0" borderId="527" xfId="5" applyFont="1" applyBorder="1" applyAlignment="1">
      <alignment horizontal="center"/>
    </xf>
    <xf numFmtId="0" fontId="5" fillId="0" borderId="527" xfId="5" applyFont="1" applyBorder="1" applyAlignment="1">
      <alignment horizontal="center"/>
    </xf>
    <xf numFmtId="0" fontId="10" fillId="0" borderId="387" xfId="5" applyFont="1" applyBorder="1" applyAlignment="1">
      <alignment horizontal="right"/>
    </xf>
    <xf numFmtId="0" fontId="59" fillId="0" borderId="660" xfId="5" applyFont="1" applyBorder="1" applyAlignment="1">
      <alignment horizontal="left"/>
    </xf>
    <xf numFmtId="0" fontId="10" fillId="0" borderId="661" xfId="5" applyFont="1" applyBorder="1" applyAlignment="1">
      <alignment horizontal="center"/>
    </xf>
    <xf numFmtId="0" fontId="33" fillId="0" borderId="661" xfId="5" applyFont="1" applyBorder="1" applyAlignment="1">
      <alignment horizontal="center"/>
    </xf>
    <xf numFmtId="0" fontId="18" fillId="0" borderId="661" xfId="5" applyFont="1" applyBorder="1" applyAlignment="1">
      <alignment horizontal="center"/>
    </xf>
    <xf numFmtId="0" fontId="10" fillId="0" borderId="662" xfId="5" applyFont="1" applyBorder="1" applyAlignment="1">
      <alignment horizontal="left"/>
    </xf>
    <xf numFmtId="0" fontId="10" fillId="2" borderId="602" xfId="5" applyFont="1" applyFill="1" applyBorder="1" applyAlignment="1">
      <alignment horizontal="center"/>
    </xf>
    <xf numFmtId="0" fontId="58" fillId="2" borderId="663" xfId="5" applyFont="1" applyFill="1" applyBorder="1" applyAlignment="1">
      <alignment horizontal="left"/>
    </xf>
    <xf numFmtId="0" fontId="10" fillId="0" borderId="581" xfId="5" applyFont="1" applyBorder="1" applyAlignment="1">
      <alignment horizontal="center"/>
    </xf>
    <xf numFmtId="0" fontId="10" fillId="0" borderId="582" xfId="5" applyFont="1" applyBorder="1" applyAlignment="1">
      <alignment horizontal="center"/>
    </xf>
    <xf numFmtId="0" fontId="10" fillId="0" borderId="583" xfId="5" applyFont="1" applyBorder="1" applyAlignment="1">
      <alignment horizontal="center"/>
    </xf>
    <xf numFmtId="0" fontId="33" fillId="2" borderId="581" xfId="5" applyFont="1" applyFill="1" applyBorder="1" applyAlignment="1">
      <alignment horizontal="center"/>
    </xf>
    <xf numFmtId="0" fontId="18" fillId="0" borderId="583" xfId="5" applyFont="1" applyBorder="1" applyAlignment="1">
      <alignment horizontal="center"/>
    </xf>
    <xf numFmtId="0" fontId="10" fillId="2" borderId="581" xfId="5" applyFont="1" applyFill="1" applyBorder="1" applyAlignment="1">
      <alignment horizontal="center"/>
    </xf>
    <xf numFmtId="0" fontId="10" fillId="2" borderId="582" xfId="5" applyFont="1" applyFill="1" applyBorder="1" applyAlignment="1">
      <alignment horizontal="center"/>
    </xf>
    <xf numFmtId="0" fontId="18" fillId="2" borderId="583" xfId="5" applyFont="1" applyFill="1" applyBorder="1" applyAlignment="1">
      <alignment horizontal="center"/>
    </xf>
    <xf numFmtId="0" fontId="10" fillId="2" borderId="434" xfId="5" applyFont="1" applyFill="1" applyBorder="1" applyAlignment="1">
      <alignment horizontal="left"/>
    </xf>
    <xf numFmtId="0" fontId="58" fillId="2" borderId="392" xfId="5" applyFont="1" applyFill="1" applyBorder="1" applyAlignment="1">
      <alignment horizontal="left"/>
    </xf>
    <xf numFmtId="0" fontId="33" fillId="2" borderId="389" xfId="5" applyFont="1" applyFill="1" applyBorder="1" applyAlignment="1">
      <alignment horizontal="center"/>
    </xf>
    <xf numFmtId="0" fontId="10" fillId="2" borderId="394" xfId="5" applyFont="1" applyFill="1" applyBorder="1" applyAlignment="1">
      <alignment horizontal="right"/>
    </xf>
    <xf numFmtId="0" fontId="10" fillId="0" borderId="394" xfId="5" applyFont="1" applyBorder="1" applyAlignment="1">
      <alignment horizontal="right"/>
    </xf>
    <xf numFmtId="0" fontId="58" fillId="0" borderId="392" xfId="5" applyFont="1" applyBorder="1" applyAlignment="1">
      <alignment horizontal="left"/>
    </xf>
    <xf numFmtId="0" fontId="10" fillId="2" borderId="414" xfId="5" applyFont="1" applyFill="1" applyBorder="1" applyAlignment="1">
      <alignment horizontal="center"/>
    </xf>
    <xf numFmtId="0" fontId="58" fillId="2" borderId="443" xfId="5" applyFont="1" applyFill="1" applyBorder="1" applyAlignment="1">
      <alignment wrapText="1"/>
    </xf>
    <xf numFmtId="0" fontId="10" fillId="0" borderId="432" xfId="5" applyFont="1" applyBorder="1" applyAlignment="1">
      <alignment horizontal="right"/>
    </xf>
    <xf numFmtId="0" fontId="10" fillId="2" borderId="417" xfId="5" applyFont="1" applyFill="1" applyBorder="1" applyAlignment="1">
      <alignment horizontal="center"/>
    </xf>
    <xf numFmtId="0" fontId="10" fillId="0" borderId="379" xfId="5" applyFont="1" applyBorder="1" applyAlignment="1">
      <alignment horizontal="center" vertical="center"/>
    </xf>
    <xf numFmtId="0" fontId="5" fillId="0" borderId="379" xfId="5" applyFont="1" applyBorder="1" applyAlignment="1">
      <alignment horizontal="center" vertical="center"/>
    </xf>
    <xf numFmtId="0" fontId="22" fillId="0" borderId="380" xfId="5" applyBorder="1"/>
    <xf numFmtId="0" fontId="58" fillId="0" borderId="658" xfId="5" applyFont="1" applyBorder="1"/>
    <xf numFmtId="0" fontId="10" fillId="0" borderId="525" xfId="5" applyFont="1" applyBorder="1" applyAlignment="1">
      <alignment horizontal="center"/>
    </xf>
    <xf numFmtId="0" fontId="10" fillId="0" borderId="524" xfId="5" applyFont="1" applyBorder="1" applyAlignment="1">
      <alignment horizontal="center"/>
    </xf>
    <xf numFmtId="0" fontId="33" fillId="0" borderId="527" xfId="5" applyFont="1" applyBorder="1" applyAlignment="1">
      <alignment horizontal="center"/>
    </xf>
    <xf numFmtId="0" fontId="18" fillId="0" borderId="524" xfId="5" applyFont="1" applyBorder="1" applyAlignment="1">
      <alignment horizontal="center"/>
    </xf>
    <xf numFmtId="0" fontId="10" fillId="2" borderId="527" xfId="5" applyFont="1" applyFill="1" applyBorder="1" applyAlignment="1">
      <alignment horizontal="center"/>
    </xf>
    <xf numFmtId="0" fontId="10" fillId="2" borderId="525" xfId="5" applyFont="1" applyFill="1" applyBorder="1" applyAlignment="1">
      <alignment horizontal="center"/>
    </xf>
    <xf numFmtId="0" fontId="18" fillId="2" borderId="524" xfId="5" applyFont="1" applyFill="1" applyBorder="1" applyAlignment="1">
      <alignment horizontal="center"/>
    </xf>
    <xf numFmtId="0" fontId="10" fillId="0" borderId="142" xfId="5" applyFont="1" applyBorder="1" applyAlignment="1">
      <alignment horizontal="right"/>
    </xf>
    <xf numFmtId="0" fontId="58" fillId="2" borderId="443" xfId="5" applyFont="1" applyFill="1" applyBorder="1"/>
    <xf numFmtId="0" fontId="59" fillId="4" borderId="417" xfId="5" applyFont="1" applyFill="1" applyBorder="1" applyAlignment="1">
      <alignment horizontal="left"/>
    </xf>
    <xf numFmtId="0" fontId="10" fillId="4" borderId="608" xfId="5" applyFont="1" applyFill="1" applyBorder="1" applyAlignment="1">
      <alignment horizontal="center"/>
    </xf>
    <xf numFmtId="0" fontId="10" fillId="4" borderId="409" xfId="5" applyFont="1" applyFill="1" applyBorder="1" applyAlignment="1">
      <alignment horizontal="center"/>
    </xf>
    <xf numFmtId="0" fontId="10" fillId="4" borderId="609" xfId="5" applyFont="1" applyFill="1" applyBorder="1" applyAlignment="1">
      <alignment horizontal="center"/>
    </xf>
    <xf numFmtId="0" fontId="33" fillId="4" borderId="608" xfId="5" applyFont="1" applyFill="1" applyBorder="1" applyAlignment="1">
      <alignment horizontal="center"/>
    </xf>
    <xf numFmtId="0" fontId="18" fillId="4" borderId="609" xfId="5" applyFont="1" applyFill="1" applyBorder="1" applyAlignment="1">
      <alignment horizontal="center"/>
    </xf>
    <xf numFmtId="0" fontId="18" fillId="4" borderId="410" xfId="5" applyFont="1" applyFill="1" applyBorder="1" applyAlignment="1">
      <alignment horizontal="center"/>
    </xf>
    <xf numFmtId="0" fontId="10" fillId="4" borderId="158" xfId="5" applyFont="1" applyFill="1" applyBorder="1" applyAlignment="1">
      <alignment horizontal="left"/>
    </xf>
    <xf numFmtId="0" fontId="10" fillId="0" borderId="483" xfId="5" applyFont="1" applyBorder="1" applyAlignment="1">
      <alignment horizontal="center"/>
    </xf>
    <xf numFmtId="0" fontId="5" fillId="0" borderId="483" xfId="5" applyFont="1" applyBorder="1" applyAlignment="1">
      <alignment horizontal="center"/>
    </xf>
    <xf numFmtId="0" fontId="10" fillId="0" borderId="387" xfId="5" applyFont="1" applyBorder="1"/>
    <xf numFmtId="0" fontId="10" fillId="0" borderId="613" xfId="5" applyFont="1" applyBorder="1" applyAlignment="1">
      <alignment horizontal="center"/>
    </xf>
    <xf numFmtId="0" fontId="23" fillId="0" borderId="503" xfId="3" applyFont="1" applyBorder="1" applyAlignment="1">
      <alignment horizontal="center"/>
    </xf>
    <xf numFmtId="0" fontId="21" fillId="0" borderId="599" xfId="3" applyFont="1" applyBorder="1" applyAlignment="1">
      <alignment horizontal="center"/>
    </xf>
    <xf numFmtId="0" fontId="23" fillId="0" borderId="602" xfId="3" applyFont="1" applyBorder="1" applyAlignment="1">
      <alignment horizontal="center"/>
    </xf>
    <xf numFmtId="0" fontId="23" fillId="0" borderId="527" xfId="3" applyFont="1" applyBorder="1" applyAlignment="1">
      <alignment horizontal="center"/>
    </xf>
    <xf numFmtId="0" fontId="23" fillId="0" borderId="525" xfId="3" applyFont="1" applyBorder="1" applyAlignment="1">
      <alignment horizontal="center"/>
    </xf>
    <xf numFmtId="0" fontId="19" fillId="0" borderId="524" xfId="3" applyFont="1" applyBorder="1" applyAlignment="1">
      <alignment horizontal="center"/>
    </xf>
    <xf numFmtId="0" fontId="23" fillId="7" borderId="417" xfId="3" applyFont="1" applyFill="1" applyBorder="1" applyAlignment="1">
      <alignment horizontal="center"/>
    </xf>
    <xf numFmtId="0" fontId="23" fillId="0" borderId="417" xfId="3" applyFont="1" applyBorder="1" applyAlignment="1">
      <alignment horizontal="center"/>
    </xf>
    <xf numFmtId="0" fontId="23" fillId="0" borderId="660" xfId="3" applyFont="1" applyBorder="1" applyAlignment="1">
      <alignment horizontal="left"/>
    </xf>
    <xf numFmtId="0" fontId="23" fillId="0" borderId="661" xfId="3" applyFont="1" applyBorder="1" applyAlignment="1">
      <alignment horizontal="left"/>
    </xf>
    <xf numFmtId="0" fontId="23" fillId="0" borderId="662" xfId="3" applyFont="1" applyBorder="1" applyAlignment="1">
      <alignment horizontal="left"/>
    </xf>
    <xf numFmtId="0" fontId="23" fillId="0" borderId="417" xfId="3" applyFont="1" applyBorder="1" applyAlignment="1">
      <alignment horizontal="left"/>
    </xf>
    <xf numFmtId="0" fontId="8" fillId="0" borderId="526" xfId="3" applyFont="1" applyBorder="1" applyAlignment="1">
      <alignment horizontal="left"/>
    </xf>
    <xf numFmtId="0" fontId="23" fillId="0" borderId="581" xfId="3" applyFont="1" applyBorder="1" applyAlignment="1">
      <alignment horizontal="center"/>
    </xf>
    <xf numFmtId="0" fontId="23" fillId="0" borderId="582" xfId="3" applyFont="1" applyBorder="1" applyAlignment="1">
      <alignment horizontal="center"/>
    </xf>
    <xf numFmtId="0" fontId="23" fillId="0" borderId="583" xfId="3" applyFont="1" applyBorder="1" applyAlignment="1">
      <alignment horizontal="center"/>
    </xf>
    <xf numFmtId="0" fontId="19" fillId="0" borderId="583" xfId="3" applyFont="1" applyBorder="1" applyAlignment="1">
      <alignment horizontal="center"/>
    </xf>
    <xf numFmtId="0" fontId="23" fillId="0" borderId="503" xfId="3" applyFont="1" applyBorder="1" applyAlignment="1">
      <alignment horizontal="right"/>
    </xf>
    <xf numFmtId="0" fontId="23" fillId="0" borderId="399" xfId="3" applyFont="1" applyBorder="1" applyAlignment="1">
      <alignment horizontal="center"/>
    </xf>
    <xf numFmtId="0" fontId="23" fillId="0" borderId="402" xfId="3" applyFont="1" applyBorder="1" applyAlignment="1">
      <alignment horizontal="center"/>
    </xf>
    <xf numFmtId="0" fontId="23" fillId="0" borderId="413" xfId="3" applyFont="1" applyBorder="1" applyAlignment="1">
      <alignment horizontal="center"/>
    </xf>
    <xf numFmtId="0" fontId="19" fillId="0" borderId="401" xfId="3" applyFont="1" applyBorder="1" applyAlignment="1">
      <alignment horizontal="center"/>
    </xf>
    <xf numFmtId="0" fontId="23" fillId="0" borderId="602" xfId="3" applyFont="1" applyBorder="1" applyAlignment="1">
      <alignment horizontal="right"/>
    </xf>
    <xf numFmtId="0" fontId="8" fillId="3" borderId="393" xfId="3" applyFont="1" applyFill="1" applyBorder="1" applyAlignment="1">
      <alignment horizontal="left"/>
    </xf>
    <xf numFmtId="0" fontId="23" fillId="0" borderId="391" xfId="3" applyFont="1" applyBorder="1" applyAlignment="1">
      <alignment horizontal="center"/>
    </xf>
    <xf numFmtId="0" fontId="8" fillId="0" borderId="401" xfId="3" applyFont="1" applyBorder="1" applyAlignment="1">
      <alignment horizontal="left"/>
    </xf>
    <xf numFmtId="0" fontId="23" fillId="0" borderId="611" xfId="3" applyFont="1" applyBorder="1" applyAlignment="1">
      <alignment horizontal="center"/>
    </xf>
    <xf numFmtId="0" fontId="23" fillId="0" borderId="612" xfId="3" applyFont="1" applyBorder="1" applyAlignment="1">
      <alignment horizontal="center"/>
    </xf>
    <xf numFmtId="0" fontId="25" fillId="0" borderId="613" xfId="3" applyFont="1" applyBorder="1" applyAlignment="1">
      <alignment horizontal="center"/>
    </xf>
    <xf numFmtId="0" fontId="23" fillId="0" borderId="413" xfId="3" applyFont="1" applyBorder="1" applyAlignment="1">
      <alignment horizontal="left"/>
    </xf>
    <xf numFmtId="0" fontId="23" fillId="0" borderId="400" xfId="3" applyFont="1" applyBorder="1" applyAlignment="1">
      <alignment horizontal="left"/>
    </xf>
    <xf numFmtId="0" fontId="23" fillId="0" borderId="401" xfId="3" applyFont="1" applyBorder="1" applyAlignment="1">
      <alignment horizontal="left"/>
    </xf>
    <xf numFmtId="0" fontId="23" fillId="0" borderId="399" xfId="3" applyFont="1" applyBorder="1" applyAlignment="1">
      <alignment horizontal="left"/>
    </xf>
    <xf numFmtId="0" fontId="23" fillId="0" borderId="402" xfId="3" applyFont="1" applyBorder="1" applyAlignment="1">
      <alignment horizontal="left"/>
    </xf>
    <xf numFmtId="0" fontId="23" fillId="0" borderId="147" xfId="3" applyFont="1" applyBorder="1" applyAlignment="1">
      <alignment horizontal="right"/>
    </xf>
    <xf numFmtId="0" fontId="23" fillId="0" borderId="483" xfId="3" applyFont="1" applyBorder="1" applyAlignment="1">
      <alignment horizontal="center" vertical="center"/>
    </xf>
    <xf numFmtId="0" fontId="25" fillId="0" borderId="483" xfId="3" applyFont="1" applyBorder="1" applyAlignment="1">
      <alignment horizontal="center" vertical="center"/>
    </xf>
    <xf numFmtId="0" fontId="23" fillId="0" borderId="410" xfId="3" applyFont="1" applyBorder="1" applyAlignment="1">
      <alignment horizontal="center"/>
    </xf>
    <xf numFmtId="0" fontId="8" fillId="0" borderId="412" xfId="3" applyFont="1" applyBorder="1" applyAlignment="1">
      <alignment horizontal="left"/>
    </xf>
    <xf numFmtId="0" fontId="23" fillId="0" borderId="503" xfId="3" applyFont="1" applyBorder="1" applyAlignment="1">
      <alignment horizontal="left"/>
    </xf>
    <xf numFmtId="0" fontId="8" fillId="0" borderId="439" xfId="3" applyFont="1" applyBorder="1" applyAlignment="1">
      <alignment horizontal="left"/>
    </xf>
    <xf numFmtId="0" fontId="19" fillId="0" borderId="402" xfId="3" applyFont="1" applyBorder="1" applyAlignment="1">
      <alignment horizontal="center"/>
    </xf>
    <xf numFmtId="0" fontId="23" fillId="0" borderId="414" xfId="3" applyFont="1" applyBorder="1" applyAlignment="1">
      <alignment horizontal="left"/>
    </xf>
    <xf numFmtId="0" fontId="23" fillId="0" borderId="483" xfId="3" applyFont="1" applyBorder="1" applyAlignment="1">
      <alignment horizontal="center"/>
    </xf>
    <xf numFmtId="0" fontId="25" fillId="0" borderId="483" xfId="3" applyFont="1" applyBorder="1" applyAlignment="1">
      <alignment horizontal="center"/>
    </xf>
    <xf numFmtId="0" fontId="23" fillId="3" borderId="390" xfId="3" applyFont="1" applyFill="1" applyBorder="1" applyAlignment="1">
      <alignment horizontal="center"/>
    </xf>
    <xf numFmtId="0" fontId="20" fillId="3" borderId="412" xfId="3" applyFont="1" applyFill="1" applyBorder="1" applyAlignment="1">
      <alignment horizontal="left"/>
    </xf>
    <xf numFmtId="0" fontId="23" fillId="3" borderId="389" xfId="3" applyFont="1" applyFill="1" applyBorder="1" applyAlignment="1">
      <alignment horizontal="center"/>
    </xf>
    <xf numFmtId="0" fontId="23" fillId="3" borderId="411" xfId="3" applyFont="1" applyFill="1" applyBorder="1" applyAlignment="1">
      <alignment horizontal="center"/>
    </xf>
    <xf numFmtId="0" fontId="23" fillId="0" borderId="602" xfId="3" applyFont="1" applyBorder="1" applyAlignment="1">
      <alignment horizontal="left"/>
    </xf>
    <xf numFmtId="0" fontId="23" fillId="3" borderId="602" xfId="3" applyFont="1" applyFill="1" applyBorder="1" applyAlignment="1">
      <alignment horizontal="center"/>
    </xf>
    <xf numFmtId="0" fontId="8" fillId="0" borderId="393" xfId="3" applyFont="1" applyBorder="1" applyAlignment="1">
      <alignment horizontal="left"/>
    </xf>
    <xf numFmtId="0" fontId="8" fillId="0" borderId="439" xfId="3" applyFont="1" applyBorder="1"/>
    <xf numFmtId="0" fontId="23" fillId="0" borderId="414" xfId="3" applyFont="1" applyBorder="1" applyAlignment="1">
      <alignment horizontal="right"/>
    </xf>
    <xf numFmtId="0" fontId="22" fillId="0" borderId="602" xfId="3" applyBorder="1"/>
    <xf numFmtId="0" fontId="22" fillId="0" borderId="417" xfId="3" applyBorder="1"/>
    <xf numFmtId="0" fontId="23" fillId="0" borderId="434" xfId="3" applyFont="1" applyBorder="1" applyAlignment="1">
      <alignment horizontal="left"/>
    </xf>
    <xf numFmtId="0" fontId="8" fillId="0" borderId="393" xfId="3" applyFont="1" applyBorder="1"/>
    <xf numFmtId="0" fontId="19" fillId="3" borderId="412" xfId="3" applyFont="1" applyFill="1" applyBorder="1" applyAlignment="1">
      <alignment horizontal="center"/>
    </xf>
    <xf numFmtId="0" fontId="20" fillId="3" borderId="393" xfId="3" applyFont="1" applyFill="1" applyBorder="1" applyAlignment="1">
      <alignment horizontal="left"/>
    </xf>
    <xf numFmtId="0" fontId="8" fillId="0" borderId="443" xfId="3" applyFont="1" applyBorder="1" applyAlignment="1">
      <alignment horizontal="left"/>
    </xf>
    <xf numFmtId="0" fontId="23" fillId="0" borderId="432" xfId="3" applyFont="1" applyBorder="1" applyAlignment="1">
      <alignment horizontal="right"/>
    </xf>
    <xf numFmtId="0" fontId="20" fillId="0" borderId="663" xfId="3" applyFont="1" applyBorder="1" applyAlignment="1">
      <alignment horizontal="left"/>
    </xf>
    <xf numFmtId="0" fontId="19" fillId="0" borderId="609" xfId="3" applyFont="1" applyBorder="1" applyAlignment="1">
      <alignment horizontal="center"/>
    </xf>
    <xf numFmtId="0" fontId="24" fillId="3" borderId="392" xfId="3" applyFont="1" applyFill="1" applyBorder="1" applyAlignment="1">
      <alignment wrapText="1"/>
    </xf>
    <xf numFmtId="0" fontId="20" fillId="0" borderId="658" xfId="3" applyFont="1" applyBorder="1" applyAlignment="1">
      <alignment horizontal="left"/>
    </xf>
    <xf numFmtId="0" fontId="23" fillId="0" borderId="608" xfId="3" applyFont="1" applyBorder="1" applyAlignment="1">
      <alignment horizontal="center"/>
    </xf>
    <xf numFmtId="0" fontId="23" fillId="0" borderId="609" xfId="3" applyFont="1" applyBorder="1" applyAlignment="1">
      <alignment horizontal="center"/>
    </xf>
    <xf numFmtId="0" fontId="23" fillId="0" borderId="496" xfId="3" applyFont="1" applyBorder="1" applyAlignment="1">
      <alignment horizontal="center"/>
    </xf>
    <xf numFmtId="0" fontId="23" fillId="0" borderId="432" xfId="3" applyFont="1" applyBorder="1" applyAlignment="1">
      <alignment horizontal="left"/>
    </xf>
    <xf numFmtId="0" fontId="22" fillId="0" borderId="414" xfId="3" applyBorder="1"/>
    <xf numFmtId="0" fontId="23" fillId="0" borderId="665" xfId="3" applyFont="1" applyBorder="1" applyAlignment="1">
      <alignment horizontal="center"/>
    </xf>
    <xf numFmtId="0" fontId="23" fillId="0" borderId="664" xfId="3" applyFont="1" applyBorder="1" applyAlignment="1">
      <alignment horizontal="center"/>
    </xf>
    <xf numFmtId="0" fontId="23" fillId="0" borderId="666" xfId="3" applyFont="1" applyBorder="1" applyAlignment="1">
      <alignment horizontal="center"/>
    </xf>
    <xf numFmtId="0" fontId="19" fillId="0" borderId="667" xfId="3" applyFont="1" applyBorder="1" applyAlignment="1">
      <alignment horizontal="center"/>
    </xf>
    <xf numFmtId="0" fontId="19" fillId="0" borderId="664" xfId="3" applyFont="1" applyBorder="1" applyAlignment="1">
      <alignment horizontal="center"/>
    </xf>
    <xf numFmtId="0" fontId="23" fillId="0" borderId="158" xfId="3" applyFont="1" applyBorder="1" applyAlignment="1">
      <alignment horizontal="center"/>
    </xf>
    <xf numFmtId="0" fontId="8" fillId="0" borderId="584" xfId="3" applyFont="1" applyBorder="1" applyAlignment="1">
      <alignment horizontal="left"/>
    </xf>
    <xf numFmtId="0" fontId="23" fillId="0" borderId="599" xfId="3" applyFont="1" applyBorder="1" applyAlignment="1">
      <alignment horizontal="center"/>
    </xf>
    <xf numFmtId="0" fontId="19" fillId="0" borderId="587" xfId="3" applyFont="1" applyBorder="1" applyAlignment="1">
      <alignment horizontal="center"/>
    </xf>
    <xf numFmtId="0" fontId="8" fillId="0" borderId="392" xfId="3" applyFont="1" applyBorder="1"/>
    <xf numFmtId="0" fontId="8" fillId="0" borderId="443" xfId="3" applyFont="1" applyBorder="1"/>
    <xf numFmtId="0" fontId="22" fillId="0" borderId="399" xfId="3" applyBorder="1"/>
    <xf numFmtId="0" fontId="22" fillId="0" borderId="400" xfId="3" applyBorder="1"/>
    <xf numFmtId="0" fontId="22" fillId="0" borderId="402" xfId="3" applyBorder="1"/>
    <xf numFmtId="0" fontId="22" fillId="0" borderId="413" xfId="3" applyBorder="1"/>
    <xf numFmtId="0" fontId="22" fillId="0" borderId="401" xfId="3" applyBorder="1"/>
    <xf numFmtId="0" fontId="19" fillId="0" borderId="613" xfId="3" applyFont="1" applyBorder="1" applyAlignment="1">
      <alignment horizontal="center"/>
    </xf>
    <xf numFmtId="0" fontId="23" fillId="0" borderId="663" xfId="3" applyFont="1" applyBorder="1" applyAlignment="1">
      <alignment horizontal="center"/>
    </xf>
    <xf numFmtId="0" fontId="8" fillId="0" borderId="584" xfId="3" applyFont="1" applyBorder="1"/>
    <xf numFmtId="0" fontId="23" fillId="0" borderId="434" xfId="3" applyFont="1" applyBorder="1" applyAlignment="1">
      <alignment horizontal="right"/>
    </xf>
    <xf numFmtId="0" fontId="22" fillId="0" borderId="443" xfId="3" applyBorder="1"/>
    <xf numFmtId="0" fontId="19" fillId="0" borderId="483" xfId="3" applyFont="1" applyBorder="1" applyAlignment="1">
      <alignment horizontal="center"/>
    </xf>
    <xf numFmtId="0" fontId="23" fillId="0" borderId="661" xfId="3" applyFont="1" applyBorder="1" applyAlignment="1">
      <alignment horizontal="center"/>
    </xf>
    <xf numFmtId="0" fontId="23" fillId="0" borderId="667" xfId="3" applyFont="1" applyBorder="1" applyAlignment="1">
      <alignment horizontal="center"/>
    </xf>
    <xf numFmtId="0" fontId="20" fillId="3" borderId="663" xfId="3" applyFont="1" applyFill="1" applyBorder="1"/>
    <xf numFmtId="0" fontId="20" fillId="3" borderId="392" xfId="3" applyFont="1" applyFill="1" applyBorder="1"/>
    <xf numFmtId="0" fontId="20" fillId="3" borderId="443" xfId="3" applyFont="1" applyFill="1" applyBorder="1"/>
    <xf numFmtId="0" fontId="8" fillId="3" borderId="392" xfId="3" applyFont="1" applyFill="1" applyBorder="1"/>
    <xf numFmtId="0" fontId="8" fillId="3" borderId="584" xfId="3" applyFont="1" applyFill="1" applyBorder="1" applyAlignment="1">
      <alignment horizontal="left"/>
    </xf>
    <xf numFmtId="0" fontId="8" fillId="3" borderId="392" xfId="3" applyFont="1" applyFill="1" applyBorder="1" applyAlignment="1">
      <alignment wrapText="1"/>
    </xf>
    <xf numFmtId="0" fontId="20" fillId="0" borderId="663" xfId="3" applyFont="1" applyBorder="1" applyAlignment="1">
      <alignment wrapText="1"/>
    </xf>
    <xf numFmtId="0" fontId="19" fillId="3" borderId="391" xfId="3" applyFont="1" applyFill="1" applyBorder="1" applyAlignment="1">
      <alignment horizontal="center"/>
    </xf>
    <xf numFmtId="0" fontId="23" fillId="3" borderId="394" xfId="3" applyFont="1" applyFill="1" applyBorder="1" applyAlignment="1">
      <alignment horizontal="left"/>
    </xf>
    <xf numFmtId="0" fontId="8" fillId="0" borderId="617" xfId="3" applyFont="1" applyBorder="1"/>
    <xf numFmtId="0" fontId="23" fillId="0" borderId="613" xfId="3" applyFont="1" applyBorder="1" applyAlignment="1">
      <alignment horizontal="center"/>
    </xf>
    <xf numFmtId="0" fontId="23" fillId="0" borderId="619" xfId="3" applyFont="1" applyBorder="1" applyAlignment="1">
      <alignment horizontal="center"/>
    </xf>
    <xf numFmtId="0" fontId="25" fillId="0" borderId="445" xfId="3" applyFont="1" applyBorder="1" applyAlignment="1">
      <alignment horizontal="center"/>
    </xf>
    <xf numFmtId="0" fontId="23" fillId="0" borderId="668" xfId="3" applyFont="1" applyBorder="1" applyAlignment="1">
      <alignment horizontal="center"/>
    </xf>
    <xf numFmtId="0" fontId="23" fillId="0" borderId="503" xfId="4" applyFont="1" applyBorder="1" applyAlignment="1">
      <alignment horizontal="center"/>
    </xf>
    <xf numFmtId="0" fontId="21" fillId="0" borderId="599" xfId="4" applyFont="1" applyBorder="1" applyAlignment="1">
      <alignment horizontal="center"/>
    </xf>
    <xf numFmtId="0" fontId="23" fillId="0" borderId="602" xfId="4" applyFont="1" applyBorder="1" applyAlignment="1">
      <alignment horizontal="center"/>
    </xf>
    <xf numFmtId="0" fontId="23" fillId="0" borderId="411" xfId="4" applyFont="1" applyBorder="1" applyAlignment="1">
      <alignment horizontal="center"/>
    </xf>
    <xf numFmtId="0" fontId="23" fillId="0" borderId="400" xfId="4" applyFont="1" applyBorder="1" applyAlignment="1">
      <alignment horizontal="center" vertical="center"/>
    </xf>
    <xf numFmtId="0" fontId="23" fillId="0" borderId="414" xfId="4" applyFont="1" applyBorder="1" applyAlignment="1">
      <alignment horizontal="center"/>
    </xf>
    <xf numFmtId="0" fontId="28" fillId="0" borderId="413" xfId="4" applyFont="1" applyBorder="1" applyAlignment="1">
      <alignment horizontal="center"/>
    </xf>
    <xf numFmtId="0" fontId="23" fillId="0" borderId="527" xfId="4" applyFont="1" applyBorder="1" applyAlignment="1">
      <alignment horizontal="center"/>
    </xf>
    <xf numFmtId="0" fontId="23" fillId="0" borderId="525" xfId="4" applyFont="1" applyBorder="1" applyAlignment="1">
      <alignment horizontal="center"/>
    </xf>
    <xf numFmtId="0" fontId="19" fillId="0" borderId="524" xfId="4" applyFont="1" applyBorder="1" applyAlignment="1">
      <alignment horizontal="center"/>
    </xf>
    <xf numFmtId="0" fontId="23" fillId="7" borderId="417" xfId="4" applyFont="1" applyFill="1" applyBorder="1" applyAlignment="1">
      <alignment horizontal="center"/>
    </xf>
    <xf numFmtId="0" fontId="23" fillId="0" borderId="417" xfId="4" applyFont="1" applyBorder="1" applyAlignment="1">
      <alignment horizontal="center"/>
    </xf>
    <xf numFmtId="0" fontId="23" fillId="0" borderId="660" xfId="4" applyFont="1" applyBorder="1" applyAlignment="1">
      <alignment horizontal="left"/>
    </xf>
    <xf numFmtId="0" fontId="8" fillId="0" borderId="526" xfId="4" applyFont="1" applyBorder="1" applyAlignment="1">
      <alignment horizontal="left"/>
    </xf>
    <xf numFmtId="0" fontId="23" fillId="0" borderId="581" xfId="4" applyFont="1" applyBorder="1" applyAlignment="1">
      <alignment horizontal="center"/>
    </xf>
    <xf numFmtId="0" fontId="23" fillId="0" borderId="582" xfId="4" applyFont="1" applyBorder="1" applyAlignment="1">
      <alignment horizontal="center"/>
    </xf>
    <xf numFmtId="0" fontId="23" fillId="0" borderId="583" xfId="4" applyFont="1" applyBorder="1" applyAlignment="1">
      <alignment horizontal="center"/>
    </xf>
    <xf numFmtId="0" fontId="23" fillId="0" borderId="420" xfId="4" applyFont="1" applyBorder="1" applyAlignment="1">
      <alignment horizontal="center"/>
    </xf>
    <xf numFmtId="0" fontId="23" fillId="0" borderId="409" xfId="4" applyFont="1" applyBorder="1" applyAlignment="1">
      <alignment horizontal="center"/>
    </xf>
    <xf numFmtId="0" fontId="19" fillId="0" borderId="410" xfId="4" applyFont="1" applyBorder="1" applyAlignment="1">
      <alignment horizontal="center"/>
    </xf>
    <xf numFmtId="0" fontId="19" fillId="0" borderId="586" xfId="4" applyFont="1" applyBorder="1" applyAlignment="1">
      <alignment horizontal="center"/>
    </xf>
    <xf numFmtId="0" fontId="19" fillId="0" borderId="583" xfId="4" applyFont="1" applyBorder="1" applyAlignment="1">
      <alignment horizontal="center"/>
    </xf>
    <xf numFmtId="0" fontId="23" fillId="0" borderId="503" xfId="5" applyFont="1" applyBorder="1" applyAlignment="1">
      <alignment horizontal="right"/>
    </xf>
    <xf numFmtId="0" fontId="20" fillId="0" borderId="439" xfId="4" applyFont="1" applyBorder="1" applyAlignment="1">
      <alignment wrapText="1"/>
    </xf>
    <xf numFmtId="0" fontId="23" fillId="0" borderId="399" xfId="4" applyFont="1" applyBorder="1" applyAlignment="1">
      <alignment horizontal="center"/>
    </xf>
    <xf numFmtId="0" fontId="23" fillId="0" borderId="400" xfId="4" applyFont="1" applyBorder="1" applyAlignment="1">
      <alignment horizontal="center"/>
    </xf>
    <xf numFmtId="0" fontId="23" fillId="0" borderId="402" xfId="4" applyFont="1" applyBorder="1" applyAlignment="1">
      <alignment horizontal="center"/>
    </xf>
    <xf numFmtId="0" fontId="23" fillId="0" borderId="413" xfId="4" applyFont="1" applyBorder="1" applyAlignment="1">
      <alignment horizontal="center"/>
    </xf>
    <xf numFmtId="0" fontId="19" fillId="0" borderId="401" xfId="4" applyFont="1" applyBorder="1" applyAlignment="1">
      <alignment horizontal="center"/>
    </xf>
    <xf numFmtId="0" fontId="23" fillId="0" borderId="389" xfId="4" applyFont="1" applyBorder="1" applyAlignment="1">
      <alignment horizontal="center"/>
    </xf>
    <xf numFmtId="0" fontId="23" fillId="0" borderId="390" xfId="4" applyFont="1" applyBorder="1" applyAlignment="1">
      <alignment horizontal="center"/>
    </xf>
    <xf numFmtId="0" fontId="19" fillId="0" borderId="391" xfId="4" applyFont="1" applyBorder="1" applyAlignment="1">
      <alignment horizontal="center"/>
    </xf>
    <xf numFmtId="0" fontId="19" fillId="0" borderId="412" xfId="4" applyFont="1" applyBorder="1" applyAlignment="1">
      <alignment horizontal="center"/>
    </xf>
    <xf numFmtId="0" fontId="23" fillId="0" borderId="602" xfId="5" applyFont="1" applyBorder="1" applyAlignment="1">
      <alignment horizontal="right"/>
    </xf>
    <xf numFmtId="0" fontId="8" fillId="0" borderId="439" xfId="4" applyFont="1" applyBorder="1" applyAlignment="1">
      <alignment horizontal="left" wrapText="1"/>
    </xf>
    <xf numFmtId="0" fontId="8" fillId="2" borderId="393" xfId="4" applyFont="1" applyFill="1" applyBorder="1" applyAlignment="1">
      <alignment horizontal="left"/>
    </xf>
    <xf numFmtId="0" fontId="23" fillId="0" borderId="391" xfId="4" applyFont="1" applyBorder="1" applyAlignment="1">
      <alignment horizontal="center"/>
    </xf>
    <xf numFmtId="0" fontId="23" fillId="0" borderId="161" xfId="4" applyFont="1" applyBorder="1" applyAlignment="1">
      <alignment horizontal="center"/>
    </xf>
    <xf numFmtId="0" fontId="8" fillId="0" borderId="439" xfId="4" applyFont="1" applyBorder="1" applyAlignment="1">
      <alignment horizontal="left"/>
    </xf>
    <xf numFmtId="0" fontId="23" fillId="0" borderId="399" xfId="4" applyFont="1" applyBorder="1" applyAlignment="1">
      <alignment horizontal="center" vertical="center"/>
    </xf>
    <xf numFmtId="0" fontId="23" fillId="0" borderId="402" xfId="4" applyFont="1" applyBorder="1" applyAlignment="1">
      <alignment horizontal="center" vertical="center"/>
    </xf>
    <xf numFmtId="0" fontId="23" fillId="0" borderId="413" xfId="4" applyFont="1" applyBorder="1" applyAlignment="1">
      <alignment horizontal="center" vertical="center"/>
    </xf>
    <xf numFmtId="0" fontId="25" fillId="0" borderId="401" xfId="4" applyFont="1" applyBorder="1" applyAlignment="1">
      <alignment horizontal="center" vertical="center"/>
    </xf>
    <xf numFmtId="0" fontId="25" fillId="0" borderId="402" xfId="4" applyFont="1" applyBorder="1" applyAlignment="1">
      <alignment horizontal="center" vertical="center"/>
    </xf>
    <xf numFmtId="0" fontId="23" fillId="0" borderId="413" xfId="4" applyFont="1" applyBorder="1" applyAlignment="1">
      <alignment horizontal="left"/>
    </xf>
    <xf numFmtId="0" fontId="23" fillId="0" borderId="400" xfId="4" applyFont="1" applyBorder="1" applyAlignment="1">
      <alignment horizontal="left"/>
    </xf>
    <xf numFmtId="0" fontId="23" fillId="0" borderId="401" xfId="4" applyFont="1" applyBorder="1" applyAlignment="1">
      <alignment horizontal="left"/>
    </xf>
    <xf numFmtId="0" fontId="23" fillId="0" borderId="399" xfId="4" applyFont="1" applyBorder="1" applyAlignment="1">
      <alignment horizontal="left"/>
    </xf>
    <xf numFmtId="0" fontId="23" fillId="0" borderId="402" xfId="4" applyFont="1" applyBorder="1" applyAlignment="1">
      <alignment horizontal="left"/>
    </xf>
    <xf numFmtId="0" fontId="23" fillId="0" borderId="147" xfId="4" applyFont="1" applyBorder="1" applyAlignment="1">
      <alignment horizontal="right"/>
    </xf>
    <xf numFmtId="0" fontId="23" fillId="0" borderId="483" xfId="4" applyFont="1" applyBorder="1" applyAlignment="1">
      <alignment horizontal="center" vertical="center"/>
    </xf>
    <xf numFmtId="0" fontId="25" fillId="0" borderId="483" xfId="4" applyFont="1" applyBorder="1" applyAlignment="1">
      <alignment horizontal="center" vertical="center"/>
    </xf>
    <xf numFmtId="0" fontId="23" fillId="0" borderId="417" xfId="4" applyFont="1" applyBorder="1" applyAlignment="1">
      <alignment horizontal="left"/>
    </xf>
    <xf numFmtId="0" fontId="23" fillId="2" borderId="409" xfId="4" applyFont="1" applyFill="1" applyBorder="1" applyAlignment="1">
      <alignment horizontal="center"/>
    </xf>
    <xf numFmtId="0" fontId="8" fillId="0" borderId="410" xfId="4" applyFont="1" applyBorder="1" applyAlignment="1">
      <alignment horizontal="left"/>
    </xf>
    <xf numFmtId="0" fontId="23" fillId="0" borderId="503" xfId="5" applyFont="1" applyBorder="1" applyAlignment="1">
      <alignment horizontal="left"/>
    </xf>
    <xf numFmtId="0" fontId="23" fillId="2" borderId="138" xfId="4" applyFont="1" applyFill="1" applyBorder="1" applyAlignment="1">
      <alignment horizontal="center"/>
    </xf>
    <xf numFmtId="0" fontId="19" fillId="0" borderId="402" xfId="4" applyFont="1" applyBorder="1" applyAlignment="1">
      <alignment horizontal="center"/>
    </xf>
    <xf numFmtId="0" fontId="23" fillId="0" borderId="414" xfId="5" applyFont="1" applyBorder="1" applyAlignment="1">
      <alignment horizontal="left"/>
    </xf>
    <xf numFmtId="0" fontId="23" fillId="2" borderId="417" xfId="4" applyFont="1" applyFill="1" applyBorder="1" applyAlignment="1">
      <alignment horizontal="center"/>
    </xf>
    <xf numFmtId="0" fontId="23" fillId="0" borderId="483" xfId="4" applyFont="1" applyBorder="1" applyAlignment="1">
      <alignment horizontal="center"/>
    </xf>
    <xf numFmtId="0" fontId="25" fillId="0" borderId="483" xfId="4" applyFont="1" applyBorder="1" applyAlignment="1">
      <alignment horizontal="center"/>
    </xf>
    <xf numFmtId="0" fontId="23" fillId="0" borderId="417" xfId="5" applyFont="1" applyBorder="1" applyAlignment="1">
      <alignment horizontal="left"/>
    </xf>
    <xf numFmtId="0" fontId="23" fillId="2" borderId="503" xfId="4" applyFont="1" applyFill="1" applyBorder="1" applyAlignment="1">
      <alignment horizontal="center"/>
    </xf>
    <xf numFmtId="0" fontId="8" fillId="0" borderId="393" xfId="4" applyFont="1" applyBorder="1" applyAlignment="1">
      <alignment horizontal="left"/>
    </xf>
    <xf numFmtId="0" fontId="29" fillId="2" borderId="393" xfId="4" applyFont="1" applyFill="1" applyBorder="1" applyAlignment="1">
      <alignment horizontal="left"/>
    </xf>
    <xf numFmtId="0" fontId="23" fillId="2" borderId="389" xfId="4" applyFont="1" applyFill="1" applyBorder="1" applyAlignment="1">
      <alignment horizontal="center"/>
    </xf>
    <xf numFmtId="0" fontId="23" fillId="2" borderId="411" xfId="4" applyFont="1" applyFill="1" applyBorder="1" applyAlignment="1">
      <alignment horizontal="center"/>
    </xf>
    <xf numFmtId="0" fontId="23" fillId="0" borderId="602" xfId="5" applyFont="1" applyBorder="1" applyAlignment="1">
      <alignment horizontal="left"/>
    </xf>
    <xf numFmtId="0" fontId="23" fillId="2" borderId="602" xfId="4" applyFont="1" applyFill="1" applyBorder="1" applyAlignment="1">
      <alignment horizontal="center"/>
    </xf>
    <xf numFmtId="0" fontId="8" fillId="0" borderId="439" xfId="4" applyFont="1" applyBorder="1"/>
    <xf numFmtId="0" fontId="23" fillId="0" borderId="414" xfId="5" applyFont="1" applyBorder="1" applyAlignment="1">
      <alignment horizontal="right"/>
    </xf>
    <xf numFmtId="0" fontId="27" fillId="0" borderId="417" xfId="4" applyBorder="1"/>
    <xf numFmtId="0" fontId="22" fillId="0" borderId="417" xfId="5" applyBorder="1"/>
    <xf numFmtId="0" fontId="23" fillId="0" borderId="417" xfId="5" applyFont="1" applyBorder="1" applyAlignment="1">
      <alignment horizontal="center"/>
    </xf>
    <xf numFmtId="0" fontId="8" fillId="0" borderId="411" xfId="4" applyFont="1" applyBorder="1" applyAlignment="1">
      <alignment horizontal="left"/>
    </xf>
    <xf numFmtId="0" fontId="23" fillId="0" borderId="434" xfId="5" applyFont="1" applyBorder="1" applyAlignment="1">
      <alignment horizontal="left"/>
    </xf>
    <xf numFmtId="0" fontId="8" fillId="0" borderId="411" xfId="4" applyFont="1" applyBorder="1"/>
    <xf numFmtId="0" fontId="23" fillId="2" borderId="390" xfId="4" applyFont="1" applyFill="1" applyBorder="1" applyAlignment="1">
      <alignment horizontal="center"/>
    </xf>
    <xf numFmtId="0" fontId="19" fillId="2" borderId="412" xfId="4" applyFont="1" applyFill="1" applyBorder="1" applyAlignment="1">
      <alignment horizontal="center"/>
    </xf>
    <xf numFmtId="0" fontId="23" fillId="0" borderId="394" xfId="5" applyFont="1" applyBorder="1" applyAlignment="1">
      <alignment horizontal="right"/>
    </xf>
    <xf numFmtId="0" fontId="29" fillId="2" borderId="411" xfId="4" applyFont="1" applyFill="1" applyBorder="1" applyAlignment="1">
      <alignment horizontal="left"/>
    </xf>
    <xf numFmtId="0" fontId="8" fillId="0" borderId="399" xfId="4" applyFont="1" applyBorder="1" applyAlignment="1">
      <alignment horizontal="left"/>
    </xf>
    <xf numFmtId="0" fontId="23" fillId="0" borderId="432" xfId="5" applyFont="1" applyBorder="1" applyAlignment="1">
      <alignment horizontal="right"/>
    </xf>
    <xf numFmtId="0" fontId="23" fillId="0" borderId="665" xfId="4" applyFont="1" applyBorder="1" applyAlignment="1">
      <alignment horizontal="center"/>
    </xf>
    <xf numFmtId="0" fontId="23" fillId="0" borderId="664" xfId="4" applyFont="1" applyBorder="1" applyAlignment="1">
      <alignment horizontal="center"/>
    </xf>
    <xf numFmtId="0" fontId="25" fillId="0" borderId="664" xfId="4" applyFont="1" applyBorder="1" applyAlignment="1">
      <alignment horizontal="center"/>
    </xf>
    <xf numFmtId="0" fontId="23" fillId="0" borderId="666" xfId="4" applyFont="1" applyBorder="1" applyAlignment="1">
      <alignment horizontal="center"/>
    </xf>
    <xf numFmtId="0" fontId="23" fillId="0" borderId="667" xfId="4" applyFont="1" applyBorder="1" applyAlignment="1">
      <alignment horizontal="center"/>
    </xf>
    <xf numFmtId="0" fontId="25" fillId="0" borderId="417" xfId="4" applyFont="1" applyBorder="1" applyAlignment="1">
      <alignment horizontal="center"/>
    </xf>
    <xf numFmtId="0" fontId="25" fillId="0" borderId="665" xfId="4" applyFont="1" applyBorder="1" applyAlignment="1">
      <alignment horizontal="center"/>
    </xf>
    <xf numFmtId="0" fontId="8" fillId="0" borderId="584" xfId="4" applyFont="1" applyBorder="1" applyAlignment="1">
      <alignment horizontal="left"/>
    </xf>
    <xf numFmtId="0" fontId="23" fillId="0" borderId="599" xfId="4" applyFont="1" applyBorder="1" applyAlignment="1">
      <alignment horizontal="center"/>
    </xf>
    <xf numFmtId="0" fontId="19" fillId="0" borderId="587" xfId="4" applyFont="1" applyBorder="1" applyAlignment="1">
      <alignment horizontal="center"/>
    </xf>
    <xf numFmtId="0" fontId="8" fillId="0" borderId="392" xfId="4" applyFont="1" applyBorder="1"/>
    <xf numFmtId="0" fontId="8" fillId="0" borderId="443" xfId="4" applyFont="1" applyBorder="1"/>
    <xf numFmtId="0" fontId="25" fillId="0" borderId="391" xfId="4" applyFont="1" applyBorder="1" applyAlignment="1">
      <alignment horizontal="center"/>
    </xf>
    <xf numFmtId="0" fontId="27" fillId="0" borderId="389" xfId="4" applyBorder="1"/>
    <xf numFmtId="0" fontId="27" fillId="0" borderId="390" xfId="4" applyBorder="1"/>
    <xf numFmtId="0" fontId="27" fillId="0" borderId="391" xfId="4" applyBorder="1"/>
    <xf numFmtId="0" fontId="25" fillId="0" borderId="667" xfId="4" applyFont="1" applyBorder="1" applyAlignment="1">
      <alignment horizontal="center"/>
    </xf>
    <xf numFmtId="0" fontId="23" fillId="0" borderId="663" xfId="4" applyFont="1" applyBorder="1" applyAlignment="1">
      <alignment horizontal="center"/>
    </xf>
    <xf numFmtId="0" fontId="8" fillId="0" borderId="581" xfId="4" applyFont="1" applyBorder="1"/>
    <xf numFmtId="0" fontId="23" fillId="0" borderId="392" xfId="4" applyFont="1" applyBorder="1" applyAlignment="1">
      <alignment horizontal="center"/>
    </xf>
    <xf numFmtId="0" fontId="8" fillId="0" borderId="389" xfId="4" applyFont="1" applyBorder="1" applyAlignment="1">
      <alignment horizontal="left" wrapText="1"/>
    </xf>
    <xf numFmtId="0" fontId="22" fillId="0" borderId="411" xfId="4" applyFont="1" applyBorder="1"/>
    <xf numFmtId="0" fontId="22" fillId="0" borderId="390" xfId="4" applyFont="1" applyBorder="1"/>
    <xf numFmtId="0" fontId="22" fillId="0" borderId="412" xfId="4" applyFont="1" applyBorder="1"/>
    <xf numFmtId="0" fontId="23" fillId="0" borderId="443" xfId="4" applyFont="1" applyBorder="1" applyAlignment="1">
      <alignment horizontal="center"/>
    </xf>
    <xf numFmtId="0" fontId="8" fillId="0" borderId="389" xfId="4" applyFont="1" applyBorder="1"/>
    <xf numFmtId="0" fontId="23" fillId="0" borderId="483" xfId="4" applyFont="1" applyBorder="1" applyAlignment="1">
      <alignment horizontal="left"/>
    </xf>
    <xf numFmtId="0" fontId="23" fillId="0" borderId="661" xfId="4" applyFont="1" applyBorder="1" applyAlignment="1">
      <alignment horizontal="center"/>
    </xf>
    <xf numFmtId="0" fontId="23" fillId="0" borderId="158" xfId="4" applyFont="1" applyBorder="1" applyAlignment="1">
      <alignment horizontal="center"/>
    </xf>
    <xf numFmtId="0" fontId="20" fillId="2" borderId="663" xfId="4" applyFont="1" applyFill="1" applyBorder="1"/>
    <xf numFmtId="0" fontId="19" fillId="0" borderId="609" xfId="4" applyFont="1" applyBorder="1" applyAlignment="1">
      <alignment horizontal="center"/>
    </xf>
    <xf numFmtId="0" fontId="23" fillId="0" borderId="608" xfId="4" applyFont="1" applyBorder="1" applyAlignment="1">
      <alignment horizontal="center"/>
    </xf>
    <xf numFmtId="0" fontId="23" fillId="0" borderId="434" xfId="5" applyFont="1" applyBorder="1" applyAlignment="1">
      <alignment horizontal="right"/>
    </xf>
    <xf numFmtId="0" fontId="20" fillId="2" borderId="392" xfId="4" applyFont="1" applyFill="1" applyBorder="1"/>
    <xf numFmtId="0" fontId="20" fillId="2" borderId="443" xfId="4" applyFont="1" applyFill="1" applyBorder="1"/>
    <xf numFmtId="0" fontId="8" fillId="2" borderId="392" xfId="4" applyFont="1" applyFill="1" applyBorder="1"/>
    <xf numFmtId="0" fontId="23" fillId="0" borderId="663" xfId="4" applyFont="1" applyBorder="1" applyAlignment="1">
      <alignment horizontal="center" vertical="center"/>
    </xf>
    <xf numFmtId="0" fontId="8" fillId="2" borderId="584" xfId="4" applyFont="1" applyFill="1" applyBorder="1" applyAlignment="1">
      <alignment horizontal="left" vertical="center"/>
    </xf>
    <xf numFmtId="0" fontId="23" fillId="2" borderId="392" xfId="4" applyFont="1" applyFill="1" applyBorder="1" applyAlignment="1">
      <alignment horizontal="center" vertical="center"/>
    </xf>
    <xf numFmtId="0" fontId="8" fillId="0" borderId="392" xfId="4" applyFont="1" applyBorder="1" applyAlignment="1">
      <alignment horizontal="left" vertical="center"/>
    </xf>
    <xf numFmtId="0" fontId="23" fillId="0" borderId="392" xfId="4" applyFont="1" applyBorder="1" applyAlignment="1">
      <alignment horizontal="center" vertical="center"/>
    </xf>
    <xf numFmtId="0" fontId="20" fillId="2" borderId="392" xfId="4" applyFont="1" applyFill="1" applyBorder="1" applyAlignment="1">
      <alignment vertical="center"/>
    </xf>
    <xf numFmtId="0" fontId="8" fillId="2" borderId="392" xfId="4" applyFont="1" applyFill="1" applyBorder="1" applyAlignment="1">
      <alignment vertical="center" wrapText="1"/>
    </xf>
    <xf numFmtId="0" fontId="20" fillId="2" borderId="663" xfId="4" applyFont="1" applyFill="1" applyBorder="1" applyAlignment="1">
      <alignment vertical="center" wrapText="1"/>
    </xf>
    <xf numFmtId="0" fontId="23" fillId="0" borderId="609" xfId="4" applyFont="1" applyBorder="1" applyAlignment="1">
      <alignment horizontal="center"/>
    </xf>
    <xf numFmtId="0" fontId="23" fillId="0" borderId="394" xfId="5" applyFont="1" applyBorder="1" applyAlignment="1">
      <alignment horizontal="left"/>
    </xf>
    <xf numFmtId="0" fontId="20" fillId="2" borderId="663" xfId="4" applyFont="1" applyFill="1" applyBorder="1" applyAlignment="1">
      <alignment vertical="center"/>
    </xf>
    <xf numFmtId="0" fontId="8" fillId="2" borderId="443" xfId="4" applyFont="1" applyFill="1" applyBorder="1" applyAlignment="1">
      <alignment vertical="center"/>
    </xf>
    <xf numFmtId="0" fontId="23" fillId="2" borderId="399" xfId="4" applyFont="1" applyFill="1" applyBorder="1" applyAlignment="1">
      <alignment horizontal="center"/>
    </xf>
    <xf numFmtId="0" fontId="23" fillId="2" borderId="400" xfId="4" applyFont="1" applyFill="1" applyBorder="1" applyAlignment="1">
      <alignment horizontal="center"/>
    </xf>
    <xf numFmtId="0" fontId="19" fillId="2" borderId="402" xfId="4" applyFont="1" applyFill="1" applyBorder="1" applyAlignment="1">
      <alignment horizontal="center"/>
    </xf>
    <xf numFmtId="0" fontId="23" fillId="2" borderId="413" xfId="4" applyFont="1" applyFill="1" applyBorder="1" applyAlignment="1">
      <alignment horizontal="center"/>
    </xf>
    <xf numFmtId="0" fontId="19" fillId="2" borderId="401" xfId="4" applyFont="1" applyFill="1" applyBorder="1" applyAlignment="1">
      <alignment horizontal="center"/>
    </xf>
    <xf numFmtId="0" fontId="23" fillId="2" borderId="394" xfId="5" applyFont="1" applyFill="1" applyBorder="1" applyAlignment="1">
      <alignment horizontal="left"/>
    </xf>
    <xf numFmtId="0" fontId="29" fillId="0" borderId="392" xfId="4" applyFont="1" applyBorder="1" applyAlignment="1">
      <alignment vertical="center" wrapText="1"/>
    </xf>
    <xf numFmtId="0" fontId="23" fillId="2" borderId="443" xfId="4" applyFont="1" applyFill="1" applyBorder="1" applyAlignment="1">
      <alignment horizontal="center" vertical="center"/>
    </xf>
    <xf numFmtId="0" fontId="8" fillId="0" borderId="617" xfId="4" applyFont="1" applyBorder="1" applyAlignment="1">
      <alignment vertical="center"/>
    </xf>
    <xf numFmtId="0" fontId="23" fillId="0" borderId="611" xfId="4" applyFont="1" applyBorder="1" applyAlignment="1">
      <alignment horizontal="center"/>
    </xf>
    <xf numFmtId="0" fontId="23" fillId="0" borderId="612" xfId="4" applyFont="1" applyBorder="1" applyAlignment="1">
      <alignment horizontal="center"/>
    </xf>
    <xf numFmtId="0" fontId="23" fillId="0" borderId="619" xfId="4" applyFont="1" applyBorder="1" applyAlignment="1">
      <alignment horizontal="center"/>
    </xf>
    <xf numFmtId="0" fontId="19" fillId="0" borderId="614" xfId="4" applyFont="1" applyBorder="1" applyAlignment="1">
      <alignment horizontal="center"/>
    </xf>
    <xf numFmtId="0" fontId="19" fillId="0" borderId="613" xfId="4" applyFont="1" applyBorder="1" applyAlignment="1">
      <alignment horizontal="center"/>
    </xf>
    <xf numFmtId="0" fontId="23" fillId="0" borderId="445" xfId="4" applyFont="1" applyBorder="1" applyAlignment="1">
      <alignment horizontal="center"/>
    </xf>
    <xf numFmtId="0" fontId="25" fillId="0" borderId="445" xfId="4" applyFont="1" applyBorder="1" applyAlignment="1">
      <alignment horizontal="center"/>
    </xf>
    <xf numFmtId="0" fontId="22" fillId="0" borderId="394" xfId="5" applyBorder="1"/>
    <xf numFmtId="0" fontId="23" fillId="0" borderId="668" xfId="4" applyFont="1" applyBorder="1" applyAlignment="1">
      <alignment horizontal="center"/>
    </xf>
    <xf numFmtId="0" fontId="23" fillId="0" borderId="613" xfId="4" applyFont="1" applyBorder="1" applyAlignment="1">
      <alignment horizontal="center"/>
    </xf>
    <xf numFmtId="0" fontId="60" fillId="0" borderId="0" xfId="11" applyFont="1" applyAlignment="1">
      <alignment horizontal="right" vertical="center"/>
    </xf>
    <xf numFmtId="0" fontId="23" fillId="0" borderId="147" xfId="3" applyFont="1" applyBorder="1" applyAlignment="1">
      <alignment horizontal="center"/>
    </xf>
    <xf numFmtId="0" fontId="20" fillId="0" borderId="659" xfId="3" applyFont="1" applyBorder="1" applyAlignment="1">
      <alignment wrapText="1"/>
    </xf>
    <xf numFmtId="0" fontId="25" fillId="0" borderId="583" xfId="3" applyFont="1" applyBorder="1" applyAlignment="1">
      <alignment horizontal="center"/>
    </xf>
    <xf numFmtId="0" fontId="25" fillId="0" borderId="524" xfId="3" applyFont="1" applyBorder="1" applyAlignment="1">
      <alignment horizontal="center"/>
    </xf>
    <xf numFmtId="0" fontId="8" fillId="2" borderId="393" xfId="3" applyFont="1" applyFill="1" applyBorder="1"/>
    <xf numFmtId="0" fontId="25" fillId="0" borderId="391" xfId="3" applyFont="1" applyBorder="1" applyAlignment="1">
      <alignment horizontal="center"/>
    </xf>
    <xf numFmtId="0" fontId="25" fillId="0" borderId="402" xfId="3" applyFont="1" applyBorder="1" applyAlignment="1">
      <alignment horizontal="center"/>
    </xf>
    <xf numFmtId="0" fontId="10" fillId="0" borderId="379" xfId="12" applyFont="1" applyBorder="1" applyAlignment="1">
      <alignment vertical="center"/>
    </xf>
    <xf numFmtId="0" fontId="25" fillId="0" borderId="527" xfId="3" applyFont="1" applyBorder="1" applyAlignment="1">
      <alignment horizontal="center"/>
    </xf>
    <xf numFmtId="0" fontId="23" fillId="0" borderId="380" xfId="3" applyFont="1" applyBorder="1" applyAlignment="1">
      <alignment horizontal="right"/>
    </xf>
    <xf numFmtId="0" fontId="23" fillId="7" borderId="387" xfId="3" applyFont="1" applyFill="1" applyBorder="1" applyAlignment="1">
      <alignment horizontal="center"/>
    </xf>
    <xf numFmtId="0" fontId="10" fillId="0" borderId="0" xfId="12" applyFont="1" applyAlignment="1">
      <alignment vertical="center"/>
    </xf>
    <xf numFmtId="0" fontId="10" fillId="0" borderId="142" xfId="12" applyFont="1" applyBorder="1" applyAlignment="1">
      <alignment vertical="center"/>
    </xf>
    <xf numFmtId="0" fontId="23" fillId="0" borderId="141" xfId="3" applyFont="1" applyBorder="1" applyAlignment="1">
      <alignment horizontal="center"/>
    </xf>
    <xf numFmtId="0" fontId="25" fillId="0" borderId="139" xfId="3" applyFont="1" applyBorder="1" applyAlignment="1">
      <alignment horizontal="center"/>
    </xf>
    <xf numFmtId="0" fontId="25" fillId="0" borderId="141" xfId="3" applyFont="1" applyBorder="1" applyAlignment="1">
      <alignment horizontal="center"/>
    </xf>
    <xf numFmtId="0" fontId="23" fillId="0" borderId="147" xfId="3" applyFont="1" applyBorder="1" applyAlignment="1">
      <alignment horizontal="left"/>
    </xf>
    <xf numFmtId="0" fontId="23" fillId="0" borderId="412" xfId="3" applyFont="1" applyBorder="1" applyAlignment="1">
      <alignment horizontal="center"/>
    </xf>
    <xf numFmtId="0" fontId="25" fillId="0" borderId="412" xfId="3" applyFont="1" applyBorder="1" applyAlignment="1">
      <alignment horizontal="center"/>
    </xf>
    <xf numFmtId="0" fontId="23" fillId="0" borderId="401" xfId="3" applyFont="1" applyBorder="1" applyAlignment="1">
      <alignment horizontal="center"/>
    </xf>
    <xf numFmtId="0" fontId="25" fillId="0" borderId="609" xfId="3" applyFont="1" applyBorder="1" applyAlignment="1">
      <alignment horizontal="center"/>
    </xf>
    <xf numFmtId="0" fontId="8" fillId="2" borderId="393" xfId="3" applyFont="1" applyFill="1" applyBorder="1" applyAlignment="1">
      <alignment horizontal="left" vertical="center" wrapText="1"/>
    </xf>
    <xf numFmtId="0" fontId="23" fillId="0" borderId="399" xfId="3" applyFont="1" applyBorder="1" applyAlignment="1">
      <alignment horizontal="center" vertical="center"/>
    </xf>
    <xf numFmtId="0" fontId="23" fillId="0" borderId="401" xfId="3" applyFont="1" applyBorder="1" applyAlignment="1">
      <alignment horizontal="center" vertical="center"/>
    </xf>
    <xf numFmtId="0" fontId="25" fillId="0" borderId="402" xfId="3" applyFont="1" applyBorder="1" applyAlignment="1">
      <alignment horizontal="center" vertical="center"/>
    </xf>
    <xf numFmtId="0" fontId="23" fillId="0" borderId="389" xfId="3" applyFont="1" applyBorder="1" applyAlignment="1">
      <alignment horizontal="center" vertical="center"/>
    </xf>
    <xf numFmtId="0" fontId="23" fillId="0" borderId="390" xfId="3" applyFont="1" applyBorder="1" applyAlignment="1">
      <alignment horizontal="center" vertical="center"/>
    </xf>
    <xf numFmtId="0" fontId="25" fillId="0" borderId="412" xfId="3" applyFont="1" applyBorder="1" applyAlignment="1">
      <alignment horizontal="center" vertical="center"/>
    </xf>
    <xf numFmtId="0" fontId="19" fillId="0" borderId="391" xfId="3" applyFont="1" applyBorder="1" applyAlignment="1">
      <alignment horizontal="center" vertical="center"/>
    </xf>
    <xf numFmtId="0" fontId="23" fillId="0" borderId="413" xfId="3" applyFont="1" applyBorder="1" applyAlignment="1">
      <alignment horizontal="center" vertical="center"/>
    </xf>
    <xf numFmtId="0" fontId="19" fillId="0" borderId="401" xfId="3" applyFont="1" applyBorder="1" applyAlignment="1">
      <alignment horizontal="center" vertical="center"/>
    </xf>
    <xf numFmtId="0" fontId="23" fillId="0" borderId="602" xfId="3" applyFont="1" applyBorder="1" applyAlignment="1">
      <alignment horizontal="center" vertical="center"/>
    </xf>
    <xf numFmtId="0" fontId="19" fillId="0" borderId="402" xfId="3" applyFont="1" applyBorder="1" applyAlignment="1">
      <alignment horizontal="center" vertical="center"/>
    </xf>
    <xf numFmtId="0" fontId="25" fillId="0" borderId="401" xfId="3" applyFont="1" applyBorder="1" applyAlignment="1">
      <alignment horizontal="center" vertical="center"/>
    </xf>
    <xf numFmtId="0" fontId="23" fillId="0" borderId="602" xfId="3" applyFont="1" applyBorder="1" applyAlignment="1">
      <alignment horizontal="left" vertical="center"/>
    </xf>
    <xf numFmtId="0" fontId="8" fillId="0" borderId="393" xfId="3" applyFont="1" applyBorder="1" applyAlignment="1">
      <alignment horizontal="left" wrapText="1"/>
    </xf>
    <xf numFmtId="0" fontId="19" fillId="0" borderId="614" xfId="3" applyFont="1" applyBorder="1" applyAlignment="1">
      <alignment horizontal="center"/>
    </xf>
    <xf numFmtId="0" fontId="23" fillId="0" borderId="161" xfId="3" applyFont="1" applyBorder="1" applyAlignment="1">
      <alignment horizontal="left"/>
    </xf>
    <xf numFmtId="0" fontId="22" fillId="7" borderId="417" xfId="3" applyFill="1" applyBorder="1"/>
    <xf numFmtId="0" fontId="23" fillId="0" borderId="476" xfId="3" applyFont="1" applyBorder="1" applyAlignment="1">
      <alignment horizontal="center"/>
    </xf>
    <xf numFmtId="0" fontId="20" fillId="0" borderId="599" xfId="3" applyFont="1" applyBorder="1" applyAlignment="1">
      <alignment horizontal="left"/>
    </xf>
    <xf numFmtId="0" fontId="23" fillId="0" borderId="524" xfId="3" applyFont="1" applyBorder="1" applyAlignment="1">
      <alignment horizontal="center"/>
    </xf>
    <xf numFmtId="0" fontId="23" fillId="0" borderId="402" xfId="3" applyFont="1" applyBorder="1" applyAlignment="1">
      <alignment horizontal="center" vertical="center"/>
    </xf>
    <xf numFmtId="0" fontId="8" fillId="0" borderId="411" xfId="3" applyFont="1" applyBorder="1" applyAlignment="1">
      <alignment wrapText="1"/>
    </xf>
    <xf numFmtId="0" fontId="10" fillId="0" borderId="411" xfId="3" applyFont="1" applyBorder="1" applyAlignment="1">
      <alignment horizontal="center"/>
    </xf>
    <xf numFmtId="0" fontId="18" fillId="0" borderId="412" xfId="3" applyFont="1" applyBorder="1" applyAlignment="1">
      <alignment horizontal="center"/>
    </xf>
    <xf numFmtId="0" fontId="8" fillId="0" borderId="149" xfId="3" applyFont="1" applyBorder="1" applyAlignment="1">
      <alignment horizontal="left"/>
    </xf>
    <xf numFmtId="0" fontId="8" fillId="0" borderId="602" xfId="3" applyFont="1" applyBorder="1"/>
    <xf numFmtId="0" fontId="25" fillId="0" borderId="391" xfId="3" applyFont="1" applyBorder="1" applyAlignment="1">
      <alignment horizontal="center" vertical="center"/>
    </xf>
    <xf numFmtId="0" fontId="8" fillId="0" borderId="432" xfId="3" applyFont="1" applyBorder="1" applyAlignment="1">
      <alignment horizontal="left" wrapText="1"/>
    </xf>
    <xf numFmtId="0" fontId="8" fillId="0" borderId="599" xfId="3" applyFont="1" applyBorder="1" applyAlignment="1">
      <alignment horizontal="left"/>
    </xf>
    <xf numFmtId="0" fontId="25" fillId="0" borderId="587" xfId="3" applyFont="1" applyBorder="1" applyAlignment="1">
      <alignment horizontal="center"/>
    </xf>
    <xf numFmtId="0" fontId="25" fillId="0" borderId="664" xfId="3" applyFont="1" applyBorder="1" applyAlignment="1">
      <alignment horizontal="center"/>
    </xf>
    <xf numFmtId="0" fontId="1" fillId="0" borderId="0" xfId="1"/>
    <xf numFmtId="0" fontId="4" fillId="8" borderId="0" xfId="1" applyFont="1" applyFill="1" applyAlignment="1">
      <alignment horizontal="left" wrapText="1"/>
    </xf>
    <xf numFmtId="0" fontId="5" fillId="8" borderId="0" xfId="1" applyFont="1" applyFill="1" applyAlignment="1">
      <alignment horizontal="center" vertical="center" wrapText="1"/>
    </xf>
    <xf numFmtId="0" fontId="4" fillId="8" borderId="0" xfId="1" applyFont="1" applyFill="1" applyAlignment="1">
      <alignment wrapText="1"/>
    </xf>
    <xf numFmtId="0" fontId="5" fillId="8" borderId="0" xfId="1" applyFont="1" applyFill="1" applyAlignment="1">
      <alignment horizontal="center" wrapText="1"/>
    </xf>
    <xf numFmtId="0" fontId="68" fillId="8" borderId="0" xfId="1" applyFont="1" applyFill="1" applyAlignment="1">
      <alignment horizontal="center" wrapText="1"/>
    </xf>
    <xf numFmtId="0" fontId="69" fillId="8" borderId="0" xfId="1" applyFont="1" applyFill="1" applyAlignment="1">
      <alignment wrapText="1"/>
    </xf>
    <xf numFmtId="49" fontId="69" fillId="8" borderId="0" xfId="1" applyNumberFormat="1" applyFont="1" applyFill="1" applyAlignment="1">
      <alignment vertical="top" wrapText="1"/>
    </xf>
    <xf numFmtId="0" fontId="4" fillId="8" borderId="0" xfId="1" applyFont="1" applyFill="1" applyAlignment="1">
      <alignment horizontal="right" vertical="top"/>
    </xf>
    <xf numFmtId="0" fontId="70" fillId="8" borderId="0" xfId="1" applyFont="1" applyFill="1" applyAlignment="1">
      <alignment wrapText="1"/>
    </xf>
    <xf numFmtId="49" fontId="69" fillId="0" borderId="0" xfId="1" applyNumberFormat="1" applyFont="1"/>
    <xf numFmtId="0" fontId="4" fillId="0" borderId="0" xfId="1" applyFont="1"/>
    <xf numFmtId="0" fontId="5" fillId="0" borderId="0" xfId="1" applyFont="1" applyAlignment="1">
      <alignment horizontal="center"/>
    </xf>
    <xf numFmtId="0" fontId="71" fillId="8" borderId="0" xfId="1" applyFont="1" applyFill="1" applyAlignment="1">
      <alignment vertical="top"/>
    </xf>
    <xf numFmtId="0" fontId="5" fillId="8" borderId="0" xfId="1" applyFont="1" applyFill="1" applyAlignment="1">
      <alignment horizontal="center" vertical="top"/>
    </xf>
    <xf numFmtId="0" fontId="5" fillId="8" borderId="0" xfId="1" applyFont="1" applyFill="1" applyAlignment="1">
      <alignment horizontal="center" vertical="center"/>
    </xf>
    <xf numFmtId="1" fontId="71" fillId="8" borderId="0" xfId="1" applyNumberFormat="1" applyFont="1" applyFill="1" applyAlignment="1">
      <alignment vertical="top"/>
    </xf>
    <xf numFmtId="0" fontId="68" fillId="0" borderId="0" xfId="1" applyFont="1" applyAlignment="1">
      <alignment horizontal="center"/>
    </xf>
    <xf numFmtId="0" fontId="71" fillId="8" borderId="0" xfId="1" applyFont="1" applyFill="1" applyAlignment="1">
      <alignment horizontal="center" vertical="top"/>
    </xf>
    <xf numFmtId="0" fontId="69" fillId="0" borderId="0" xfId="1" applyFont="1"/>
    <xf numFmtId="0" fontId="69" fillId="0" borderId="0" xfId="1" applyFont="1" applyAlignment="1">
      <alignment horizontal="right" vertical="top"/>
    </xf>
    <xf numFmtId="0" fontId="6" fillId="8" borderId="669" xfId="1" applyFont="1" applyFill="1" applyBorder="1" applyAlignment="1">
      <alignment horizontal="left" vertical="top"/>
    </xf>
    <xf numFmtId="0" fontId="4" fillId="8" borderId="0" xfId="1" applyFont="1" applyFill="1" applyAlignment="1">
      <alignment horizontal="center" vertical="top"/>
    </xf>
    <xf numFmtId="0" fontId="4" fillId="8" borderId="0" xfId="1" applyFont="1" applyFill="1" applyAlignment="1">
      <alignment horizontal="center"/>
    </xf>
    <xf numFmtId="0" fontId="4" fillId="8" borderId="0" xfId="1" applyFont="1" applyFill="1" applyAlignment="1">
      <alignment horizontal="center" vertical="top" wrapText="1"/>
    </xf>
    <xf numFmtId="0" fontId="6" fillId="8" borderId="0" xfId="1" applyFont="1" applyFill="1" applyAlignment="1">
      <alignment horizontal="center" vertical="top" wrapText="1"/>
    </xf>
    <xf numFmtId="0" fontId="6" fillId="8" borderId="670" xfId="1" applyFont="1" applyFill="1" applyBorder="1" applyAlignment="1">
      <alignment horizontal="left" vertical="top"/>
    </xf>
    <xf numFmtId="49" fontId="6" fillId="8" borderId="670" xfId="1" applyNumberFormat="1" applyFont="1" applyFill="1" applyBorder="1" applyAlignment="1">
      <alignment horizontal="left" vertical="top"/>
    </xf>
    <xf numFmtId="0" fontId="6" fillId="8" borderId="0" xfId="1" applyFont="1" applyFill="1" applyAlignment="1">
      <alignment horizontal="center" vertical="center"/>
    </xf>
    <xf numFmtId="0" fontId="72" fillId="8" borderId="0" xfId="1" applyFont="1" applyFill="1" applyAlignment="1">
      <alignment horizontal="center" vertical="top"/>
    </xf>
    <xf numFmtId="0" fontId="11" fillId="8" borderId="0" xfId="1" applyFont="1" applyFill="1" applyAlignment="1">
      <alignment horizontal="center" vertical="top"/>
    </xf>
    <xf numFmtId="0" fontId="6" fillId="8" borderId="0" xfId="1" applyFont="1" applyFill="1" applyAlignment="1">
      <alignment horizontal="left" vertical="center"/>
    </xf>
    <xf numFmtId="0" fontId="4" fillId="8" borderId="0" xfId="1" applyFont="1" applyFill="1" applyAlignment="1">
      <alignment horizontal="center" vertical="center"/>
    </xf>
    <xf numFmtId="0" fontId="68" fillId="8" borderId="0" xfId="1" applyFont="1" applyFill="1" applyAlignment="1">
      <alignment horizontal="center" vertical="center"/>
    </xf>
    <xf numFmtId="0" fontId="6" fillId="8" borderId="0" xfId="1" applyFont="1" applyFill="1" applyAlignment="1">
      <alignment horizontal="right" vertical="top"/>
    </xf>
    <xf numFmtId="0" fontId="6" fillId="8" borderId="662" xfId="1" applyFont="1" applyFill="1" applyBorder="1" applyAlignment="1">
      <alignment horizontal="left" vertical="center"/>
    </xf>
    <xf numFmtId="0" fontId="5" fillId="8" borderId="662" xfId="1" applyFont="1" applyFill="1" applyBorder="1" applyAlignment="1">
      <alignment horizontal="center" vertical="center"/>
    </xf>
    <xf numFmtId="0" fontId="6" fillId="8" borderId="671" xfId="1" applyFont="1" applyFill="1" applyBorder="1" applyAlignment="1">
      <alignment horizontal="center" vertical="center"/>
    </xf>
    <xf numFmtId="0" fontId="6" fillId="8" borderId="672" xfId="1" applyFont="1" applyFill="1" applyBorder="1" applyAlignment="1">
      <alignment horizontal="center" vertical="center"/>
    </xf>
    <xf numFmtId="0" fontId="5" fillId="9" borderId="662" xfId="1" applyFont="1" applyFill="1" applyBorder="1" applyAlignment="1">
      <alignment horizontal="center" vertical="center"/>
    </xf>
    <xf numFmtId="0" fontId="5" fillId="8" borderId="661" xfId="1" applyFont="1" applyFill="1" applyBorder="1" applyAlignment="1">
      <alignment horizontal="center" vertical="center"/>
    </xf>
    <xf numFmtId="49" fontId="6" fillId="8" borderId="661" xfId="1" applyNumberFormat="1" applyFont="1" applyFill="1" applyBorder="1" applyAlignment="1">
      <alignment vertical="top" wrapText="1"/>
    </xf>
    <xf numFmtId="49" fontId="6" fillId="8" borderId="673" xfId="1" applyNumberFormat="1" applyFont="1" applyFill="1" applyBorder="1" applyAlignment="1">
      <alignment horizontal="right" vertical="top"/>
    </xf>
    <xf numFmtId="0" fontId="6" fillId="8" borderId="54" xfId="1" applyFont="1" applyFill="1" applyBorder="1" applyAlignment="1">
      <alignment horizontal="left" vertical="center"/>
    </xf>
    <xf numFmtId="0" fontId="5" fillId="8" borderId="674" xfId="1" applyFont="1" applyFill="1" applyBorder="1" applyAlignment="1">
      <alignment horizontal="center" vertical="center"/>
    </xf>
    <xf numFmtId="0" fontId="6" fillId="8" borderId="20" xfId="1" applyFont="1" applyFill="1" applyBorder="1" applyAlignment="1">
      <alignment horizontal="center" vertical="center"/>
    </xf>
    <xf numFmtId="0" fontId="6" fillId="8" borderId="80" xfId="1" applyFont="1" applyFill="1" applyBorder="1" applyAlignment="1">
      <alignment horizontal="center" vertical="center"/>
    </xf>
    <xf numFmtId="0" fontId="5" fillId="8" borderId="79" xfId="1" applyFont="1" applyFill="1" applyBorder="1" applyAlignment="1">
      <alignment horizontal="center" vertical="center"/>
    </xf>
    <xf numFmtId="0" fontId="68" fillId="8" borderId="675" xfId="1" applyFont="1" applyFill="1" applyBorder="1" applyAlignment="1">
      <alignment horizontal="center" vertical="center"/>
    </xf>
    <xf numFmtId="0" fontId="6" fillId="8" borderId="676" xfId="1" applyFont="1" applyFill="1" applyBorder="1" applyAlignment="1">
      <alignment horizontal="center" vertical="center"/>
    </xf>
    <xf numFmtId="0" fontId="6" fillId="8" borderId="674" xfId="1" applyFont="1" applyFill="1" applyBorder="1" applyAlignment="1">
      <alignment horizontal="center" vertical="center"/>
    </xf>
    <xf numFmtId="0" fontId="6" fillId="8" borderId="79" xfId="1" applyFont="1" applyFill="1" applyBorder="1" applyAlignment="1">
      <alignment horizontal="center" vertical="center"/>
    </xf>
    <xf numFmtId="0" fontId="6" fillId="8" borderId="677" xfId="1" applyFont="1" applyFill="1" applyBorder="1" applyAlignment="1">
      <alignment horizontal="center" vertical="center"/>
    </xf>
    <xf numFmtId="49" fontId="6" fillId="8" borderId="21" xfId="1" applyNumberFormat="1" applyFont="1" applyFill="1" applyBorder="1" applyAlignment="1">
      <alignment vertical="top" wrapText="1"/>
    </xf>
    <xf numFmtId="49" fontId="6" fillId="8" borderId="678" xfId="1" applyNumberFormat="1" applyFont="1" applyFill="1" applyBorder="1" applyAlignment="1">
      <alignment horizontal="right" vertical="top"/>
    </xf>
    <xf numFmtId="0" fontId="4" fillId="0" borderId="679" xfId="1" applyFont="1" applyBorder="1"/>
    <xf numFmtId="0" fontId="5" fillId="8" borderId="38" xfId="1" applyFont="1" applyFill="1" applyBorder="1" applyAlignment="1">
      <alignment horizontal="center" vertical="center"/>
    </xf>
    <xf numFmtId="0" fontId="6" fillId="8" borderId="13" xfId="1" applyFont="1" applyFill="1" applyBorder="1" applyAlignment="1">
      <alignment horizontal="center" vertical="center"/>
    </xf>
    <xf numFmtId="0" fontId="6" fillId="8" borderId="66" xfId="1" applyFont="1" applyFill="1" applyBorder="1" applyAlignment="1">
      <alignment horizontal="center" vertical="center"/>
    </xf>
    <xf numFmtId="0" fontId="5" fillId="8" borderId="64" xfId="1" applyFont="1" applyFill="1" applyBorder="1" applyAlignment="1">
      <alignment horizontal="center" vertical="center"/>
    </xf>
    <xf numFmtId="0" fontId="68" fillId="8" borderId="65" xfId="1" applyFont="1" applyFill="1" applyBorder="1" applyAlignment="1">
      <alignment horizontal="center" vertical="center"/>
    </xf>
    <xf numFmtId="0" fontId="6" fillId="8" borderId="680" xfId="1" applyFont="1" applyFill="1" applyBorder="1" applyAlignment="1">
      <alignment horizontal="center" vertical="center"/>
    </xf>
    <xf numFmtId="0" fontId="6" fillId="8" borderId="38" xfId="1" applyFont="1" applyFill="1" applyBorder="1" applyAlignment="1">
      <alignment horizontal="center" vertical="center"/>
    </xf>
    <xf numFmtId="0" fontId="6" fillId="8" borderId="64" xfId="1" applyFont="1" applyFill="1" applyBorder="1" applyAlignment="1">
      <alignment horizontal="center" vertical="center"/>
    </xf>
    <xf numFmtId="0" fontId="6" fillId="8" borderId="37" xfId="1" applyFont="1" applyFill="1" applyBorder="1" applyAlignment="1">
      <alignment horizontal="center" vertical="center"/>
    </xf>
    <xf numFmtId="49" fontId="6" fillId="8" borderId="14" xfId="1" applyNumberFormat="1" applyFont="1" applyFill="1" applyBorder="1" applyAlignment="1">
      <alignment vertical="top" wrapText="1"/>
    </xf>
    <xf numFmtId="49" fontId="6" fillId="8" borderId="645" xfId="1" applyNumberFormat="1" applyFont="1" applyFill="1" applyBorder="1" applyAlignment="1">
      <alignment horizontal="right" vertical="top"/>
    </xf>
    <xf numFmtId="0" fontId="4" fillId="8" borderId="106" xfId="1" applyFont="1" applyFill="1" applyBorder="1" applyAlignment="1">
      <alignment horizontal="left" vertical="top"/>
    </xf>
    <xf numFmtId="0" fontId="5" fillId="8" borderId="32" xfId="1" applyFont="1" applyFill="1" applyBorder="1" applyAlignment="1">
      <alignment horizontal="center" vertical="center"/>
    </xf>
    <xf numFmtId="0" fontId="6" fillId="8" borderId="31" xfId="1" applyFont="1" applyFill="1" applyBorder="1" applyAlignment="1">
      <alignment horizontal="center" vertical="center"/>
    </xf>
    <xf numFmtId="0" fontId="6" fillId="8" borderId="61" xfId="1" applyFont="1" applyFill="1" applyBorder="1" applyAlignment="1">
      <alignment horizontal="center" vertical="center"/>
    </xf>
    <xf numFmtId="0" fontId="5" fillId="8" borderId="81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82" xfId="1" applyFont="1" applyFill="1" applyBorder="1" applyAlignment="1">
      <alignment horizontal="center" vertical="center"/>
    </xf>
    <xf numFmtId="0" fontId="68" fillId="8" borderId="681" xfId="1" applyFont="1" applyFill="1" applyBorder="1" applyAlignment="1">
      <alignment horizontal="center" vertical="center"/>
    </xf>
    <xf numFmtId="0" fontId="6" fillId="8" borderId="682" xfId="1" applyFont="1" applyFill="1" applyBorder="1" applyAlignment="1">
      <alignment horizontal="center" vertical="center"/>
    </xf>
    <xf numFmtId="0" fontId="6" fillId="8" borderId="683" xfId="1" applyFont="1" applyFill="1" applyBorder="1" applyAlignment="1">
      <alignment horizontal="center" vertical="center"/>
    </xf>
    <xf numFmtId="0" fontId="6" fillId="8" borderId="81" xfId="1" applyFont="1" applyFill="1" applyBorder="1" applyAlignment="1">
      <alignment horizontal="center" vertical="center"/>
    </xf>
    <xf numFmtId="0" fontId="6" fillId="8" borderId="684" xfId="1" applyFont="1" applyFill="1" applyBorder="1" applyAlignment="1">
      <alignment horizontal="center" vertical="center"/>
    </xf>
    <xf numFmtId="49" fontId="6" fillId="8" borderId="6" xfId="1" applyNumberFormat="1" applyFont="1" applyFill="1" applyBorder="1" applyAlignment="1">
      <alignment vertical="top" wrapText="1"/>
    </xf>
    <xf numFmtId="49" fontId="6" fillId="8" borderId="685" xfId="1" applyNumberFormat="1" applyFont="1" applyFill="1" applyBorder="1" applyAlignment="1">
      <alignment horizontal="right" vertical="top"/>
    </xf>
    <xf numFmtId="49" fontId="4" fillId="0" borderId="686" xfId="1" applyNumberFormat="1" applyFont="1" applyBorder="1" applyAlignment="1">
      <alignment vertical="top"/>
    </xf>
    <xf numFmtId="0" fontId="5" fillId="0" borderId="687" xfId="1" applyFont="1" applyBorder="1" applyAlignment="1">
      <alignment horizontal="center"/>
    </xf>
    <xf numFmtId="0" fontId="4" fillId="0" borderId="688" xfId="1" applyFont="1" applyBorder="1" applyAlignment="1">
      <alignment horizontal="center" vertical="center"/>
    </xf>
    <xf numFmtId="0" fontId="4" fillId="0" borderId="673" xfId="1" applyFont="1" applyBorder="1" applyAlignment="1">
      <alignment horizontal="center" vertical="center"/>
    </xf>
    <xf numFmtId="0" fontId="73" fillId="0" borderId="689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690" xfId="1" applyFont="1" applyBorder="1" applyAlignment="1">
      <alignment horizontal="center"/>
    </xf>
    <xf numFmtId="0" fontId="73" fillId="0" borderId="24" xfId="1" applyFont="1" applyBorder="1" applyAlignment="1">
      <alignment horizontal="center"/>
    </xf>
    <xf numFmtId="49" fontId="75" fillId="0" borderId="669" xfId="13" applyNumberFormat="1" applyFont="1" applyBorder="1" applyAlignment="1">
      <alignment horizontal="left"/>
    </xf>
    <xf numFmtId="164" fontId="18" fillId="0" borderId="148" xfId="13" applyFont="1" applyBorder="1" applyAlignment="1">
      <alignment horizontal="center"/>
    </xf>
    <xf numFmtId="164" fontId="76" fillId="0" borderId="298" xfId="13" applyFont="1" applyBorder="1" applyAlignment="1">
      <alignment horizontal="center"/>
    </xf>
    <xf numFmtId="164" fontId="76" fillId="0" borderId="143" xfId="13" applyFont="1" applyBorder="1" applyAlignment="1">
      <alignment horizontal="center"/>
    </xf>
    <xf numFmtId="164" fontId="18" fillId="0" borderId="148" xfId="13" applyFont="1" applyBorder="1" applyAlignment="1">
      <alignment horizontal="center" vertical="center"/>
    </xf>
    <xf numFmtId="164" fontId="76" fillId="0" borderId="298" xfId="13" applyFont="1" applyBorder="1" applyAlignment="1">
      <alignment horizontal="center" vertical="center"/>
    </xf>
    <xf numFmtId="164" fontId="76" fillId="0" borderId="657" xfId="13" applyFont="1" applyBorder="1" applyAlignment="1">
      <alignment horizontal="center" vertical="center"/>
    </xf>
    <xf numFmtId="164" fontId="18" fillId="0" borderId="613" xfId="13" applyFont="1" applyBorder="1" applyAlignment="1">
      <alignment horizontal="center"/>
    </xf>
    <xf numFmtId="164" fontId="76" fillId="0" borderId="612" xfId="13" applyFont="1" applyBorder="1" applyAlignment="1">
      <alignment horizontal="center"/>
    </xf>
    <xf numFmtId="164" fontId="76" fillId="0" borderId="611" xfId="13" applyFont="1" applyBorder="1" applyAlignment="1">
      <alignment horizontal="center"/>
    </xf>
    <xf numFmtId="164" fontId="18" fillId="0" borderId="657" xfId="13" applyFont="1" applyBorder="1" applyAlignment="1">
      <alignment horizontal="center"/>
    </xf>
    <xf numFmtId="164" fontId="76" fillId="0" borderId="691" xfId="13" applyFont="1" applyBorder="1" applyAlignment="1">
      <alignment horizontal="center"/>
    </xf>
    <xf numFmtId="164" fontId="18" fillId="0" borderId="135" xfId="13" applyFont="1" applyBorder="1" applyAlignment="1">
      <alignment horizontal="center"/>
    </xf>
    <xf numFmtId="164" fontId="76" fillId="0" borderId="143" xfId="13" applyFont="1" applyBorder="1" applyAlignment="1">
      <alignment horizontal="center" vertical="center" wrapText="1"/>
    </xf>
    <xf numFmtId="164" fontId="18" fillId="0" borderId="669" xfId="13" applyFont="1" applyBorder="1" applyAlignment="1">
      <alignment horizontal="center"/>
    </xf>
    <xf numFmtId="164" fontId="76" fillId="0" borderId="567" xfId="13" applyFont="1" applyBorder="1" applyAlignment="1">
      <alignment horizontal="center"/>
    </xf>
    <xf numFmtId="164" fontId="77" fillId="0" borderId="566" xfId="13" applyFont="1" applyBorder="1" applyAlignment="1">
      <alignment horizontal="center"/>
    </xf>
    <xf numFmtId="164" fontId="76" fillId="0" borderId="566" xfId="13" applyFont="1" applyBorder="1" applyAlignment="1">
      <alignment horizontal="center"/>
    </xf>
    <xf numFmtId="49" fontId="69" fillId="0" borderId="692" xfId="1" applyNumberFormat="1" applyFont="1" applyBorder="1" applyAlignment="1">
      <alignment vertical="top" wrapText="1"/>
    </xf>
    <xf numFmtId="49" fontId="4" fillId="0" borderId="693" xfId="1" applyNumberFormat="1" applyFont="1" applyBorder="1" applyAlignment="1">
      <alignment horizontal="right" vertical="top"/>
    </xf>
    <xf numFmtId="49" fontId="4" fillId="0" borderId="694" xfId="1" applyNumberFormat="1" applyFont="1" applyBorder="1" applyAlignment="1">
      <alignment vertical="top"/>
    </xf>
    <xf numFmtId="0" fontId="5" fillId="0" borderId="402" xfId="1" applyFont="1" applyBorder="1" applyAlignment="1">
      <alignment horizontal="center"/>
    </xf>
    <xf numFmtId="0" fontId="4" fillId="0" borderId="400" xfId="1" applyFont="1" applyBorder="1" applyAlignment="1">
      <alignment horizontal="center" vertical="center"/>
    </xf>
    <xf numFmtId="0" fontId="4" fillId="0" borderId="399" xfId="1" applyFont="1" applyBorder="1" applyAlignment="1">
      <alignment horizontal="center" vertical="center"/>
    </xf>
    <xf numFmtId="0" fontId="73" fillId="0" borderId="674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80" xfId="1" applyFont="1" applyBorder="1" applyAlignment="1">
      <alignment horizontal="center"/>
    </xf>
    <xf numFmtId="0" fontId="73" fillId="0" borderId="79" xfId="1" applyFont="1" applyBorder="1" applyAlignment="1">
      <alignment horizontal="center"/>
    </xf>
    <xf numFmtId="0" fontId="5" fillId="0" borderId="79" xfId="1" applyFont="1" applyBorder="1" applyAlignment="1">
      <alignment horizontal="center"/>
    </xf>
    <xf numFmtId="0" fontId="5" fillId="0" borderId="7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80" xfId="1" applyFont="1" applyBorder="1" applyAlignment="1">
      <alignment horizontal="center" vertical="center"/>
    </xf>
    <xf numFmtId="0" fontId="5" fillId="0" borderId="695" xfId="1" applyFont="1" applyBorder="1" applyAlignment="1">
      <alignment horizontal="center"/>
    </xf>
    <xf numFmtId="0" fontId="68" fillId="0" borderId="675" xfId="1" applyFont="1" applyBorder="1" applyAlignment="1">
      <alignment horizontal="center" vertical="center"/>
    </xf>
    <xf numFmtId="0" fontId="4" fillId="0" borderId="675" xfId="1" applyFont="1" applyBorder="1" applyAlignment="1">
      <alignment horizontal="center" vertical="center"/>
    </xf>
    <xf numFmtId="0" fontId="4" fillId="0" borderId="79" xfId="1" applyFont="1" applyBorder="1" applyAlignment="1">
      <alignment horizontal="center" vertical="center"/>
    </xf>
    <xf numFmtId="0" fontId="4" fillId="0" borderId="677" xfId="1" applyFont="1" applyBorder="1" applyAlignment="1">
      <alignment horizontal="center" vertical="center"/>
    </xf>
    <xf numFmtId="49" fontId="69" fillId="0" borderId="21" xfId="1" applyNumberFormat="1" applyFont="1" applyBorder="1" applyAlignment="1">
      <alignment vertical="top" wrapText="1"/>
    </xf>
    <xf numFmtId="49" fontId="4" fillId="0" borderId="42" xfId="1" applyNumberFormat="1" applyFont="1" applyBorder="1" applyAlignment="1">
      <alignment horizontal="right" vertical="top"/>
    </xf>
    <xf numFmtId="49" fontId="4" fillId="8" borderId="696" xfId="1" applyNumberFormat="1" applyFont="1" applyFill="1" applyBorder="1" applyAlignment="1">
      <alignment vertical="top"/>
    </xf>
    <xf numFmtId="0" fontId="5" fillId="0" borderId="391" xfId="1" applyFont="1" applyBorder="1" applyAlignment="1">
      <alignment horizontal="center"/>
    </xf>
    <xf numFmtId="0" fontId="4" fillId="8" borderId="390" xfId="1" applyFont="1" applyFill="1" applyBorder="1" applyAlignment="1">
      <alignment horizontal="center" vertical="center"/>
    </xf>
    <xf numFmtId="0" fontId="4" fillId="8" borderId="389" xfId="1" applyFont="1" applyFill="1" applyBorder="1" applyAlignment="1">
      <alignment horizontal="center" vertical="center"/>
    </xf>
    <xf numFmtId="0" fontId="73" fillId="0" borderId="68" xfId="1" applyFont="1" applyBorder="1" applyAlignment="1">
      <alignment horizontal="center"/>
    </xf>
    <xf numFmtId="0" fontId="4" fillId="0" borderId="44" xfId="1" applyFont="1" applyBorder="1" applyAlignment="1">
      <alignment horizontal="center"/>
    </xf>
    <xf numFmtId="0" fontId="4" fillId="0" borderId="67" xfId="1" applyFont="1" applyBorder="1" applyAlignment="1">
      <alignment horizontal="center"/>
    </xf>
    <xf numFmtId="0" fontId="73" fillId="0" borderId="64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66" xfId="1" applyFont="1" applyBorder="1" applyAlignment="1">
      <alignment horizontal="center"/>
    </xf>
    <xf numFmtId="0" fontId="5" fillId="8" borderId="64" xfId="1" applyFont="1" applyFill="1" applyBorder="1" applyAlignment="1">
      <alignment horizontal="center"/>
    </xf>
    <xf numFmtId="0" fontId="4" fillId="8" borderId="13" xfId="1" applyFont="1" applyFill="1" applyBorder="1" applyAlignment="1">
      <alignment horizontal="center"/>
    </xf>
    <xf numFmtId="0" fontId="4" fillId="8" borderId="66" xfId="1" applyFont="1" applyFill="1" applyBorder="1" applyAlignment="1">
      <alignment horizontal="center"/>
    </xf>
    <xf numFmtId="0" fontId="4" fillId="8" borderId="13" xfId="1" applyFont="1" applyFill="1" applyBorder="1" applyAlignment="1">
      <alignment horizontal="center" vertical="center"/>
    </xf>
    <xf numFmtId="0" fontId="4" fillId="8" borderId="66" xfId="1" applyFont="1" applyFill="1" applyBorder="1" applyAlignment="1">
      <alignment horizontal="center" vertical="center"/>
    </xf>
    <xf numFmtId="0" fontId="5" fillId="0" borderId="697" xfId="1" applyFont="1" applyBorder="1" applyAlignment="1">
      <alignment horizontal="center"/>
    </xf>
    <xf numFmtId="0" fontId="4" fillId="8" borderId="65" xfId="1" applyFont="1" applyFill="1" applyBorder="1" applyAlignment="1">
      <alignment horizontal="center" vertical="center"/>
    </xf>
    <xf numFmtId="0" fontId="4" fillId="8" borderId="64" xfId="1" applyFont="1" applyFill="1" applyBorder="1" applyAlignment="1">
      <alignment horizontal="center" vertical="center"/>
    </xf>
    <xf numFmtId="0" fontId="4" fillId="8" borderId="37" xfId="1" applyFont="1" applyFill="1" applyBorder="1" applyAlignment="1">
      <alignment horizontal="center" vertical="center"/>
    </xf>
    <xf numFmtId="49" fontId="69" fillId="8" borderId="14" xfId="1" applyNumberFormat="1" applyFont="1" applyFill="1" applyBorder="1" applyAlignment="1">
      <alignment vertical="top" wrapText="1"/>
    </xf>
    <xf numFmtId="49" fontId="4" fillId="8" borderId="36" xfId="1" applyNumberFormat="1" applyFont="1" applyFill="1" applyBorder="1" applyAlignment="1">
      <alignment horizontal="right" vertical="top"/>
    </xf>
    <xf numFmtId="0" fontId="73" fillId="0" borderId="38" xfId="1" applyFont="1" applyBorder="1" applyAlignment="1">
      <alignment horizontal="center"/>
    </xf>
    <xf numFmtId="0" fontId="5" fillId="0" borderId="698" xfId="1" applyFont="1" applyBorder="1" applyAlignment="1">
      <alignment horizontal="center"/>
    </xf>
    <xf numFmtId="49" fontId="4" fillId="0" borderId="696" xfId="1" applyNumberFormat="1" applyFont="1" applyBorder="1" applyAlignment="1">
      <alignment vertical="top"/>
    </xf>
    <xf numFmtId="0" fontId="4" fillId="0" borderId="390" xfId="1" applyFont="1" applyBorder="1" applyAlignment="1">
      <alignment horizontal="center" vertical="center"/>
    </xf>
    <xf numFmtId="0" fontId="4" fillId="0" borderId="389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/>
    </xf>
    <xf numFmtId="0" fontId="5" fillId="0" borderId="6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66" xfId="1" applyFont="1" applyBorder="1" applyAlignment="1">
      <alignment horizontal="center" vertical="center"/>
    </xf>
    <xf numFmtId="0" fontId="5" fillId="0" borderId="699" xfId="1" applyFont="1" applyBorder="1" applyAlignment="1">
      <alignment horizontal="center"/>
    </xf>
    <xf numFmtId="0" fontId="68" fillId="0" borderId="65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49" fontId="69" fillId="0" borderId="14" xfId="1" applyNumberFormat="1" applyFont="1" applyBorder="1" applyAlignment="1">
      <alignment vertical="top" wrapText="1"/>
    </xf>
    <xf numFmtId="49" fontId="4" fillId="0" borderId="36" xfId="1" applyNumberFormat="1" applyFont="1" applyBorder="1" applyAlignment="1">
      <alignment horizontal="right" vertical="top"/>
    </xf>
    <xf numFmtId="49" fontId="4" fillId="0" borderId="696" xfId="1" applyNumberFormat="1" applyFont="1" applyBorder="1" applyAlignment="1">
      <alignment horizontal="left" vertical="top"/>
    </xf>
    <xf numFmtId="0" fontId="5" fillId="0" borderId="391" xfId="1" applyFont="1" applyBorder="1" applyAlignment="1">
      <alignment horizontal="center" vertical="center"/>
    </xf>
    <xf numFmtId="49" fontId="4" fillId="10" borderId="700" xfId="1" applyNumberFormat="1" applyFont="1" applyFill="1" applyBorder="1" applyAlignment="1">
      <alignment horizontal="left" vertical="top"/>
    </xf>
    <xf numFmtId="0" fontId="5" fillId="11" borderId="583" xfId="1" applyFont="1" applyFill="1" applyBorder="1" applyAlignment="1">
      <alignment horizontal="center" vertical="center"/>
    </xf>
    <xf numFmtId="0" fontId="4" fillId="11" borderId="582" xfId="1" applyFont="1" applyFill="1" applyBorder="1" applyAlignment="1">
      <alignment horizontal="center" vertical="center"/>
    </xf>
    <xf numFmtId="0" fontId="4" fillId="11" borderId="581" xfId="1" applyFont="1" applyFill="1" applyBorder="1" applyAlignment="1">
      <alignment horizontal="center" vertical="center"/>
    </xf>
    <xf numFmtId="0" fontId="5" fillId="11" borderId="32" xfId="1" applyFont="1" applyFill="1" applyBorder="1" applyAlignment="1">
      <alignment horizontal="center" vertical="center"/>
    </xf>
    <xf numFmtId="0" fontId="4" fillId="11" borderId="31" xfId="1" applyFont="1" applyFill="1" applyBorder="1" applyAlignment="1">
      <alignment horizontal="center" vertical="center"/>
    </xf>
    <xf numFmtId="0" fontId="4" fillId="11" borderId="61" xfId="1" applyFont="1" applyFill="1" applyBorder="1" applyAlignment="1">
      <alignment horizontal="center" vertical="center"/>
    </xf>
    <xf numFmtId="0" fontId="5" fillId="11" borderId="59" xfId="1" applyFont="1" applyFill="1" applyBorder="1" applyAlignment="1">
      <alignment horizontal="center" vertical="center"/>
    </xf>
    <xf numFmtId="0" fontId="68" fillId="11" borderId="60" xfId="1" applyFont="1" applyFill="1" applyBorder="1" applyAlignment="1">
      <alignment horizontal="center" vertical="center"/>
    </xf>
    <xf numFmtId="0" fontId="4" fillId="11" borderId="60" xfId="1" applyFont="1" applyFill="1" applyBorder="1" applyAlignment="1">
      <alignment horizontal="center" vertical="center"/>
    </xf>
    <xf numFmtId="0" fontId="4" fillId="11" borderId="59" xfId="1" applyFont="1" applyFill="1" applyBorder="1" applyAlignment="1">
      <alignment horizontal="center" vertical="center"/>
    </xf>
    <xf numFmtId="0" fontId="4" fillId="11" borderId="30" xfId="1" applyFont="1" applyFill="1" applyBorder="1" applyAlignment="1">
      <alignment horizontal="center" vertical="center"/>
    </xf>
    <xf numFmtId="49" fontId="78" fillId="11" borderId="493" xfId="1" applyNumberFormat="1" applyFont="1" applyFill="1" applyBorder="1" applyAlignment="1">
      <alignment vertical="top" wrapText="1"/>
    </xf>
    <xf numFmtId="49" fontId="6" fillId="8" borderId="49" xfId="1" applyNumberFormat="1" applyFont="1" applyFill="1" applyBorder="1" applyAlignment="1">
      <alignment horizontal="right" vertical="top"/>
    </xf>
    <xf numFmtId="49" fontId="4" fillId="8" borderId="694" xfId="1" applyNumberFormat="1" applyFont="1" applyFill="1" applyBorder="1" applyAlignment="1">
      <alignment horizontal="left" vertical="top"/>
    </xf>
    <xf numFmtId="0" fontId="5" fillId="8" borderId="613" xfId="1" applyFont="1" applyFill="1" applyBorder="1" applyAlignment="1">
      <alignment horizontal="center" vertical="center"/>
    </xf>
    <xf numFmtId="0" fontId="4" fillId="8" borderId="612" xfId="1" applyFont="1" applyFill="1" applyBorder="1" applyAlignment="1">
      <alignment horizontal="center" vertical="center"/>
    </xf>
    <xf numFmtId="0" fontId="4" fillId="8" borderId="611" xfId="1" applyFont="1" applyFill="1" applyBorder="1" applyAlignment="1">
      <alignment horizontal="center" vertical="center"/>
    </xf>
    <xf numFmtId="0" fontId="5" fillId="8" borderId="79" xfId="1" applyFont="1" applyFill="1" applyBorder="1" applyAlignment="1">
      <alignment horizontal="center"/>
    </xf>
    <xf numFmtId="0" fontId="4" fillId="8" borderId="20" xfId="1" applyFont="1" applyFill="1" applyBorder="1" applyAlignment="1">
      <alignment horizontal="center"/>
    </xf>
    <xf numFmtId="0" fontId="4" fillId="8" borderId="80" xfId="1" applyFont="1" applyFill="1" applyBorder="1" applyAlignment="1">
      <alignment horizontal="center"/>
    </xf>
    <xf numFmtId="0" fontId="4" fillId="8" borderId="20" xfId="1" applyFont="1" applyFill="1" applyBorder="1" applyAlignment="1">
      <alignment horizontal="center" vertical="center"/>
    </xf>
    <xf numFmtId="0" fontId="4" fillId="8" borderId="80" xfId="1" applyFont="1" applyFill="1" applyBorder="1" applyAlignment="1">
      <alignment horizontal="center" vertical="center"/>
    </xf>
    <xf numFmtId="0" fontId="4" fillId="8" borderId="675" xfId="1" applyFont="1" applyFill="1" applyBorder="1" applyAlignment="1">
      <alignment horizontal="center" vertical="center"/>
    </xf>
    <xf numFmtId="0" fontId="4" fillId="8" borderId="79" xfId="1" applyFont="1" applyFill="1" applyBorder="1" applyAlignment="1">
      <alignment horizontal="center" vertical="center"/>
    </xf>
    <xf numFmtId="0" fontId="4" fillId="8" borderId="677" xfId="1" applyFont="1" applyFill="1" applyBorder="1" applyAlignment="1">
      <alignment horizontal="center" vertical="center"/>
    </xf>
    <xf numFmtId="49" fontId="69" fillId="8" borderId="21" xfId="1" applyNumberFormat="1" applyFont="1" applyFill="1" applyBorder="1" applyAlignment="1">
      <alignment vertical="top" wrapText="1"/>
    </xf>
    <xf numFmtId="0" fontId="5" fillId="0" borderId="701" xfId="1" applyFont="1" applyBorder="1" applyAlignment="1">
      <alignment horizontal="center"/>
    </xf>
    <xf numFmtId="49" fontId="4" fillId="0" borderId="700" xfId="1" applyNumberFormat="1" applyFont="1" applyBorder="1" applyAlignment="1">
      <alignment vertical="top"/>
    </xf>
    <xf numFmtId="0" fontId="73" fillId="0" borderId="32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61" xfId="1" applyFont="1" applyBorder="1" applyAlignment="1">
      <alignment horizontal="center"/>
    </xf>
    <xf numFmtId="0" fontId="73" fillId="0" borderId="59" xfId="1" applyFont="1" applyBorder="1" applyAlignment="1">
      <alignment horizontal="center"/>
    </xf>
    <xf numFmtId="0" fontId="5" fillId="0" borderId="59" xfId="1" applyFont="1" applyBorder="1" applyAlignment="1">
      <alignment horizontal="center"/>
    </xf>
    <xf numFmtId="0" fontId="5" fillId="0" borderId="5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68" fillId="0" borderId="702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49" fontId="69" fillId="0" borderId="493" xfId="1" applyNumberFormat="1" applyFont="1" applyBorder="1" applyAlignment="1">
      <alignment vertical="top" wrapText="1"/>
    </xf>
    <xf numFmtId="49" fontId="4" fillId="0" borderId="616" xfId="1" applyNumberFormat="1" applyFont="1" applyBorder="1" applyAlignment="1">
      <alignment vertical="top"/>
    </xf>
    <xf numFmtId="0" fontId="73" fillId="0" borderId="703" xfId="1" applyFont="1" applyBorder="1" applyAlignment="1">
      <alignment horizontal="center"/>
    </xf>
    <xf numFmtId="0" fontId="4" fillId="0" borderId="704" xfId="1" applyFont="1" applyBorder="1" applyAlignment="1">
      <alignment horizontal="center"/>
    </xf>
    <xf numFmtId="0" fontId="4" fillId="0" borderId="705" xfId="1" applyFont="1" applyBorder="1" applyAlignment="1">
      <alignment horizontal="center"/>
    </xf>
    <xf numFmtId="0" fontId="5" fillId="0" borderId="703" xfId="1" applyFont="1" applyBorder="1" applyAlignment="1">
      <alignment horizontal="center"/>
    </xf>
    <xf numFmtId="0" fontId="5" fillId="0" borderId="703" xfId="1" applyFont="1" applyBorder="1" applyAlignment="1">
      <alignment horizontal="center" vertical="center"/>
    </xf>
    <xf numFmtId="0" fontId="4" fillId="0" borderId="704" xfId="1" applyFont="1" applyBorder="1" applyAlignment="1">
      <alignment horizontal="center" vertical="center"/>
    </xf>
    <xf numFmtId="0" fontId="4" fillId="0" borderId="705" xfId="1" applyFont="1" applyBorder="1" applyAlignment="1">
      <alignment horizontal="center" vertical="center"/>
    </xf>
    <xf numFmtId="0" fontId="5" fillId="0" borderId="706" xfId="1" applyFont="1" applyBorder="1" applyAlignment="1">
      <alignment horizontal="center"/>
    </xf>
    <xf numFmtId="0" fontId="4" fillId="0" borderId="702" xfId="1" applyFont="1" applyBorder="1" applyAlignment="1">
      <alignment horizontal="center" vertical="center"/>
    </xf>
    <xf numFmtId="0" fontId="4" fillId="0" borderId="703" xfId="1" applyFont="1" applyBorder="1" applyAlignment="1">
      <alignment horizontal="center" vertical="center"/>
    </xf>
    <xf numFmtId="0" fontId="4" fillId="0" borderId="707" xfId="1" applyFont="1" applyBorder="1" applyAlignment="1">
      <alignment horizontal="center" vertical="center"/>
    </xf>
    <xf numFmtId="49" fontId="69" fillId="0" borderId="708" xfId="1" applyNumberFormat="1" applyFont="1" applyBorder="1" applyAlignment="1">
      <alignment vertical="top" wrapText="1"/>
    </xf>
    <xf numFmtId="49" fontId="4" fillId="0" borderId="709" xfId="1" applyNumberFormat="1" applyFont="1" applyBorder="1" applyAlignment="1">
      <alignment vertical="center"/>
    </xf>
    <xf numFmtId="0" fontId="73" fillId="0" borderId="710" xfId="1" applyFont="1" applyBorder="1" applyAlignment="1">
      <alignment horizontal="center" vertical="center"/>
    </xf>
    <xf numFmtId="0" fontId="4" fillId="0" borderId="711" xfId="1" applyFont="1" applyBorder="1" applyAlignment="1">
      <alignment horizontal="center" vertical="center"/>
    </xf>
    <xf numFmtId="0" fontId="4" fillId="0" borderId="712" xfId="1" applyFont="1" applyBorder="1" applyAlignment="1">
      <alignment horizontal="center" vertical="center"/>
    </xf>
    <xf numFmtId="0" fontId="5" fillId="0" borderId="710" xfId="1" applyFont="1" applyBorder="1" applyAlignment="1">
      <alignment horizontal="center" vertical="center"/>
    </xf>
    <xf numFmtId="0" fontId="5" fillId="0" borderId="713" xfId="1" applyFont="1" applyBorder="1" applyAlignment="1">
      <alignment horizontal="center" vertical="center"/>
    </xf>
    <xf numFmtId="0" fontId="4" fillId="0" borderId="714" xfId="1" applyFont="1" applyBorder="1" applyAlignment="1">
      <alignment horizontal="center" vertical="center"/>
    </xf>
    <xf numFmtId="0" fontId="4" fillId="0" borderId="710" xfId="1" applyFont="1" applyBorder="1" applyAlignment="1">
      <alignment horizontal="center" vertical="center"/>
    </xf>
    <xf numFmtId="0" fontId="4" fillId="0" borderId="715" xfId="1" applyFont="1" applyBorder="1" applyAlignment="1">
      <alignment horizontal="center" vertical="center"/>
    </xf>
    <xf numFmtId="49" fontId="69" fillId="0" borderId="716" xfId="1" applyNumberFormat="1" applyFont="1" applyBorder="1" applyAlignment="1">
      <alignment vertical="center" wrapText="1"/>
    </xf>
    <xf numFmtId="49" fontId="4" fillId="10" borderId="717" xfId="1" applyNumberFormat="1" applyFont="1" applyFill="1" applyBorder="1" applyAlignment="1">
      <alignment horizontal="left" vertical="top"/>
    </xf>
    <xf numFmtId="0" fontId="5" fillId="11" borderId="90" xfId="1" applyFont="1" applyFill="1" applyBorder="1" applyAlignment="1">
      <alignment horizontal="center" vertical="center"/>
    </xf>
    <xf numFmtId="0" fontId="4" fillId="11" borderId="88" xfId="1" applyFont="1" applyFill="1" applyBorder="1" applyAlignment="1">
      <alignment horizontal="center" vertical="center"/>
    </xf>
    <xf numFmtId="0" fontId="4" fillId="11" borderId="87" xfId="1" applyFont="1" applyFill="1" applyBorder="1" applyAlignment="1">
      <alignment horizontal="center" vertical="center"/>
    </xf>
    <xf numFmtId="0" fontId="5" fillId="11" borderId="89" xfId="1" applyFont="1" applyFill="1" applyBorder="1" applyAlignment="1">
      <alignment horizontal="center" vertical="center"/>
    </xf>
    <xf numFmtId="0" fontId="5" fillId="11" borderId="88" xfId="1" applyFont="1" applyFill="1" applyBorder="1" applyAlignment="1">
      <alignment horizontal="center" vertical="center"/>
    </xf>
    <xf numFmtId="0" fontId="68" fillId="11" borderId="102" xfId="1" applyFont="1" applyFill="1" applyBorder="1" applyAlignment="1">
      <alignment horizontal="center" vertical="center"/>
    </xf>
    <xf numFmtId="0" fontId="4" fillId="11" borderId="102" xfId="1" applyFont="1" applyFill="1" applyBorder="1" applyAlignment="1">
      <alignment horizontal="center" vertical="center"/>
    </xf>
    <xf numFmtId="0" fontId="4" fillId="11" borderId="89" xfId="1" applyFont="1" applyFill="1" applyBorder="1" applyAlignment="1">
      <alignment horizontal="center" vertical="center"/>
    </xf>
    <xf numFmtId="0" fontId="4" fillId="11" borderId="78" xfId="1" applyFont="1" applyFill="1" applyBorder="1" applyAlignment="1">
      <alignment horizontal="center" vertical="center"/>
    </xf>
    <xf numFmtId="49" fontId="78" fillId="11" borderId="718" xfId="1" applyNumberFormat="1" applyFont="1" applyFill="1" applyBorder="1" applyAlignment="1">
      <alignment vertical="top" wrapText="1"/>
    </xf>
    <xf numFmtId="49" fontId="6" fillId="10" borderId="719" xfId="1" applyNumberFormat="1" applyFont="1" applyFill="1" applyBorder="1" applyAlignment="1">
      <alignment horizontal="right" vertical="top"/>
    </xf>
    <xf numFmtId="49" fontId="4" fillId="8" borderId="694" xfId="1" applyNumberFormat="1" applyFont="1" applyFill="1" applyBorder="1" applyAlignment="1">
      <alignment vertical="top"/>
    </xf>
    <xf numFmtId="0" fontId="4" fillId="8" borderId="400" xfId="1" applyFont="1" applyFill="1" applyBorder="1" applyAlignment="1">
      <alignment horizontal="center" vertical="center"/>
    </xf>
    <xf numFmtId="0" fontId="4" fillId="8" borderId="399" xfId="1" applyFont="1" applyFill="1" applyBorder="1" applyAlignment="1">
      <alignment horizontal="center" vertical="center"/>
    </xf>
    <xf numFmtId="0" fontId="68" fillId="8" borderId="669" xfId="1" applyFont="1" applyFill="1" applyBorder="1" applyAlignment="1">
      <alignment horizontal="center" vertical="center"/>
    </xf>
    <xf numFmtId="0" fontId="4" fillId="8" borderId="720" xfId="1" applyFont="1" applyFill="1" applyBorder="1" applyAlignment="1">
      <alignment horizontal="center" vertical="center"/>
    </xf>
    <xf numFmtId="49" fontId="4" fillId="8" borderId="678" xfId="1" applyNumberFormat="1" applyFont="1" applyFill="1" applyBorder="1" applyAlignment="1">
      <alignment horizontal="right" vertical="top"/>
    </xf>
    <xf numFmtId="0" fontId="68" fillId="8" borderId="53" xfId="1" applyFont="1" applyFill="1" applyBorder="1" applyAlignment="1">
      <alignment horizontal="center" vertical="center"/>
    </xf>
    <xf numFmtId="0" fontId="4" fillId="8" borderId="721" xfId="1" applyFont="1" applyFill="1" applyBorder="1" applyAlignment="1">
      <alignment horizontal="center" vertical="center"/>
    </xf>
    <xf numFmtId="49" fontId="4" fillId="8" borderId="49" xfId="1" applyNumberFormat="1" applyFont="1" applyFill="1" applyBorder="1" applyAlignment="1">
      <alignment horizontal="right" vertical="top"/>
    </xf>
    <xf numFmtId="0" fontId="5" fillId="0" borderId="710" xfId="1" applyFont="1" applyBorder="1" applyAlignment="1">
      <alignment horizontal="center"/>
    </xf>
    <xf numFmtId="0" fontId="68" fillId="0" borderId="53" xfId="1" applyFont="1" applyBorder="1" applyAlignment="1">
      <alignment horizontal="center" vertical="center"/>
    </xf>
    <xf numFmtId="0" fontId="4" fillId="0" borderId="721" xfId="1" applyFont="1" applyBorder="1" applyAlignment="1">
      <alignment horizontal="center" vertical="center"/>
    </xf>
    <xf numFmtId="49" fontId="4" fillId="0" borderId="49" xfId="1" applyNumberFormat="1" applyFont="1" applyBorder="1" applyAlignment="1">
      <alignment horizontal="right" vertical="top"/>
    </xf>
    <xf numFmtId="49" fontId="4" fillId="0" borderId="700" xfId="1" applyNumberFormat="1" applyFont="1" applyBorder="1" applyAlignment="1">
      <alignment horizontal="left" vertical="top"/>
    </xf>
    <xf numFmtId="0" fontId="4" fillId="0" borderId="103" xfId="1" applyFont="1" applyBorder="1" applyAlignment="1">
      <alignment horizontal="center" vertical="center"/>
    </xf>
    <xf numFmtId="49" fontId="4" fillId="10" borderId="586" xfId="1" applyNumberFormat="1" applyFont="1" applyFill="1" applyBorder="1" applyAlignment="1">
      <alignment horizontal="left" vertical="top"/>
    </xf>
    <xf numFmtId="0" fontId="5" fillId="11" borderId="722" xfId="1" applyFont="1" applyFill="1" applyBorder="1" applyAlignment="1">
      <alignment horizontal="center" vertical="center"/>
    </xf>
    <xf numFmtId="0" fontId="4" fillId="11" borderId="723" xfId="1" applyFont="1" applyFill="1" applyBorder="1" applyAlignment="1">
      <alignment horizontal="center" vertical="center"/>
    </xf>
    <xf numFmtId="0" fontId="4" fillId="11" borderId="724" xfId="1" applyFont="1" applyFill="1" applyBorder="1" applyAlignment="1">
      <alignment horizontal="center" vertical="center"/>
    </xf>
    <xf numFmtId="0" fontId="5" fillId="11" borderId="725" xfId="1" applyFont="1" applyFill="1" applyBorder="1" applyAlignment="1">
      <alignment horizontal="center" vertical="center"/>
    </xf>
    <xf numFmtId="0" fontId="4" fillId="11" borderId="726" xfId="1" applyFont="1" applyFill="1" applyBorder="1" applyAlignment="1">
      <alignment horizontal="center" vertical="center"/>
    </xf>
    <xf numFmtId="0" fontId="68" fillId="11" borderId="503" xfId="1" applyFont="1" applyFill="1" applyBorder="1" applyAlignment="1">
      <alignment horizontal="center" vertical="center"/>
    </xf>
    <xf numFmtId="0" fontId="4" fillId="11" borderId="727" xfId="1" applyFont="1" applyFill="1" applyBorder="1" applyAlignment="1">
      <alignment horizontal="center" vertical="center"/>
    </xf>
    <xf numFmtId="0" fontId="4" fillId="11" borderId="725" xfId="1" applyFont="1" applyFill="1" applyBorder="1" applyAlignment="1">
      <alignment horizontal="center" vertical="center"/>
    </xf>
    <xf numFmtId="49" fontId="78" fillId="11" borderId="728" xfId="1" applyNumberFormat="1" applyFont="1" applyFill="1" applyBorder="1" applyAlignment="1">
      <alignment vertical="top" wrapText="1"/>
    </xf>
    <xf numFmtId="49" fontId="6" fillId="10" borderId="685" xfId="1" applyNumberFormat="1" applyFont="1" applyFill="1" applyBorder="1" applyAlignment="1">
      <alignment horizontal="right" vertical="top"/>
    </xf>
    <xf numFmtId="0" fontId="4" fillId="12" borderId="729" xfId="1" applyFont="1" applyFill="1" applyBorder="1" applyAlignment="1">
      <alignment horizontal="left" vertical="top"/>
    </xf>
    <xf numFmtId="0" fontId="5" fillId="12" borderId="101" xfId="1" applyFont="1" applyFill="1" applyBorder="1" applyAlignment="1">
      <alignment horizontal="center" vertical="center"/>
    </xf>
    <xf numFmtId="0" fontId="4" fillId="12" borderId="100" xfId="1" applyFont="1" applyFill="1" applyBorder="1" applyAlignment="1">
      <alignment horizontal="center" vertical="center"/>
    </xf>
    <xf numFmtId="0" fontId="4" fillId="12" borderId="99" xfId="1" applyFont="1" applyFill="1" applyBorder="1" applyAlignment="1">
      <alignment horizontal="center" vertical="center"/>
    </xf>
    <xf numFmtId="0" fontId="5" fillId="12" borderId="96" xfId="1" applyFont="1" applyFill="1" applyBorder="1" applyAlignment="1">
      <alignment horizontal="center" vertical="center"/>
    </xf>
    <xf numFmtId="0" fontId="4" fillId="12" borderId="95" xfId="1" applyFont="1" applyFill="1" applyBorder="1" applyAlignment="1">
      <alignment horizontal="center" vertical="center"/>
    </xf>
    <xf numFmtId="0" fontId="4" fillId="12" borderId="98" xfId="1" applyFont="1" applyFill="1" applyBorder="1" applyAlignment="1">
      <alignment horizontal="center" vertical="center"/>
    </xf>
    <xf numFmtId="0" fontId="68" fillId="12" borderId="97" xfId="1" applyFont="1" applyFill="1" applyBorder="1" applyAlignment="1">
      <alignment horizontal="center" vertical="center"/>
    </xf>
    <xf numFmtId="0" fontId="4" fillId="12" borderId="97" xfId="1" applyFont="1" applyFill="1" applyBorder="1" applyAlignment="1">
      <alignment horizontal="center" vertical="center"/>
    </xf>
    <xf numFmtId="0" fontId="4" fillId="12" borderId="96" xfId="1" applyFont="1" applyFill="1" applyBorder="1" applyAlignment="1">
      <alignment horizontal="center" vertical="center"/>
    </xf>
    <xf numFmtId="0" fontId="4" fillId="12" borderId="730" xfId="1" applyFont="1" applyFill="1" applyBorder="1" applyAlignment="1">
      <alignment horizontal="center" vertical="center"/>
    </xf>
    <xf numFmtId="49" fontId="6" fillId="12" borderId="731" xfId="1" applyNumberFormat="1" applyFont="1" applyFill="1" applyBorder="1" applyAlignment="1">
      <alignment horizontal="center" vertical="top" wrapText="1"/>
    </xf>
    <xf numFmtId="49" fontId="6" fillId="12" borderId="732" xfId="1" applyNumberFormat="1" applyFont="1" applyFill="1" applyBorder="1" applyAlignment="1">
      <alignment horizontal="right" vertical="top"/>
    </xf>
    <xf numFmtId="49" fontId="4" fillId="8" borderId="733" xfId="1" applyNumberFormat="1" applyFont="1" applyFill="1" applyBorder="1" applyAlignment="1">
      <alignment horizontal="left" vertical="top"/>
    </xf>
    <xf numFmtId="0" fontId="5" fillId="8" borderId="734" xfId="1" applyFont="1" applyFill="1" applyBorder="1" applyAlignment="1">
      <alignment horizontal="center" vertical="center"/>
    </xf>
    <xf numFmtId="0" fontId="4" fillId="8" borderId="70" xfId="1" applyFont="1" applyFill="1" applyBorder="1" applyAlignment="1">
      <alignment horizontal="center" vertical="center"/>
    </xf>
    <xf numFmtId="0" fontId="4" fillId="8" borderId="69" xfId="1" applyFont="1" applyFill="1" applyBorder="1" applyAlignment="1">
      <alignment horizontal="center" vertical="center"/>
    </xf>
    <xf numFmtId="0" fontId="5" fillId="8" borderId="447" xfId="1" applyFont="1" applyFill="1" applyBorder="1" applyAlignment="1">
      <alignment horizontal="center" vertical="center"/>
    </xf>
    <xf numFmtId="0" fontId="4" fillId="8" borderId="446" xfId="1" applyFont="1" applyFill="1" applyBorder="1" applyAlignment="1">
      <alignment horizontal="center" vertical="center"/>
    </xf>
    <xf numFmtId="0" fontId="4" fillId="8" borderId="496" xfId="1" applyFont="1" applyFill="1" applyBorder="1" applyAlignment="1">
      <alignment horizontal="center" vertical="center"/>
    </xf>
    <xf numFmtId="0" fontId="4" fillId="8" borderId="445" xfId="1" applyFont="1" applyFill="1" applyBorder="1" applyAlignment="1">
      <alignment horizontal="center" vertical="center"/>
    </xf>
    <xf numFmtId="0" fontId="4" fillId="8" borderId="76" xfId="1" applyFont="1" applyFill="1" applyBorder="1" applyAlignment="1">
      <alignment horizontal="center" vertical="center"/>
    </xf>
    <xf numFmtId="0" fontId="5" fillId="8" borderId="71" xfId="1" applyFont="1" applyFill="1" applyBorder="1" applyAlignment="1">
      <alignment horizontal="center" vertical="center"/>
    </xf>
    <xf numFmtId="0" fontId="68" fillId="8" borderId="72" xfId="1" applyFont="1" applyFill="1" applyBorder="1" applyAlignment="1">
      <alignment horizontal="center" vertical="center"/>
    </xf>
    <xf numFmtId="0" fontId="4" fillId="8" borderId="72" xfId="1" applyFont="1" applyFill="1" applyBorder="1" applyAlignment="1">
      <alignment horizontal="center" vertical="center"/>
    </xf>
    <xf numFmtId="0" fontId="4" fillId="8" borderId="71" xfId="1" applyFont="1" applyFill="1" applyBorder="1" applyAlignment="1">
      <alignment horizontal="center" vertical="center"/>
    </xf>
    <xf numFmtId="49" fontId="69" fillId="8" borderId="692" xfId="1" applyNumberFormat="1" applyFont="1" applyFill="1" applyBorder="1" applyAlignment="1">
      <alignment vertical="top" wrapText="1"/>
    </xf>
    <xf numFmtId="0" fontId="69" fillId="8" borderId="495" xfId="1" applyFont="1" applyFill="1" applyBorder="1" applyAlignment="1">
      <alignment horizontal="right" vertical="top"/>
    </xf>
    <xf numFmtId="49" fontId="4" fillId="8" borderId="602" xfId="1" applyNumberFormat="1" applyFont="1" applyFill="1" applyBorder="1" applyAlignment="1">
      <alignment horizontal="left" vertical="top"/>
    </xf>
    <xf numFmtId="0" fontId="5" fillId="8" borderId="735" xfId="1" applyFont="1" applyFill="1" applyBorder="1" applyAlignment="1">
      <alignment horizontal="center" vertical="center"/>
    </xf>
    <xf numFmtId="0" fontId="4" fillId="8" borderId="736" xfId="1" applyFont="1" applyFill="1" applyBorder="1" applyAlignment="1">
      <alignment horizontal="center" vertical="center"/>
    </xf>
    <xf numFmtId="0" fontId="4" fillId="8" borderId="737" xfId="1" applyFont="1" applyFill="1" applyBorder="1" applyAlignment="1">
      <alignment horizontal="center" vertical="center"/>
    </xf>
    <xf numFmtId="0" fontId="5" fillId="8" borderId="391" xfId="1" applyFont="1" applyFill="1" applyBorder="1" applyAlignment="1">
      <alignment horizontal="center" vertical="center"/>
    </xf>
    <xf numFmtId="0" fontId="4" fillId="8" borderId="411" xfId="1" applyFont="1" applyFill="1" applyBorder="1" applyAlignment="1">
      <alignment horizontal="center" vertical="center"/>
    </xf>
    <xf numFmtId="0" fontId="4" fillId="8" borderId="738" xfId="1" applyFont="1" applyFill="1" applyBorder="1" applyAlignment="1">
      <alignment horizontal="center" vertical="center"/>
    </xf>
    <xf numFmtId="0" fontId="5" fillId="8" borderId="697" xfId="1" applyFont="1" applyFill="1" applyBorder="1" applyAlignment="1">
      <alignment horizontal="center" vertical="center"/>
    </xf>
    <xf numFmtId="0" fontId="68" fillId="8" borderId="739" xfId="1" applyFont="1" applyFill="1" applyBorder="1" applyAlignment="1">
      <alignment horizontal="center" vertical="center"/>
    </xf>
    <xf numFmtId="0" fontId="4" fillId="8" borderId="739" xfId="1" applyFont="1" applyFill="1" applyBorder="1" applyAlignment="1">
      <alignment horizontal="center" vertical="center"/>
    </xf>
    <xf numFmtId="0" fontId="4" fillId="8" borderId="697" xfId="1" applyFont="1" applyFill="1" applyBorder="1" applyAlignment="1">
      <alignment horizontal="center" vertical="center"/>
    </xf>
    <xf numFmtId="49" fontId="69" fillId="8" borderId="740" xfId="1" applyNumberFormat="1" applyFont="1" applyFill="1" applyBorder="1" applyAlignment="1">
      <alignment vertical="top" wrapText="1"/>
    </xf>
    <xf numFmtId="0" fontId="69" fillId="8" borderId="36" xfId="1" applyFont="1" applyFill="1" applyBorder="1" applyAlignment="1">
      <alignment horizontal="right" vertical="top"/>
    </xf>
    <xf numFmtId="49" fontId="4" fillId="8" borderId="709" xfId="1" applyNumberFormat="1" applyFont="1" applyFill="1" applyBorder="1" applyAlignment="1">
      <alignment horizontal="left" vertical="top"/>
    </xf>
    <xf numFmtId="0" fontId="5" fillId="8" borderId="412" xfId="1" applyFont="1" applyFill="1" applyBorder="1" applyAlignment="1">
      <alignment horizontal="center" vertical="center"/>
    </xf>
    <xf numFmtId="0" fontId="5" fillId="8" borderId="741" xfId="1" applyFont="1" applyFill="1" applyBorder="1" applyAlignment="1">
      <alignment horizontal="center" vertical="center"/>
    </xf>
    <xf numFmtId="0" fontId="4" fillId="8" borderId="711" xfId="1" applyFont="1" applyFill="1" applyBorder="1" applyAlignment="1">
      <alignment horizontal="center" vertical="center"/>
    </xf>
    <xf numFmtId="0" fontId="4" fillId="8" borderId="712" xfId="1" applyFont="1" applyFill="1" applyBorder="1" applyAlignment="1">
      <alignment horizontal="center" vertical="center"/>
    </xf>
    <xf numFmtId="0" fontId="5" fillId="8" borderId="710" xfId="1" applyFont="1" applyFill="1" applyBorder="1" applyAlignment="1">
      <alignment horizontal="center" vertical="center"/>
    </xf>
    <xf numFmtId="0" fontId="4" fillId="8" borderId="715" xfId="1" applyFont="1" applyFill="1" applyBorder="1" applyAlignment="1">
      <alignment horizontal="center" vertical="center"/>
    </xf>
    <xf numFmtId="0" fontId="68" fillId="8" borderId="714" xfId="1" applyFont="1" applyFill="1" applyBorder="1" applyAlignment="1">
      <alignment horizontal="center" vertical="center"/>
    </xf>
    <xf numFmtId="0" fontId="4" fillId="8" borderId="714" xfId="1" applyFont="1" applyFill="1" applyBorder="1" applyAlignment="1">
      <alignment horizontal="center" vertical="center"/>
    </xf>
    <xf numFmtId="0" fontId="4" fillId="8" borderId="710" xfId="1" applyFont="1" applyFill="1" applyBorder="1" applyAlignment="1">
      <alignment horizontal="center" vertical="center"/>
    </xf>
    <xf numFmtId="49" fontId="69" fillId="8" borderId="708" xfId="1" applyNumberFormat="1" applyFont="1" applyFill="1" applyBorder="1" applyAlignment="1">
      <alignment vertical="top" wrapText="1"/>
    </xf>
    <xf numFmtId="0" fontId="5" fillId="0" borderId="412" xfId="1" applyFont="1" applyBorder="1" applyAlignment="1">
      <alignment horizontal="center"/>
    </xf>
    <xf numFmtId="49" fontId="69" fillId="8" borderId="716" xfId="1" applyNumberFormat="1" applyFont="1" applyFill="1" applyBorder="1" applyAlignment="1">
      <alignment vertical="top" wrapText="1"/>
    </xf>
    <xf numFmtId="0" fontId="1" fillId="2" borderId="0" xfId="1" applyFill="1"/>
    <xf numFmtId="49" fontId="4" fillId="9" borderId="696" xfId="1" applyNumberFormat="1" applyFont="1" applyFill="1" applyBorder="1" applyAlignment="1">
      <alignment vertical="top"/>
    </xf>
    <xf numFmtId="0" fontId="5" fillId="2" borderId="391" xfId="1" applyFont="1" applyFill="1" applyBorder="1" applyAlignment="1">
      <alignment horizontal="center"/>
    </xf>
    <xf numFmtId="0" fontId="4" fillId="9" borderId="390" xfId="1" applyFont="1" applyFill="1" applyBorder="1" applyAlignment="1">
      <alignment horizontal="center" vertical="center"/>
    </xf>
    <xf numFmtId="0" fontId="4" fillId="9" borderId="389" xfId="1" applyFont="1" applyFill="1" applyBorder="1" applyAlignment="1">
      <alignment horizontal="center" vertical="center"/>
    </xf>
    <xf numFmtId="0" fontId="5" fillId="2" borderId="412" xfId="1" applyFont="1" applyFill="1" applyBorder="1" applyAlignment="1">
      <alignment horizontal="center"/>
    </xf>
    <xf numFmtId="0" fontId="4" fillId="9" borderId="411" xfId="1" applyFont="1" applyFill="1" applyBorder="1" applyAlignment="1">
      <alignment horizontal="center" vertical="center"/>
    </xf>
    <xf numFmtId="0" fontId="5" fillId="9" borderId="38" xfId="1" applyFont="1" applyFill="1" applyBorder="1" applyAlignment="1">
      <alignment horizontal="center" vertical="center"/>
    </xf>
    <xf numFmtId="0" fontId="4" fillId="9" borderId="13" xfId="1" applyFont="1" applyFill="1" applyBorder="1" applyAlignment="1">
      <alignment horizontal="center" vertical="center"/>
    </xf>
    <xf numFmtId="0" fontId="4" fillId="9" borderId="66" xfId="1" applyFont="1" applyFill="1" applyBorder="1" applyAlignment="1">
      <alignment horizontal="center" vertical="center"/>
    </xf>
    <xf numFmtId="0" fontId="5" fillId="9" borderId="64" xfId="1" applyFont="1" applyFill="1" applyBorder="1" applyAlignment="1">
      <alignment horizontal="center" vertical="center"/>
    </xf>
    <xf numFmtId="0" fontId="4" fillId="9" borderId="37" xfId="1" applyFont="1" applyFill="1" applyBorder="1" applyAlignment="1">
      <alignment horizontal="center" vertical="center"/>
    </xf>
    <xf numFmtId="0" fontId="68" fillId="9" borderId="65" xfId="1" applyFont="1" applyFill="1" applyBorder="1" applyAlignment="1">
      <alignment horizontal="center" vertical="center"/>
    </xf>
    <xf numFmtId="0" fontId="4" fillId="9" borderId="65" xfId="1" applyFont="1" applyFill="1" applyBorder="1" applyAlignment="1">
      <alignment horizontal="center" vertical="center"/>
    </xf>
    <xf numFmtId="0" fontId="4" fillId="9" borderId="64" xfId="1" applyFont="1" applyFill="1" applyBorder="1" applyAlignment="1">
      <alignment horizontal="center" vertical="center"/>
    </xf>
    <xf numFmtId="49" fontId="69" fillId="9" borderId="14" xfId="1" applyNumberFormat="1" applyFont="1" applyFill="1" applyBorder="1" applyAlignment="1">
      <alignment vertical="top" wrapText="1"/>
    </xf>
    <xf numFmtId="0" fontId="69" fillId="9" borderId="36" xfId="1" applyFont="1" applyFill="1" applyBorder="1" applyAlignment="1">
      <alignment horizontal="right" vertical="top"/>
    </xf>
    <xf numFmtId="0" fontId="4" fillId="12" borderId="742" xfId="1" applyFont="1" applyFill="1" applyBorder="1" applyAlignment="1">
      <alignment vertical="top"/>
    </xf>
    <xf numFmtId="0" fontId="5" fillId="12" borderId="609" xfId="1" applyFont="1" applyFill="1" applyBorder="1" applyAlignment="1">
      <alignment horizontal="center" vertical="center"/>
    </xf>
    <xf numFmtId="0" fontId="6" fillId="12" borderId="554" xfId="1" applyFont="1" applyFill="1" applyBorder="1" applyAlignment="1">
      <alignment horizontal="center" vertical="center"/>
    </xf>
    <xf numFmtId="0" fontId="6" fillId="12" borderId="608" xfId="1" applyFont="1" applyFill="1" applyBorder="1" applyAlignment="1">
      <alignment horizontal="center" vertical="center"/>
    </xf>
    <xf numFmtId="0" fontId="5" fillId="12" borderId="587" xfId="1" applyFont="1" applyFill="1" applyBorder="1" applyAlignment="1">
      <alignment horizontal="center" vertical="center"/>
    </xf>
    <xf numFmtId="0" fontId="6" fillId="12" borderId="582" xfId="1" applyFont="1" applyFill="1" applyBorder="1" applyAlignment="1">
      <alignment horizontal="center" vertical="center"/>
    </xf>
    <xf numFmtId="0" fontId="6" fillId="12" borderId="599" xfId="1" applyFont="1" applyFill="1" applyBorder="1" applyAlignment="1">
      <alignment horizontal="center" vertical="center"/>
    </xf>
    <xf numFmtId="0" fontId="5" fillId="12" borderId="583" xfId="1" applyFont="1" applyFill="1" applyBorder="1" applyAlignment="1">
      <alignment horizontal="center" vertical="center"/>
    </xf>
    <xf numFmtId="0" fontId="6" fillId="12" borderId="581" xfId="1" applyFont="1" applyFill="1" applyBorder="1" applyAlignment="1">
      <alignment horizontal="center" vertical="center"/>
    </xf>
    <xf numFmtId="0" fontId="5" fillId="12" borderId="683" xfId="1" applyFont="1" applyFill="1" applyBorder="1" applyAlignment="1">
      <alignment horizontal="center" vertical="center"/>
    </xf>
    <xf numFmtId="0" fontId="6" fillId="12" borderId="5" xfId="1" applyFont="1" applyFill="1" applyBorder="1" applyAlignment="1">
      <alignment horizontal="center" vertical="center"/>
    </xf>
    <xf numFmtId="0" fontId="6" fillId="12" borderId="82" xfId="1" applyFont="1" applyFill="1" applyBorder="1" applyAlignment="1">
      <alignment horizontal="center" vertical="center"/>
    </xf>
    <xf numFmtId="0" fontId="5" fillId="12" borderId="81" xfId="1" applyFont="1" applyFill="1" applyBorder="1" applyAlignment="1">
      <alignment horizontal="center" vertical="center"/>
    </xf>
    <xf numFmtId="0" fontId="6" fillId="12" borderId="684" xfId="1" applyFont="1" applyFill="1" applyBorder="1" applyAlignment="1">
      <alignment horizontal="center" vertical="center"/>
    </xf>
    <xf numFmtId="0" fontId="68" fillId="12" borderId="681" xfId="1" applyFont="1" applyFill="1" applyBorder="1" applyAlignment="1">
      <alignment horizontal="center" vertical="center"/>
    </xf>
    <xf numFmtId="0" fontId="6" fillId="12" borderId="681" xfId="1" applyFont="1" applyFill="1" applyBorder="1" applyAlignment="1">
      <alignment horizontal="center" vertical="center"/>
    </xf>
    <xf numFmtId="0" fontId="6" fillId="12" borderId="81" xfId="1" applyFont="1" applyFill="1" applyBorder="1" applyAlignment="1">
      <alignment horizontal="center" vertical="center"/>
    </xf>
    <xf numFmtId="49" fontId="6" fillId="12" borderId="6" xfId="1" applyNumberFormat="1" applyFont="1" applyFill="1" applyBorder="1" applyAlignment="1">
      <alignment horizontal="center" vertical="top" wrapText="1"/>
    </xf>
    <xf numFmtId="49" fontId="6" fillId="12" borderId="29" xfId="1" applyNumberFormat="1" applyFont="1" applyFill="1" applyBorder="1" applyAlignment="1">
      <alignment horizontal="right" vertical="top"/>
    </xf>
    <xf numFmtId="49" fontId="4" fillId="0" borderId="733" xfId="1" applyNumberFormat="1" applyFont="1" applyBorder="1" applyAlignment="1">
      <alignment vertical="top"/>
    </xf>
    <xf numFmtId="0" fontId="5" fillId="0" borderId="85" xfId="1" applyFont="1" applyBorder="1" applyAlignment="1">
      <alignment horizontal="center"/>
    </xf>
    <xf numFmtId="0" fontId="4" fillId="0" borderId="70" xfId="1" applyFont="1" applyBorder="1" applyAlignment="1">
      <alignment horizontal="center" vertical="center"/>
    </xf>
    <xf numFmtId="0" fontId="4" fillId="0" borderId="76" xfId="1" applyFont="1" applyBorder="1" applyAlignment="1">
      <alignment horizontal="center" vertical="center"/>
    </xf>
    <xf numFmtId="0" fontId="5" fillId="0" borderId="71" xfId="1" applyFont="1" applyBorder="1" applyAlignment="1">
      <alignment horizontal="center" vertical="center"/>
    </xf>
    <xf numFmtId="0" fontId="68" fillId="0" borderId="72" xfId="1" applyFont="1" applyBorder="1" applyAlignment="1">
      <alignment horizontal="center" vertical="center"/>
    </xf>
    <xf numFmtId="0" fontId="4" fillId="0" borderId="72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9" fillId="0" borderId="70" xfId="1" applyFont="1" applyBorder="1" applyAlignment="1">
      <alignment horizontal="center" vertical="center"/>
    </xf>
    <xf numFmtId="0" fontId="4" fillId="0" borderId="69" xfId="1" applyFont="1" applyBorder="1" applyAlignment="1">
      <alignment horizontal="center" vertical="center"/>
    </xf>
    <xf numFmtId="49" fontId="69" fillId="0" borderId="743" xfId="1" applyNumberFormat="1" applyFont="1" applyBorder="1" applyAlignment="1">
      <alignment vertical="top" wrapText="1"/>
    </xf>
    <xf numFmtId="0" fontId="69" fillId="0" borderId="678" xfId="1" applyFont="1" applyBorder="1" applyAlignment="1">
      <alignment horizontal="right" vertical="top"/>
    </xf>
    <xf numFmtId="49" fontId="4" fillId="8" borderId="744" xfId="1" applyNumberFormat="1" applyFont="1" applyFill="1" applyBorder="1" applyAlignment="1">
      <alignment vertical="top"/>
    </xf>
    <xf numFmtId="0" fontId="73" fillId="0" borderId="710" xfId="1" applyFont="1" applyBorder="1" applyAlignment="1">
      <alignment horizontal="center"/>
    </xf>
    <xf numFmtId="0" fontId="4" fillId="0" borderId="711" xfId="1" applyFont="1" applyBorder="1" applyAlignment="1">
      <alignment horizontal="center"/>
    </xf>
    <xf numFmtId="0" fontId="5" fillId="0" borderId="713" xfId="1" applyFont="1" applyBorder="1" applyAlignment="1">
      <alignment horizontal="center"/>
    </xf>
    <xf numFmtId="0" fontId="9" fillId="8" borderId="711" xfId="1" applyFont="1" applyFill="1" applyBorder="1" applyAlignment="1">
      <alignment horizontal="center" vertical="center"/>
    </xf>
    <xf numFmtId="49" fontId="4" fillId="8" borderId="716" xfId="1" applyNumberFormat="1" applyFont="1" applyFill="1" applyBorder="1" applyAlignment="1">
      <alignment horizontal="left" vertical="top" wrapText="1"/>
    </xf>
    <xf numFmtId="0" fontId="69" fillId="8" borderId="745" xfId="1" applyFont="1" applyFill="1" applyBorder="1" applyAlignment="1">
      <alignment horizontal="right" vertical="top"/>
    </xf>
    <xf numFmtId="0" fontId="4" fillId="12" borderId="746" xfId="1" applyFont="1" applyFill="1" applyBorder="1" applyAlignment="1">
      <alignment vertical="top"/>
    </xf>
    <xf numFmtId="0" fontId="5" fillId="12" borderId="90" xfId="1" applyFont="1" applyFill="1" applyBorder="1" applyAlignment="1">
      <alignment horizontal="center" vertical="center"/>
    </xf>
    <xf numFmtId="0" fontId="6" fillId="12" borderId="88" xfId="1" applyFont="1" applyFill="1" applyBorder="1" applyAlignment="1">
      <alignment horizontal="center" vertical="center"/>
    </xf>
    <xf numFmtId="0" fontId="6" fillId="12" borderId="87" xfId="1" applyFont="1" applyFill="1" applyBorder="1" applyAlignment="1">
      <alignment horizontal="center" vertical="center"/>
    </xf>
    <xf numFmtId="0" fontId="5" fillId="12" borderId="89" xfId="1" applyFont="1" applyFill="1" applyBorder="1" applyAlignment="1">
      <alignment horizontal="center" vertical="center"/>
    </xf>
    <xf numFmtId="0" fontId="68" fillId="12" borderId="87" xfId="1" applyFont="1" applyFill="1" applyBorder="1" applyAlignment="1">
      <alignment horizontal="center" vertical="center"/>
    </xf>
    <xf numFmtId="0" fontId="6" fillId="12" borderId="78" xfId="1" applyFont="1" applyFill="1" applyBorder="1" applyAlignment="1">
      <alignment horizontal="center" vertical="center"/>
    </xf>
    <xf numFmtId="49" fontId="9" fillId="2" borderId="696" xfId="1" applyNumberFormat="1" applyFont="1" applyFill="1" applyBorder="1" applyAlignment="1">
      <alignment horizontal="left" vertical="top"/>
    </xf>
    <xf numFmtId="0" fontId="4" fillId="2" borderId="390" xfId="1" applyFont="1" applyFill="1" applyBorder="1" applyAlignment="1">
      <alignment horizontal="center" vertical="center"/>
    </xf>
    <xf numFmtId="0" fontId="4" fillId="2" borderId="389" xfId="1" applyFont="1" applyFill="1" applyBorder="1" applyAlignment="1">
      <alignment horizontal="center" vertical="center"/>
    </xf>
    <xf numFmtId="0" fontId="5" fillId="2" borderId="85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66" xfId="1" applyFont="1" applyFill="1" applyBorder="1" applyAlignment="1">
      <alignment horizontal="center" vertical="center"/>
    </xf>
    <xf numFmtId="0" fontId="5" fillId="2" borderId="64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68" fillId="2" borderId="65" xfId="1" applyFont="1" applyFill="1" applyBorder="1" applyAlignment="1">
      <alignment horizontal="center" vertical="center"/>
    </xf>
    <xf numFmtId="0" fontId="4" fillId="2" borderId="65" xfId="1" applyFont="1" applyFill="1" applyBorder="1" applyAlignment="1">
      <alignment horizontal="center" vertical="center"/>
    </xf>
    <xf numFmtId="0" fontId="4" fillId="2" borderId="64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49" fontId="69" fillId="2" borderId="14" xfId="1" applyNumberFormat="1" applyFont="1" applyFill="1" applyBorder="1" applyAlignment="1">
      <alignment vertical="top" wrapText="1"/>
    </xf>
    <xf numFmtId="0" fontId="69" fillId="2" borderId="36" xfId="1" applyFont="1" applyFill="1" applyBorder="1" applyAlignment="1">
      <alignment horizontal="right" vertical="top"/>
    </xf>
    <xf numFmtId="0" fontId="73" fillId="2" borderId="390" xfId="1" applyFont="1" applyFill="1" applyBorder="1" applyAlignment="1">
      <alignment horizontal="center" vertical="center"/>
    </xf>
    <xf numFmtId="0" fontId="79" fillId="2" borderId="0" xfId="1" applyFont="1" applyFill="1"/>
    <xf numFmtId="0" fontId="9" fillId="2" borderId="390" xfId="1" applyFont="1" applyFill="1" applyBorder="1" applyAlignment="1">
      <alignment horizontal="center" vertical="center"/>
    </xf>
    <xf numFmtId="0" fontId="9" fillId="2" borderId="389" xfId="1" applyFont="1" applyFill="1" applyBorder="1" applyAlignment="1">
      <alignment horizontal="center" vertical="center"/>
    </xf>
    <xf numFmtId="0" fontId="9" fillId="2" borderId="66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5" fillId="2" borderId="65" xfId="1" applyFont="1" applyFill="1" applyBorder="1" applyAlignment="1">
      <alignment horizontal="center" vertical="center"/>
    </xf>
    <xf numFmtId="0" fontId="9" fillId="2" borderId="65" xfId="1" applyFont="1" applyFill="1" applyBorder="1" applyAlignment="1">
      <alignment horizontal="center" vertical="center"/>
    </xf>
    <xf numFmtId="0" fontId="9" fillId="2" borderId="64" xfId="1" applyFont="1" applyFill="1" applyBorder="1" applyAlignment="1">
      <alignment horizontal="center" vertical="center"/>
    </xf>
    <xf numFmtId="49" fontId="8" fillId="2" borderId="14" xfId="1" applyNumberFormat="1" applyFont="1" applyFill="1" applyBorder="1" applyAlignment="1">
      <alignment vertical="top" wrapText="1"/>
    </xf>
    <xf numFmtId="0" fontId="8" fillId="2" borderId="36" xfId="1" applyFont="1" applyFill="1" applyBorder="1" applyAlignment="1">
      <alignment horizontal="right" vertical="top"/>
    </xf>
    <xf numFmtId="0" fontId="5" fillId="2" borderId="708" xfId="1" applyFont="1" applyFill="1" applyBorder="1" applyAlignment="1">
      <alignment horizontal="center"/>
    </xf>
    <xf numFmtId="0" fontId="5" fillId="2" borderId="716" xfId="1" applyFont="1" applyFill="1" applyBorder="1" applyAlignment="1">
      <alignment horizontal="center"/>
    </xf>
    <xf numFmtId="0" fontId="1" fillId="13" borderId="0" xfId="1" applyFill="1"/>
    <xf numFmtId="0" fontId="10" fillId="14" borderId="696" xfId="1" applyFont="1" applyFill="1" applyBorder="1" applyAlignment="1">
      <alignment horizontal="left" vertical="top"/>
    </xf>
    <xf numFmtId="0" fontId="5" fillId="14" borderId="391" xfId="1" applyFont="1" applyFill="1" applyBorder="1" applyAlignment="1">
      <alignment horizontal="center" vertical="center"/>
    </xf>
    <xf numFmtId="0" fontId="6" fillId="14" borderId="390" xfId="1" applyFont="1" applyFill="1" applyBorder="1" applyAlignment="1">
      <alignment horizontal="center" vertical="center"/>
    </xf>
    <xf numFmtId="0" fontId="6" fillId="14" borderId="389" xfId="1" applyFont="1" applyFill="1" applyBorder="1" applyAlignment="1">
      <alignment horizontal="center" vertical="center"/>
    </xf>
    <xf numFmtId="0" fontId="5" fillId="14" borderId="412" xfId="1" applyFont="1" applyFill="1" applyBorder="1" applyAlignment="1">
      <alignment horizontal="center" vertical="center"/>
    </xf>
    <xf numFmtId="0" fontId="5" fillId="14" borderId="38" xfId="1" applyFont="1" applyFill="1" applyBorder="1" applyAlignment="1">
      <alignment horizontal="center" vertical="center"/>
    </xf>
    <xf numFmtId="0" fontId="6" fillId="14" borderId="13" xfId="1" applyFont="1" applyFill="1" applyBorder="1" applyAlignment="1">
      <alignment horizontal="center" vertical="center"/>
    </xf>
    <xf numFmtId="0" fontId="6" fillId="14" borderId="66" xfId="1" applyFont="1" applyFill="1" applyBorder="1" applyAlignment="1">
      <alignment horizontal="center" vertical="center"/>
    </xf>
    <xf numFmtId="0" fontId="5" fillId="14" borderId="64" xfId="1" applyFont="1" applyFill="1" applyBorder="1" applyAlignment="1">
      <alignment horizontal="center" vertical="center"/>
    </xf>
    <xf numFmtId="0" fontId="6" fillId="14" borderId="37" xfId="1" applyFont="1" applyFill="1" applyBorder="1" applyAlignment="1">
      <alignment horizontal="center" vertical="center"/>
    </xf>
    <xf numFmtId="0" fontId="5" fillId="14" borderId="37" xfId="1" applyFont="1" applyFill="1" applyBorder="1" applyAlignment="1">
      <alignment horizontal="center" vertical="center"/>
    </xf>
    <xf numFmtId="49" fontId="69" fillId="14" borderId="14" xfId="1" applyNumberFormat="1" applyFont="1" applyFill="1" applyBorder="1" applyAlignment="1">
      <alignment vertical="top" wrapText="1"/>
    </xf>
    <xf numFmtId="0" fontId="6" fillId="14" borderId="36" xfId="1" applyFont="1" applyFill="1" applyBorder="1" applyAlignment="1">
      <alignment horizontal="right" vertical="top"/>
    </xf>
    <xf numFmtId="0" fontId="5" fillId="9" borderId="391" xfId="1" applyFont="1" applyFill="1" applyBorder="1" applyAlignment="1">
      <alignment horizontal="center" vertical="center"/>
    </xf>
    <xf numFmtId="0" fontId="5" fillId="9" borderId="412" xfId="1" applyFont="1" applyFill="1" applyBorder="1" applyAlignment="1">
      <alignment horizontal="center" vertical="center"/>
    </xf>
    <xf numFmtId="49" fontId="4" fillId="2" borderId="696" xfId="1" applyNumberFormat="1" applyFont="1" applyFill="1" applyBorder="1" applyAlignment="1">
      <alignment vertical="top"/>
    </xf>
    <xf numFmtId="49" fontId="9" fillId="9" borderId="696" xfId="1" applyNumberFormat="1" applyFont="1" applyFill="1" applyBorder="1" applyAlignment="1">
      <alignment vertical="top"/>
    </xf>
    <xf numFmtId="0" fontId="9" fillId="9" borderId="390" xfId="1" applyFont="1" applyFill="1" applyBorder="1" applyAlignment="1">
      <alignment horizontal="center" vertical="center"/>
    </xf>
    <xf numFmtId="0" fontId="9" fillId="9" borderId="389" xfId="1" applyFont="1" applyFill="1" applyBorder="1" applyAlignment="1">
      <alignment horizontal="center" vertical="center"/>
    </xf>
    <xf numFmtId="0" fontId="9" fillId="9" borderId="13" xfId="1" applyFont="1" applyFill="1" applyBorder="1" applyAlignment="1">
      <alignment horizontal="center" vertical="center"/>
    </xf>
    <xf numFmtId="0" fontId="9" fillId="9" borderId="66" xfId="1" applyFont="1" applyFill="1" applyBorder="1" applyAlignment="1">
      <alignment horizontal="center" vertical="center"/>
    </xf>
    <xf numFmtId="0" fontId="9" fillId="9" borderId="37" xfId="1" applyFont="1" applyFill="1" applyBorder="1" applyAlignment="1">
      <alignment horizontal="center" vertical="center"/>
    </xf>
    <xf numFmtId="0" fontId="5" fillId="9" borderId="65" xfId="1" applyFont="1" applyFill="1" applyBorder="1" applyAlignment="1">
      <alignment horizontal="center" vertical="center"/>
    </xf>
    <xf numFmtId="0" fontId="9" fillId="9" borderId="65" xfId="1" applyFont="1" applyFill="1" applyBorder="1" applyAlignment="1">
      <alignment horizontal="center" vertical="center"/>
    </xf>
    <xf numFmtId="0" fontId="9" fillId="9" borderId="64" xfId="1" applyFont="1" applyFill="1" applyBorder="1" applyAlignment="1">
      <alignment horizontal="center" vertical="center"/>
    </xf>
    <xf numFmtId="49" fontId="8" fillId="9" borderId="14" xfId="1" applyNumberFormat="1" applyFont="1" applyFill="1" applyBorder="1" applyAlignment="1">
      <alignment vertical="top" wrapText="1"/>
    </xf>
    <xf numFmtId="0" fontId="8" fillId="9" borderId="36" xfId="1" applyFont="1" applyFill="1" applyBorder="1" applyAlignment="1">
      <alignment horizontal="right" vertical="top"/>
    </xf>
    <xf numFmtId="0" fontId="5" fillId="2" borderId="609" xfId="1" applyFont="1" applyFill="1" applyBorder="1" applyAlignment="1">
      <alignment horizontal="center"/>
    </xf>
    <xf numFmtId="0" fontId="4" fillId="2" borderId="554" xfId="1" applyFont="1" applyFill="1" applyBorder="1" applyAlignment="1">
      <alignment horizontal="center" vertical="center"/>
    </xf>
    <xf numFmtId="0" fontId="4" fillId="2" borderId="608" xfId="1" applyFont="1" applyFill="1" applyBorder="1" applyAlignment="1">
      <alignment horizontal="center" vertical="center"/>
    </xf>
    <xf numFmtId="0" fontId="6" fillId="15" borderId="696" xfId="1" applyFont="1" applyFill="1" applyBorder="1" applyAlignment="1">
      <alignment horizontal="left" vertical="top"/>
    </xf>
    <xf numFmtId="0" fontId="6" fillId="14" borderId="64" xfId="1" applyFont="1" applyFill="1" applyBorder="1" applyAlignment="1">
      <alignment horizontal="center" vertical="center"/>
    </xf>
    <xf numFmtId="0" fontId="6" fillId="15" borderId="36" xfId="1" applyFont="1" applyFill="1" applyBorder="1" applyAlignment="1">
      <alignment horizontal="right" vertical="top"/>
    </xf>
    <xf numFmtId="49" fontId="4" fillId="2" borderId="696" xfId="1" applyNumberFormat="1" applyFont="1" applyFill="1" applyBorder="1" applyAlignment="1">
      <alignment horizontal="left" vertical="top"/>
    </xf>
    <xf numFmtId="0" fontId="5" fillId="2" borderId="391" xfId="1" applyFont="1" applyFill="1" applyBorder="1" applyAlignment="1">
      <alignment horizontal="center" vertical="center"/>
    </xf>
    <xf numFmtId="0" fontId="5" fillId="2" borderId="412" xfId="1" applyFont="1" applyFill="1" applyBorder="1" applyAlignment="1">
      <alignment horizontal="center" vertical="center"/>
    </xf>
    <xf numFmtId="0" fontId="80" fillId="2" borderId="391" xfId="1" applyFont="1" applyFill="1" applyBorder="1" applyAlignment="1">
      <alignment horizontal="center" vertical="center"/>
    </xf>
    <xf numFmtId="0" fontId="81" fillId="2" borderId="390" xfId="1" applyFont="1" applyFill="1" applyBorder="1" applyAlignment="1">
      <alignment horizontal="center" vertical="center"/>
    </xf>
    <xf numFmtId="0" fontId="5" fillId="2" borderId="84" xfId="1" applyFont="1" applyFill="1" applyBorder="1" applyAlignment="1">
      <alignment horizontal="center"/>
    </xf>
    <xf numFmtId="0" fontId="6" fillId="15" borderId="742" xfId="1" applyFont="1" applyFill="1" applyBorder="1" applyAlignment="1">
      <alignment horizontal="left" vertical="top"/>
    </xf>
    <xf numFmtId="0" fontId="5" fillId="14" borderId="583" xfId="1" applyFont="1" applyFill="1" applyBorder="1" applyAlignment="1">
      <alignment horizontal="center" vertical="center"/>
    </xf>
    <xf numFmtId="0" fontId="6" fillId="14" borderId="582" xfId="1" applyFont="1" applyFill="1" applyBorder="1" applyAlignment="1">
      <alignment horizontal="center" vertical="center"/>
    </xf>
    <xf numFmtId="0" fontId="6" fillId="14" borderId="581" xfId="1" applyFont="1" applyFill="1" applyBorder="1" applyAlignment="1">
      <alignment horizontal="center" vertical="center"/>
    </xf>
    <xf numFmtId="0" fontId="5" fillId="14" borderId="587" xfId="1" applyFont="1" applyFill="1" applyBorder="1" applyAlignment="1">
      <alignment horizontal="center" vertical="center"/>
    </xf>
    <xf numFmtId="0" fontId="5" fillId="14" borderId="683" xfId="1" applyFont="1" applyFill="1" applyBorder="1" applyAlignment="1">
      <alignment horizontal="center" vertical="center"/>
    </xf>
    <xf numFmtId="0" fontId="6" fillId="14" borderId="5" xfId="1" applyFont="1" applyFill="1" applyBorder="1" applyAlignment="1">
      <alignment horizontal="center" vertical="center"/>
    </xf>
    <xf numFmtId="0" fontId="6" fillId="14" borderId="82" xfId="1" applyFont="1" applyFill="1" applyBorder="1" applyAlignment="1">
      <alignment horizontal="center" vertical="center"/>
    </xf>
    <xf numFmtId="0" fontId="5" fillId="14" borderId="81" xfId="1" applyFont="1" applyFill="1" applyBorder="1" applyAlignment="1">
      <alignment horizontal="center" vertical="center"/>
    </xf>
    <xf numFmtId="0" fontId="6" fillId="14" borderId="684" xfId="1" applyFont="1" applyFill="1" applyBorder="1" applyAlignment="1">
      <alignment horizontal="center" vertical="center"/>
    </xf>
    <xf numFmtId="0" fontId="68" fillId="14" borderId="681" xfId="1" applyFont="1" applyFill="1" applyBorder="1" applyAlignment="1">
      <alignment horizontal="center" vertical="center"/>
    </xf>
    <xf numFmtId="0" fontId="6" fillId="14" borderId="81" xfId="1" applyFont="1" applyFill="1" applyBorder="1" applyAlignment="1">
      <alignment horizontal="center" vertical="center"/>
    </xf>
    <xf numFmtId="49" fontId="69" fillId="14" borderId="6" xfId="1" applyNumberFormat="1" applyFont="1" applyFill="1" applyBorder="1" applyAlignment="1">
      <alignment vertical="top" wrapText="1"/>
    </xf>
    <xf numFmtId="0" fontId="6" fillId="15" borderId="29" xfId="1" applyFont="1" applyFill="1" applyBorder="1" applyAlignment="1">
      <alignment horizontal="right" vertical="top"/>
    </xf>
    <xf numFmtId="49" fontId="4" fillId="9" borderId="54" xfId="1" applyNumberFormat="1" applyFont="1" applyFill="1" applyBorder="1" applyAlignment="1">
      <alignment horizontal="left" vertical="top"/>
    </xf>
    <xf numFmtId="0" fontId="5" fillId="9" borderId="492" xfId="1" applyFont="1" applyFill="1" applyBorder="1" applyAlignment="1">
      <alignment horizontal="center" vertical="center"/>
    </xf>
    <xf numFmtId="0" fontId="4" fillId="9" borderId="44" xfId="1" applyFont="1" applyFill="1" applyBorder="1" applyAlignment="1">
      <alignment horizontal="center" vertical="center"/>
    </xf>
    <xf numFmtId="0" fontId="4" fillId="9" borderId="43" xfId="1" applyFont="1" applyFill="1" applyBorder="1" applyAlignment="1">
      <alignment horizontal="center" vertical="center"/>
    </xf>
    <xf numFmtId="0" fontId="5" fillId="9" borderId="21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4" fillId="9" borderId="42" xfId="1" applyFont="1" applyFill="1" applyBorder="1" applyAlignment="1">
      <alignment horizontal="center" vertical="center"/>
    </xf>
    <xf numFmtId="0" fontId="5" fillId="9" borderId="674" xfId="1" applyFont="1" applyFill="1" applyBorder="1" applyAlignment="1">
      <alignment horizontal="center" vertical="center"/>
    </xf>
    <xf numFmtId="0" fontId="4" fillId="9" borderId="80" xfId="1" applyFont="1" applyFill="1" applyBorder="1" applyAlignment="1">
      <alignment horizontal="center" vertical="center"/>
    </xf>
    <xf numFmtId="0" fontId="5" fillId="2" borderId="7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80" xfId="1" applyFont="1" applyFill="1" applyBorder="1" applyAlignment="1">
      <alignment horizontal="center" vertical="center"/>
    </xf>
    <xf numFmtId="0" fontId="5" fillId="9" borderId="79" xfId="1" applyFont="1" applyFill="1" applyBorder="1" applyAlignment="1">
      <alignment horizontal="center" vertical="center"/>
    </xf>
    <xf numFmtId="0" fontId="4" fillId="9" borderId="675" xfId="1" applyFont="1" applyFill="1" applyBorder="1" applyAlignment="1">
      <alignment horizontal="center" vertical="center"/>
    </xf>
    <xf numFmtId="0" fontId="4" fillId="9" borderId="79" xfId="1" applyFont="1" applyFill="1" applyBorder="1" applyAlignment="1">
      <alignment horizontal="center" vertical="center"/>
    </xf>
    <xf numFmtId="0" fontId="9" fillId="9" borderId="20" xfId="1" applyFont="1" applyFill="1" applyBorder="1" applyAlignment="1">
      <alignment horizontal="center" vertical="center"/>
    </xf>
    <xf numFmtId="0" fontId="4" fillId="9" borderId="677" xfId="1" applyFont="1" applyFill="1" applyBorder="1" applyAlignment="1">
      <alignment horizontal="center" vertical="center"/>
    </xf>
    <xf numFmtId="49" fontId="69" fillId="9" borderId="21" xfId="1" applyNumberFormat="1" applyFont="1" applyFill="1" applyBorder="1" applyAlignment="1">
      <alignment vertical="top" wrapText="1"/>
    </xf>
    <xf numFmtId="49" fontId="4" fillId="9" borderId="36" xfId="1" applyNumberFormat="1" applyFont="1" applyFill="1" applyBorder="1" applyAlignment="1">
      <alignment horizontal="right" vertical="top"/>
    </xf>
    <xf numFmtId="49" fontId="4" fillId="9" borderId="41" xfId="1" applyNumberFormat="1" applyFont="1" applyFill="1" applyBorder="1" applyAlignment="1">
      <alignment horizontal="left" vertical="top"/>
    </xf>
    <xf numFmtId="0" fontId="5" fillId="9" borderId="14" xfId="1" applyFont="1" applyFill="1" applyBorder="1" applyAlignment="1">
      <alignment horizontal="center" vertical="center"/>
    </xf>
    <xf numFmtId="0" fontId="4" fillId="9" borderId="36" xfId="1" applyFont="1" applyFill="1" applyBorder="1" applyAlignment="1">
      <alignment horizontal="center" vertical="center"/>
    </xf>
    <xf numFmtId="49" fontId="4" fillId="2" borderId="41" xfId="1" applyNumberFormat="1" applyFont="1" applyFill="1" applyBorder="1" applyAlignment="1">
      <alignment horizontal="left" vertical="top"/>
    </xf>
    <xf numFmtId="0" fontId="5" fillId="2" borderId="14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9" borderId="36" xfId="1" applyFont="1" applyFill="1" applyBorder="1" applyAlignment="1">
      <alignment horizontal="right" vertical="top"/>
    </xf>
    <xf numFmtId="49" fontId="9" fillId="9" borderId="41" xfId="1" applyNumberFormat="1" applyFont="1" applyFill="1" applyBorder="1" applyAlignment="1">
      <alignment horizontal="left" vertical="top"/>
    </xf>
    <xf numFmtId="0" fontId="9" fillId="9" borderId="36" xfId="1" applyFont="1" applyFill="1" applyBorder="1" applyAlignment="1">
      <alignment horizontal="center" vertical="center"/>
    </xf>
    <xf numFmtId="0" fontId="9" fillId="9" borderId="36" xfId="1" applyFont="1" applyFill="1" applyBorder="1" applyAlignment="1">
      <alignment horizontal="right" vertical="top"/>
    </xf>
    <xf numFmtId="0" fontId="9" fillId="2" borderId="31" xfId="1" applyFont="1" applyFill="1" applyBorder="1" applyAlignment="1">
      <alignment horizontal="center" vertical="center"/>
    </xf>
    <xf numFmtId="49" fontId="6" fillId="16" borderId="41" xfId="1" applyNumberFormat="1" applyFont="1" applyFill="1" applyBorder="1" applyAlignment="1">
      <alignment horizontal="left" vertical="top"/>
    </xf>
    <xf numFmtId="0" fontId="5" fillId="17" borderId="38" xfId="1" applyFont="1" applyFill="1" applyBorder="1" applyAlignment="1">
      <alignment horizontal="center" vertical="center"/>
    </xf>
    <xf numFmtId="0" fontId="6" fillId="17" borderId="13" xfId="1" applyFont="1" applyFill="1" applyBorder="1" applyAlignment="1">
      <alignment horizontal="center" vertical="center"/>
    </xf>
    <xf numFmtId="0" fontId="6" fillId="17" borderId="37" xfId="1" applyFont="1" applyFill="1" applyBorder="1" applyAlignment="1">
      <alignment horizontal="center" vertical="center"/>
    </xf>
    <xf numFmtId="0" fontId="5" fillId="17" borderId="14" xfId="1" applyFont="1" applyFill="1" applyBorder="1" applyAlignment="1">
      <alignment horizontal="center" vertical="center"/>
    </xf>
    <xf numFmtId="0" fontId="6" fillId="17" borderId="36" xfId="1" applyFont="1" applyFill="1" applyBorder="1" applyAlignment="1">
      <alignment horizontal="center" vertical="center"/>
    </xf>
    <xf numFmtId="0" fontId="6" fillId="17" borderId="66" xfId="1" applyFont="1" applyFill="1" applyBorder="1" applyAlignment="1">
      <alignment horizontal="center" vertical="center"/>
    </xf>
    <xf numFmtId="0" fontId="5" fillId="17" borderId="64" xfId="1" applyFont="1" applyFill="1" applyBorder="1" applyAlignment="1">
      <alignment horizontal="center" vertical="center"/>
    </xf>
    <xf numFmtId="0" fontId="5" fillId="17" borderId="37" xfId="1" applyFont="1" applyFill="1" applyBorder="1" applyAlignment="1">
      <alignment horizontal="center" vertical="center"/>
    </xf>
    <xf numFmtId="49" fontId="69" fillId="17" borderId="14" xfId="1" applyNumberFormat="1" applyFont="1" applyFill="1" applyBorder="1" applyAlignment="1">
      <alignment vertical="top" wrapText="1"/>
    </xf>
    <xf numFmtId="0" fontId="6" fillId="8" borderId="36" xfId="1" applyFont="1" applyFill="1" applyBorder="1" applyAlignment="1">
      <alignment horizontal="right" vertical="top"/>
    </xf>
    <xf numFmtId="0" fontId="5" fillId="12" borderId="78" xfId="1" applyFont="1" applyFill="1" applyBorder="1" applyAlignment="1">
      <alignment horizontal="center" vertical="center"/>
    </xf>
    <xf numFmtId="49" fontId="6" fillId="12" borderId="493" xfId="1" applyNumberFormat="1" applyFont="1" applyFill="1" applyBorder="1" applyAlignment="1">
      <alignment horizontal="center" vertical="top" wrapText="1"/>
    </xf>
    <xf numFmtId="49" fontId="6" fillId="12" borderId="49" xfId="1" applyNumberFormat="1" applyFont="1" applyFill="1" applyBorder="1" applyAlignment="1">
      <alignment horizontal="right" vertical="top"/>
    </xf>
    <xf numFmtId="49" fontId="4" fillId="9" borderId="747" xfId="1" applyNumberFormat="1" applyFont="1" applyFill="1" applyBorder="1" applyAlignment="1">
      <alignment horizontal="left" vertical="top"/>
    </xf>
    <xf numFmtId="0" fontId="5" fillId="9" borderId="613" xfId="1" applyFont="1" applyFill="1" applyBorder="1" applyAlignment="1">
      <alignment horizontal="center" vertical="center"/>
    </xf>
    <xf numFmtId="0" fontId="4" fillId="9" borderId="612" xfId="1" applyFont="1" applyFill="1" applyBorder="1" applyAlignment="1">
      <alignment horizontal="center" vertical="center"/>
    </xf>
    <xf numFmtId="0" fontId="4" fillId="9" borderId="611" xfId="1" applyFont="1" applyFill="1" applyBorder="1" applyAlignment="1">
      <alignment horizontal="center" vertical="center"/>
    </xf>
    <xf numFmtId="0" fontId="5" fillId="9" borderId="614" xfId="1" applyFont="1" applyFill="1" applyBorder="1" applyAlignment="1">
      <alignment horizontal="center" vertical="center"/>
    </xf>
    <xf numFmtId="0" fontId="4" fillId="9" borderId="619" xfId="1" applyFont="1" applyFill="1" applyBorder="1" applyAlignment="1">
      <alignment horizontal="center" vertical="center"/>
    </xf>
    <xf numFmtId="0" fontId="5" fillId="9" borderId="77" xfId="1" applyFont="1" applyFill="1" applyBorder="1" applyAlignment="1">
      <alignment horizontal="center" vertical="center"/>
    </xf>
    <xf numFmtId="0" fontId="4" fillId="9" borderId="74" xfId="1" applyFont="1" applyFill="1" applyBorder="1" applyAlignment="1">
      <alignment horizontal="center" vertical="center"/>
    </xf>
    <xf numFmtId="0" fontId="4" fillId="9" borderId="73" xfId="1" applyFont="1" applyFill="1" applyBorder="1" applyAlignment="1">
      <alignment horizontal="center" vertical="center"/>
    </xf>
    <xf numFmtId="0" fontId="5" fillId="9" borderId="71" xfId="1" applyFont="1" applyFill="1" applyBorder="1" applyAlignment="1">
      <alignment horizontal="center" vertical="center"/>
    </xf>
    <xf numFmtId="0" fontId="4" fillId="9" borderId="70" xfId="1" applyFont="1" applyFill="1" applyBorder="1" applyAlignment="1">
      <alignment horizontal="center" vertical="center"/>
    </xf>
    <xf numFmtId="0" fontId="4" fillId="9" borderId="76" xfId="1" applyFont="1" applyFill="1" applyBorder="1" applyAlignment="1">
      <alignment horizontal="center" vertical="center"/>
    </xf>
    <xf numFmtId="0" fontId="5" fillId="9" borderId="75" xfId="1" applyFont="1" applyFill="1" applyBorder="1" applyAlignment="1">
      <alignment horizontal="center" vertical="center"/>
    </xf>
    <xf numFmtId="0" fontId="68" fillId="9" borderId="72" xfId="1" applyFont="1" applyFill="1" applyBorder="1" applyAlignment="1">
      <alignment horizontal="center" vertical="center"/>
    </xf>
    <xf numFmtId="0" fontId="4" fillId="9" borderId="72" xfId="1" applyFont="1" applyFill="1" applyBorder="1" applyAlignment="1">
      <alignment horizontal="center" vertical="center"/>
    </xf>
    <xf numFmtId="0" fontId="4" fillId="9" borderId="71" xfId="1" applyFont="1" applyFill="1" applyBorder="1" applyAlignment="1">
      <alignment horizontal="center" vertical="center"/>
    </xf>
    <xf numFmtId="0" fontId="4" fillId="9" borderId="69" xfId="1" applyFont="1" applyFill="1" applyBorder="1" applyAlignment="1">
      <alignment horizontal="center" vertical="center"/>
    </xf>
    <xf numFmtId="49" fontId="69" fillId="2" borderId="21" xfId="1" applyNumberFormat="1" applyFont="1" applyFill="1" applyBorder="1" applyAlignment="1">
      <alignment vertical="top" wrapText="1"/>
    </xf>
    <xf numFmtId="0" fontId="69" fillId="9" borderId="678" xfId="1" applyFont="1" applyFill="1" applyBorder="1" applyAlignment="1">
      <alignment horizontal="right" vertical="top"/>
    </xf>
    <xf numFmtId="49" fontId="4" fillId="9" borderId="748" xfId="1" applyNumberFormat="1" applyFont="1" applyFill="1" applyBorder="1" applyAlignment="1">
      <alignment horizontal="left" vertical="top"/>
    </xf>
    <xf numFmtId="0" fontId="5" fillId="9" borderId="401" xfId="1" applyFont="1" applyFill="1" applyBorder="1" applyAlignment="1">
      <alignment horizontal="center" vertical="center"/>
    </xf>
    <xf numFmtId="0" fontId="4" fillId="9" borderId="400" xfId="1" applyFont="1" applyFill="1" applyBorder="1" applyAlignment="1">
      <alignment horizontal="center" vertical="center"/>
    </xf>
    <xf numFmtId="0" fontId="4" fillId="9" borderId="413" xfId="1" applyFont="1" applyFill="1" applyBorder="1" applyAlignment="1">
      <alignment horizontal="center" vertical="center"/>
    </xf>
    <xf numFmtId="0" fontId="4" fillId="9" borderId="67" xfId="1" applyFont="1" applyFill="1" applyBorder="1" applyAlignment="1">
      <alignment horizontal="center" vertical="center"/>
    </xf>
    <xf numFmtId="0" fontId="5" fillId="9" borderId="710" xfId="1" applyFont="1" applyFill="1" applyBorder="1" applyAlignment="1">
      <alignment horizontal="center" vertical="center"/>
    </xf>
    <xf numFmtId="0" fontId="4" fillId="9" borderId="711" xfId="1" applyFont="1" applyFill="1" applyBorder="1" applyAlignment="1">
      <alignment horizontal="center" vertical="center"/>
    </xf>
    <xf numFmtId="0" fontId="4" fillId="9" borderId="712" xfId="1" applyFont="1" applyFill="1" applyBorder="1" applyAlignment="1">
      <alignment horizontal="center" vertical="center"/>
    </xf>
    <xf numFmtId="0" fontId="5" fillId="9" borderId="68" xfId="1" applyFont="1" applyFill="1" applyBorder="1" applyAlignment="1">
      <alignment horizontal="center" vertical="center"/>
    </xf>
    <xf numFmtId="0" fontId="68" fillId="9" borderId="714" xfId="1" applyFont="1" applyFill="1" applyBorder="1" applyAlignment="1">
      <alignment horizontal="center" vertical="center"/>
    </xf>
    <xf numFmtId="0" fontId="4" fillId="9" borderId="714" xfId="1" applyFont="1" applyFill="1" applyBorder="1" applyAlignment="1">
      <alignment horizontal="center" vertical="center"/>
    </xf>
    <xf numFmtId="0" fontId="4" fillId="9" borderId="710" xfId="1" applyFont="1" applyFill="1" applyBorder="1" applyAlignment="1">
      <alignment horizontal="center" vertical="center"/>
    </xf>
    <xf numFmtId="0" fontId="9" fillId="9" borderId="711" xfId="1" applyFont="1" applyFill="1" applyBorder="1" applyAlignment="1">
      <alignment horizontal="center" vertical="center"/>
    </xf>
    <xf numFmtId="0" fontId="4" fillId="9" borderId="715" xfId="1" applyFont="1" applyFill="1" applyBorder="1" applyAlignment="1">
      <alignment horizontal="center" vertical="center"/>
    </xf>
    <xf numFmtId="49" fontId="69" fillId="2" borderId="494" xfId="1" applyNumberFormat="1" applyFont="1" applyFill="1" applyBorder="1" applyAlignment="1">
      <alignment vertical="top" wrapText="1"/>
    </xf>
    <xf numFmtId="0" fontId="69" fillId="9" borderId="49" xfId="1" applyFont="1" applyFill="1" applyBorder="1" applyAlignment="1">
      <alignment horizontal="right" vertical="top"/>
    </xf>
    <xf numFmtId="49" fontId="4" fillId="8" borderId="696" xfId="1" applyNumberFormat="1" applyFont="1" applyFill="1" applyBorder="1" applyAlignment="1">
      <alignment horizontal="left" vertical="top"/>
    </xf>
    <xf numFmtId="0" fontId="69" fillId="8" borderId="49" xfId="1" applyFont="1" applyFill="1" applyBorder="1" applyAlignment="1">
      <alignment horizontal="right" vertical="top"/>
    </xf>
    <xf numFmtId="49" fontId="4" fillId="8" borderId="700" xfId="1" applyNumberFormat="1" applyFont="1" applyFill="1" applyBorder="1" applyAlignment="1">
      <alignment vertical="top"/>
    </xf>
    <xf numFmtId="0" fontId="5" fillId="0" borderId="601" xfId="1" applyFont="1" applyBorder="1" applyAlignment="1">
      <alignment horizontal="center"/>
    </xf>
    <xf numFmtId="0" fontId="4" fillId="8" borderId="554" xfId="1" applyFont="1" applyFill="1" applyBorder="1" applyAlignment="1">
      <alignment horizontal="center" vertical="center"/>
    </xf>
    <xf numFmtId="0" fontId="4" fillId="8" borderId="600" xfId="1" applyFont="1" applyFill="1" applyBorder="1" applyAlignment="1">
      <alignment horizontal="center" vertical="center"/>
    </xf>
    <xf numFmtId="0" fontId="4" fillId="8" borderId="31" xfId="1" applyFont="1" applyFill="1" applyBorder="1" applyAlignment="1">
      <alignment horizontal="center" vertical="center"/>
    </xf>
    <xf numFmtId="0" fontId="4" fillId="8" borderId="61" xfId="1" applyFont="1" applyFill="1" applyBorder="1" applyAlignment="1">
      <alignment horizontal="center" vertical="center"/>
    </xf>
    <xf numFmtId="0" fontId="5" fillId="8" borderId="59" xfId="1" applyFont="1" applyFill="1" applyBorder="1" applyAlignment="1">
      <alignment horizontal="center" vertical="center"/>
    </xf>
    <xf numFmtId="0" fontId="5" fillId="0" borderId="701" xfId="1" applyFont="1" applyBorder="1" applyAlignment="1">
      <alignment horizontal="center" vertical="center"/>
    </xf>
    <xf numFmtId="0" fontId="68" fillId="8" borderId="60" xfId="1" applyFont="1" applyFill="1" applyBorder="1" applyAlignment="1">
      <alignment horizontal="center" vertical="center"/>
    </xf>
    <xf numFmtId="0" fontId="4" fillId="8" borderId="60" xfId="1" applyFont="1" applyFill="1" applyBorder="1" applyAlignment="1">
      <alignment horizontal="center" vertical="center"/>
    </xf>
    <xf numFmtId="0" fontId="4" fillId="8" borderId="59" xfId="1" applyFont="1" applyFill="1" applyBorder="1" applyAlignment="1">
      <alignment horizontal="center" vertical="center"/>
    </xf>
    <xf numFmtId="0" fontId="4" fillId="8" borderId="30" xfId="1" applyFont="1" applyFill="1" applyBorder="1" applyAlignment="1">
      <alignment horizontal="center" vertical="center"/>
    </xf>
    <xf numFmtId="0" fontId="4" fillId="12" borderId="586" xfId="1" applyFont="1" applyFill="1" applyBorder="1" applyAlignment="1">
      <alignment vertical="top"/>
    </xf>
    <xf numFmtId="0" fontId="5" fillId="12" borderId="749" xfId="1" applyFont="1" applyFill="1" applyBorder="1" applyAlignment="1">
      <alignment horizontal="center" vertical="center"/>
    </xf>
    <xf numFmtId="0" fontId="68" fillId="12" borderId="749" xfId="1" applyFont="1" applyFill="1" applyBorder="1" applyAlignment="1">
      <alignment horizontal="center" vertical="center"/>
    </xf>
    <xf numFmtId="0" fontId="6" fillId="12" borderId="749" xfId="1" applyFont="1" applyFill="1" applyBorder="1" applyAlignment="1">
      <alignment horizontal="center" vertical="center"/>
    </xf>
    <xf numFmtId="0" fontId="6" fillId="12" borderId="725" xfId="1" applyFont="1" applyFill="1" applyBorder="1" applyAlignment="1">
      <alignment horizontal="center" vertical="center"/>
    </xf>
    <xf numFmtId="0" fontId="6" fillId="12" borderId="723" xfId="1" applyFont="1" applyFill="1" applyBorder="1" applyAlignment="1">
      <alignment horizontal="center" vertical="center"/>
    </xf>
    <xf numFmtId="0" fontId="6" fillId="12" borderId="726" xfId="1" applyFont="1" applyFill="1" applyBorder="1" applyAlignment="1">
      <alignment horizontal="center" vertical="center"/>
    </xf>
    <xf numFmtId="49" fontId="6" fillId="12" borderId="728" xfId="1" applyNumberFormat="1" applyFont="1" applyFill="1" applyBorder="1" applyAlignment="1">
      <alignment horizontal="center" vertical="top" wrapText="1"/>
    </xf>
    <xf numFmtId="49" fontId="6" fillId="12" borderId="685" xfId="1" applyNumberFormat="1" applyFont="1" applyFill="1" applyBorder="1" applyAlignment="1">
      <alignment horizontal="right" vertical="top"/>
    </xf>
    <xf numFmtId="49" fontId="4" fillId="9" borderId="41" xfId="1" applyNumberFormat="1" applyFont="1" applyFill="1" applyBorder="1" applyAlignment="1">
      <alignment vertical="top"/>
    </xf>
    <xf numFmtId="0" fontId="5" fillId="2" borderId="401" xfId="1" applyFont="1" applyFill="1" applyBorder="1" applyAlignment="1">
      <alignment horizontal="center"/>
    </xf>
    <xf numFmtId="0" fontId="4" fillId="9" borderId="399" xfId="1" applyFont="1" applyFill="1" applyBorder="1" applyAlignment="1">
      <alignment horizontal="center" vertical="center"/>
    </xf>
    <xf numFmtId="0" fontId="68" fillId="9" borderId="54" xfId="1" applyFont="1" applyFill="1" applyBorder="1" applyAlignment="1">
      <alignment horizontal="center" vertical="center"/>
    </xf>
    <xf numFmtId="0" fontId="4" fillId="9" borderId="750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9" borderId="674" xfId="1" applyFont="1" applyFill="1" applyBorder="1" applyAlignment="1">
      <alignment horizontal="center" vertical="center"/>
    </xf>
    <xf numFmtId="0" fontId="4" fillId="2" borderId="390" xfId="1" applyFont="1" applyFill="1" applyBorder="1"/>
    <xf numFmtId="0" fontId="4" fillId="2" borderId="389" xfId="1" applyFont="1" applyFill="1" applyBorder="1"/>
    <xf numFmtId="0" fontId="4" fillId="2" borderId="411" xfId="1" applyFont="1" applyFill="1" applyBorder="1"/>
    <xf numFmtId="0" fontId="5" fillId="2" borderId="390" xfId="1" applyFont="1" applyFill="1" applyBorder="1" applyAlignment="1">
      <alignment horizontal="center" vertical="center"/>
    </xf>
    <xf numFmtId="0" fontId="68" fillId="9" borderId="41" xfId="1" applyFont="1" applyFill="1" applyBorder="1" applyAlignment="1">
      <alignment horizontal="center" vertical="center"/>
    </xf>
    <xf numFmtId="0" fontId="4" fillId="9" borderId="751" xfId="1" applyFont="1" applyFill="1" applyBorder="1" applyAlignment="1">
      <alignment horizontal="center" vertical="center"/>
    </xf>
    <xf numFmtId="0" fontId="4" fillId="9" borderId="14" xfId="1" applyFont="1" applyFill="1" applyBorder="1" applyAlignment="1">
      <alignment horizontal="center" vertical="center"/>
    </xf>
    <xf numFmtId="0" fontId="4" fillId="9" borderId="38" xfId="1" applyFont="1" applyFill="1" applyBorder="1" applyAlignment="1">
      <alignment horizontal="center" vertical="center"/>
    </xf>
    <xf numFmtId="49" fontId="4" fillId="9" borderId="53" xfId="1" applyNumberFormat="1" applyFont="1" applyFill="1" applyBorder="1" applyAlignment="1">
      <alignment vertical="top"/>
    </xf>
    <xf numFmtId="0" fontId="5" fillId="2" borderId="391" xfId="1" applyFont="1" applyFill="1" applyBorder="1" applyAlignment="1">
      <alignment horizontal="center" vertical="top"/>
    </xf>
    <xf numFmtId="0" fontId="4" fillId="2" borderId="390" xfId="1" applyFont="1" applyFill="1" applyBorder="1" applyAlignment="1">
      <alignment horizontal="center" vertical="top"/>
    </xf>
    <xf numFmtId="0" fontId="4" fillId="2" borderId="389" xfId="1" applyFont="1" applyFill="1" applyBorder="1" applyAlignment="1">
      <alignment horizontal="center" vertical="top"/>
    </xf>
    <xf numFmtId="0" fontId="68" fillId="2" borderId="41" xfId="1" applyFont="1" applyFill="1" applyBorder="1" applyAlignment="1">
      <alignment horizontal="center" vertical="center"/>
    </xf>
    <xf numFmtId="0" fontId="4" fillId="2" borderId="752" xfId="1" applyFont="1" applyFill="1" applyBorder="1" applyAlignment="1">
      <alignment horizontal="center" vertical="center"/>
    </xf>
    <xf numFmtId="0" fontId="4" fillId="2" borderId="493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49" fontId="69" fillId="2" borderId="493" xfId="1" applyNumberFormat="1" applyFont="1" applyFill="1" applyBorder="1" applyAlignment="1">
      <alignment vertical="top" wrapText="1"/>
    </xf>
    <xf numFmtId="0" fontId="4" fillId="2" borderId="390" xfId="1" applyFont="1" applyFill="1" applyBorder="1" applyAlignment="1">
      <alignment vertical="top"/>
    </xf>
    <xf numFmtId="0" fontId="4" fillId="2" borderId="389" xfId="1" applyFont="1" applyFill="1" applyBorder="1" applyAlignment="1">
      <alignment vertical="top"/>
    </xf>
    <xf numFmtId="0" fontId="4" fillId="2" borderId="390" xfId="1" applyFont="1" applyFill="1" applyBorder="1" applyAlignment="1">
      <alignment horizontal="center"/>
    </xf>
    <xf numFmtId="0" fontId="4" fillId="2" borderId="389" xfId="1" applyFont="1" applyFill="1" applyBorder="1" applyAlignment="1">
      <alignment horizontal="center"/>
    </xf>
    <xf numFmtId="49" fontId="4" fillId="9" borderId="53" xfId="1" applyNumberFormat="1" applyFont="1" applyFill="1" applyBorder="1" applyAlignment="1">
      <alignment horizontal="left" vertical="top"/>
    </xf>
    <xf numFmtId="0" fontId="4" fillId="2" borderId="411" xfId="1" applyFont="1" applyFill="1" applyBorder="1" applyAlignment="1">
      <alignment horizontal="center" vertical="center"/>
    </xf>
    <xf numFmtId="0" fontId="4" fillId="9" borderId="752" xfId="1" applyFont="1" applyFill="1" applyBorder="1" applyAlignment="1">
      <alignment horizontal="center" vertical="center"/>
    </xf>
    <xf numFmtId="0" fontId="4" fillId="9" borderId="493" xfId="1" applyFont="1" applyFill="1" applyBorder="1" applyAlignment="1">
      <alignment horizontal="center" vertical="center"/>
    </xf>
    <xf numFmtId="0" fontId="4" fillId="9" borderId="31" xfId="1" applyFont="1" applyFill="1" applyBorder="1" applyAlignment="1">
      <alignment horizontal="center" vertical="center"/>
    </xf>
    <xf numFmtId="0" fontId="4" fillId="9" borderId="32" xfId="1" applyFont="1" applyFill="1" applyBorder="1" applyAlignment="1">
      <alignment horizontal="center" vertical="center"/>
    </xf>
    <xf numFmtId="0" fontId="4" fillId="9" borderId="30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49" fontId="4" fillId="8" borderId="41" xfId="1" applyNumberFormat="1" applyFont="1" applyFill="1" applyBorder="1" applyAlignment="1">
      <alignment vertical="top"/>
    </xf>
    <xf numFmtId="0" fontId="4" fillId="0" borderId="411" xfId="1" applyFont="1" applyBorder="1" applyAlignment="1">
      <alignment horizontal="center" vertical="center"/>
    </xf>
    <xf numFmtId="0" fontId="5" fillId="0" borderId="41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68" fillId="8" borderId="41" xfId="1" applyFont="1" applyFill="1" applyBorder="1" applyAlignment="1">
      <alignment horizontal="center" vertical="center"/>
    </xf>
    <xf numFmtId="0" fontId="4" fillId="8" borderId="751" xfId="1" applyFont="1" applyFill="1" applyBorder="1" applyAlignment="1">
      <alignment horizontal="center" vertical="center"/>
    </xf>
    <xf numFmtId="0" fontId="4" fillId="8" borderId="14" xfId="1" applyFont="1" applyFill="1" applyBorder="1" applyAlignment="1">
      <alignment horizontal="center" vertical="center"/>
    </xf>
    <xf numFmtId="0" fontId="4" fillId="8" borderId="38" xfId="1" applyFont="1" applyFill="1" applyBorder="1" applyAlignment="1">
      <alignment horizontal="center" vertical="center"/>
    </xf>
    <xf numFmtId="0" fontId="9" fillId="8" borderId="13" xfId="1" applyFont="1" applyFill="1" applyBorder="1" applyAlignment="1">
      <alignment horizontal="center" vertical="center"/>
    </xf>
    <xf numFmtId="49" fontId="8" fillId="0" borderId="14" xfId="1" applyNumberFormat="1" applyFont="1" applyBorder="1" applyAlignment="1">
      <alignment vertical="top" wrapText="1"/>
    </xf>
    <xf numFmtId="49" fontId="4" fillId="0" borderId="41" xfId="1" applyNumberFormat="1" applyFont="1" applyBorder="1" applyAlignment="1">
      <alignment vertical="top"/>
    </xf>
    <xf numFmtId="0" fontId="5" fillId="0" borderId="53" xfId="1" applyFont="1" applyBorder="1" applyAlignment="1">
      <alignment horizontal="center" vertical="center"/>
    </xf>
    <xf numFmtId="0" fontId="4" fillId="0" borderId="752" xfId="1" applyFont="1" applyBorder="1" applyAlignment="1">
      <alignment horizontal="center" vertical="center"/>
    </xf>
    <xf numFmtId="0" fontId="4" fillId="0" borderId="493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69" fillId="0" borderId="36" xfId="1" applyFont="1" applyBorder="1" applyAlignment="1">
      <alignment horizontal="right" vertical="top"/>
    </xf>
    <xf numFmtId="0" fontId="4" fillId="12" borderId="746" xfId="1" applyFont="1" applyFill="1" applyBorder="1" applyAlignment="1">
      <alignment horizontal="left" vertical="top"/>
    </xf>
    <xf numFmtId="0" fontId="5" fillId="12" borderId="503" xfId="1" applyFont="1" applyFill="1" applyBorder="1" applyAlignment="1">
      <alignment horizontal="center" vertical="center"/>
    </xf>
    <xf numFmtId="0" fontId="68" fillId="12" borderId="503" xfId="1" applyFont="1" applyFill="1" applyBorder="1" applyAlignment="1">
      <alignment horizontal="center" vertical="center"/>
    </xf>
    <xf numFmtId="0" fontId="6" fillId="12" borderId="584" xfId="1" applyFont="1" applyFill="1" applyBorder="1" applyAlignment="1">
      <alignment horizontal="center" vertical="center"/>
    </xf>
    <xf numFmtId="0" fontId="6" fillId="12" borderId="583" xfId="1" applyFont="1" applyFill="1" applyBorder="1" applyAlignment="1">
      <alignment horizontal="center" vertical="center"/>
    </xf>
    <xf numFmtId="49" fontId="4" fillId="8" borderId="753" xfId="1" applyNumberFormat="1" applyFont="1" applyFill="1" applyBorder="1" applyAlignment="1">
      <alignment vertical="top"/>
    </xf>
    <xf numFmtId="0" fontId="5" fillId="0" borderId="614" xfId="1" applyFont="1" applyBorder="1" applyAlignment="1">
      <alignment horizontal="center"/>
    </xf>
    <xf numFmtId="0" fontId="4" fillId="8" borderId="619" xfId="1" applyFont="1" applyFill="1" applyBorder="1" applyAlignment="1">
      <alignment horizontal="center" vertical="center"/>
    </xf>
    <xf numFmtId="0" fontId="5" fillId="8" borderId="614" xfId="1" applyFont="1" applyFill="1" applyBorder="1" applyAlignment="1">
      <alignment horizontal="center" vertical="center"/>
    </xf>
    <xf numFmtId="0" fontId="5" fillId="0" borderId="613" xfId="1" applyFont="1" applyBorder="1" applyAlignment="1">
      <alignment horizontal="center"/>
    </xf>
    <xf numFmtId="0" fontId="68" fillId="8" borderId="754" xfId="1" applyFont="1" applyFill="1" applyBorder="1" applyAlignment="1">
      <alignment horizontal="center" vertical="center"/>
    </xf>
    <xf numFmtId="0" fontId="4" fillId="8" borderId="748" xfId="1" applyFont="1" applyFill="1" applyBorder="1" applyAlignment="1">
      <alignment horizontal="center" vertical="center"/>
    </xf>
    <xf numFmtId="0" fontId="4" fillId="8" borderId="402" xfId="1" applyFont="1" applyFill="1" applyBorder="1" applyAlignment="1">
      <alignment horizontal="center" vertical="center"/>
    </xf>
    <xf numFmtId="0" fontId="4" fillId="8" borderId="492" xfId="1" applyFont="1" applyFill="1" applyBorder="1" applyAlignment="1">
      <alignment horizontal="center" vertical="center"/>
    </xf>
    <xf numFmtId="0" fontId="4" fillId="8" borderId="44" xfId="1" applyFont="1" applyFill="1" applyBorder="1" applyAlignment="1">
      <alignment horizontal="center" vertical="center"/>
    </xf>
    <xf numFmtId="0" fontId="4" fillId="8" borderId="43" xfId="1" applyFont="1" applyFill="1" applyBorder="1" applyAlignment="1">
      <alignment horizontal="center" vertical="center"/>
    </xf>
    <xf numFmtId="0" fontId="69" fillId="8" borderId="42" xfId="1" applyFont="1" applyFill="1" applyBorder="1" applyAlignment="1">
      <alignment horizontal="right" vertical="top"/>
    </xf>
    <xf numFmtId="0" fontId="68" fillId="9" borderId="755" xfId="1" applyFont="1" applyFill="1" applyBorder="1" applyAlignment="1">
      <alignment horizontal="center" vertical="center"/>
    </xf>
    <xf numFmtId="0" fontId="4" fillId="9" borderId="696" xfId="1" applyFont="1" applyFill="1" applyBorder="1" applyAlignment="1">
      <alignment horizontal="center" vertical="center"/>
    </xf>
    <xf numFmtId="0" fontId="4" fillId="9" borderId="391" xfId="1" applyFont="1" applyFill="1" applyBorder="1" applyAlignment="1">
      <alignment horizontal="center" vertical="center"/>
    </xf>
    <xf numFmtId="0" fontId="82" fillId="2" borderId="0" xfId="1" applyFont="1" applyFill="1"/>
    <xf numFmtId="0" fontId="83" fillId="2" borderId="412" xfId="1" applyFont="1" applyFill="1" applyBorder="1" applyAlignment="1">
      <alignment horizontal="center"/>
    </xf>
    <xf numFmtId="0" fontId="7" fillId="9" borderId="390" xfId="1" applyFont="1" applyFill="1" applyBorder="1" applyAlignment="1">
      <alignment horizontal="center" vertical="center"/>
    </xf>
    <xf numFmtId="0" fontId="7" fillId="9" borderId="389" xfId="1" applyFont="1" applyFill="1" applyBorder="1" applyAlignment="1">
      <alignment horizontal="center" vertical="center"/>
    </xf>
    <xf numFmtId="0" fontId="7" fillId="9" borderId="411" xfId="1" applyFont="1" applyFill="1" applyBorder="1" applyAlignment="1">
      <alignment horizontal="center" vertical="center"/>
    </xf>
    <xf numFmtId="0" fontId="83" fillId="9" borderId="391" xfId="1" applyFont="1" applyFill="1" applyBorder="1" applyAlignment="1">
      <alignment horizontal="center" vertical="center"/>
    </xf>
    <xf numFmtId="0" fontId="83" fillId="9" borderId="412" xfId="1" applyFont="1" applyFill="1" applyBorder="1" applyAlignment="1">
      <alignment horizontal="center" vertical="center"/>
    </xf>
    <xf numFmtId="0" fontId="83" fillId="2" borderId="391" xfId="1" applyFont="1" applyFill="1" applyBorder="1" applyAlignment="1">
      <alignment horizontal="center" vertical="center"/>
    </xf>
    <xf numFmtId="0" fontId="7" fillId="2" borderId="390" xfId="1" applyFont="1" applyFill="1" applyBorder="1" applyAlignment="1">
      <alignment horizontal="center" vertical="center"/>
    </xf>
    <xf numFmtId="0" fontId="7" fillId="2" borderId="411" xfId="1" applyFont="1" applyFill="1" applyBorder="1" applyAlignment="1">
      <alignment horizontal="center" vertical="center"/>
    </xf>
    <xf numFmtId="0" fontId="7" fillId="2" borderId="389" xfId="1" applyFont="1" applyFill="1" applyBorder="1" applyAlignment="1">
      <alignment horizontal="center" vertical="center"/>
    </xf>
    <xf numFmtId="0" fontId="68" fillId="8" borderId="755" xfId="1" applyFont="1" applyFill="1" applyBorder="1" applyAlignment="1">
      <alignment horizontal="center" vertical="center"/>
    </xf>
    <xf numFmtId="0" fontId="4" fillId="8" borderId="696" xfId="1" applyFont="1" applyFill="1" applyBorder="1" applyAlignment="1">
      <alignment horizontal="center" vertical="center"/>
    </xf>
    <xf numFmtId="0" fontId="4" fillId="8" borderId="391" xfId="1" applyFont="1" applyFill="1" applyBorder="1" applyAlignment="1">
      <alignment horizontal="center" vertical="center"/>
    </xf>
    <xf numFmtId="0" fontId="4" fillId="8" borderId="412" xfId="1" applyFont="1" applyFill="1" applyBorder="1" applyAlignment="1">
      <alignment horizontal="center" vertical="center"/>
    </xf>
    <xf numFmtId="0" fontId="68" fillId="0" borderId="755" xfId="1" applyFont="1" applyBorder="1" applyAlignment="1">
      <alignment horizontal="center" vertical="center"/>
    </xf>
    <xf numFmtId="0" fontId="4" fillId="0" borderId="696" xfId="1" applyFont="1" applyBorder="1" applyAlignment="1">
      <alignment horizontal="center" vertical="center"/>
    </xf>
    <xf numFmtId="0" fontId="4" fillId="0" borderId="391" xfId="1" applyFont="1" applyBorder="1" applyAlignment="1">
      <alignment horizontal="center" vertical="center"/>
    </xf>
    <xf numFmtId="0" fontId="4" fillId="0" borderId="492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6" fillId="18" borderId="746" xfId="1" applyFont="1" applyFill="1" applyBorder="1" applyAlignment="1">
      <alignment horizontal="left" vertical="center"/>
    </xf>
    <xf numFmtId="0" fontId="73" fillId="19" borderId="390" xfId="1" applyFont="1" applyFill="1" applyBorder="1" applyAlignment="1">
      <alignment horizontal="center" vertical="center"/>
    </xf>
    <xf numFmtId="0" fontId="4" fillId="19" borderId="390" xfId="1" applyFont="1" applyFill="1" applyBorder="1" applyAlignment="1">
      <alignment horizontal="center" vertical="center"/>
    </xf>
    <xf numFmtId="0" fontId="73" fillId="20" borderId="390" xfId="1" applyFont="1" applyFill="1" applyBorder="1" applyAlignment="1">
      <alignment horizontal="center" vertical="center"/>
    </xf>
    <xf numFmtId="0" fontId="4" fillId="20" borderId="390" xfId="1" applyFont="1" applyFill="1" applyBorder="1" applyAlignment="1">
      <alignment horizontal="center" vertical="center"/>
    </xf>
    <xf numFmtId="0" fontId="5" fillId="20" borderId="390" xfId="1" applyFont="1" applyFill="1" applyBorder="1" applyAlignment="1">
      <alignment horizontal="center" vertical="center"/>
    </xf>
    <xf numFmtId="0" fontId="68" fillId="21" borderId="35" xfId="1" applyFont="1" applyFill="1" applyBorder="1" applyAlignment="1">
      <alignment horizontal="center" vertical="center"/>
    </xf>
    <xf numFmtId="0" fontId="6" fillId="21" borderId="700" xfId="1" applyFont="1" applyFill="1" applyBorder="1" applyAlignment="1">
      <alignment horizontal="center" vertical="center"/>
    </xf>
    <xf numFmtId="0" fontId="6" fillId="21" borderId="609" xfId="1" applyFont="1" applyFill="1" applyBorder="1" applyAlignment="1">
      <alignment horizontal="center" vertical="center"/>
    </xf>
    <xf numFmtId="0" fontId="6" fillId="21" borderId="554" xfId="1" applyFont="1" applyFill="1" applyBorder="1" applyAlignment="1">
      <alignment horizontal="center" vertical="center"/>
    </xf>
    <xf numFmtId="0" fontId="6" fillId="21" borderId="32" xfId="1" applyFont="1" applyFill="1" applyBorder="1" applyAlignment="1">
      <alignment horizontal="center" vertical="center"/>
    </xf>
    <xf numFmtId="0" fontId="6" fillId="21" borderId="31" xfId="1" applyFont="1" applyFill="1" applyBorder="1" applyAlignment="1">
      <alignment horizontal="center" vertical="center"/>
    </xf>
    <xf numFmtId="0" fontId="6" fillId="21" borderId="30" xfId="1" applyFont="1" applyFill="1" applyBorder="1" applyAlignment="1">
      <alignment horizontal="center" vertical="center"/>
    </xf>
    <xf numFmtId="49" fontId="6" fillId="21" borderId="6" xfId="1" applyNumberFormat="1" applyFont="1" applyFill="1" applyBorder="1" applyAlignment="1">
      <alignment horizontal="center" vertical="top" wrapText="1"/>
    </xf>
    <xf numFmtId="49" fontId="6" fillId="21" borderId="29" xfId="1" applyNumberFormat="1" applyFont="1" applyFill="1" applyBorder="1" applyAlignment="1">
      <alignment horizontal="right" vertical="top"/>
    </xf>
    <xf numFmtId="0" fontId="6" fillId="8" borderId="733" xfId="1" applyFont="1" applyFill="1" applyBorder="1" applyAlignment="1">
      <alignment horizontal="left" vertical="top"/>
    </xf>
    <xf numFmtId="0" fontId="73" fillId="9" borderId="390" xfId="1" applyFont="1" applyFill="1" applyBorder="1" applyAlignment="1">
      <alignment horizontal="center" vertical="center"/>
    </xf>
    <xf numFmtId="0" fontId="5" fillId="8" borderId="661" xfId="1" applyFont="1" applyFill="1" applyBorder="1" applyAlignment="1">
      <alignment horizontal="center" vertical="center" wrapText="1"/>
    </xf>
    <xf numFmtId="0" fontId="6" fillId="8" borderId="661" xfId="1" applyFont="1" applyFill="1" applyBorder="1" applyAlignment="1">
      <alignment horizontal="left" vertical="top"/>
    </xf>
    <xf numFmtId="0" fontId="6" fillId="8" borderId="756" xfId="1" applyFont="1" applyFill="1" applyBorder="1" applyAlignment="1">
      <alignment horizontal="left" vertical="top"/>
    </xf>
    <xf numFmtId="0" fontId="5" fillId="8" borderId="661" xfId="1" applyFont="1" applyFill="1" applyBorder="1" applyAlignment="1">
      <alignment horizontal="center" vertical="top"/>
    </xf>
    <xf numFmtId="0" fontId="68" fillId="8" borderId="661" xfId="1" applyFont="1" applyFill="1" applyBorder="1" applyAlignment="1">
      <alignment horizontal="center" vertical="top"/>
    </xf>
    <xf numFmtId="0" fontId="4" fillId="8" borderId="661" xfId="1" applyFont="1" applyFill="1" applyBorder="1" applyAlignment="1">
      <alignment horizontal="center" wrapText="1"/>
    </xf>
    <xf numFmtId="0" fontId="6" fillId="8" borderId="657" xfId="1" applyFont="1" applyFill="1" applyBorder="1" applyAlignment="1">
      <alignment horizontal="left" vertical="top"/>
    </xf>
    <xf numFmtId="0" fontId="6" fillId="8" borderId="657" xfId="1" applyFont="1" applyFill="1" applyBorder="1" applyAlignment="1">
      <alignment horizontal="right" vertical="top"/>
    </xf>
    <xf numFmtId="49" fontId="6" fillId="8" borderId="662" xfId="1" applyNumberFormat="1" applyFont="1" applyFill="1" applyBorder="1" applyAlignment="1">
      <alignment horizontal="center" vertical="top" wrapText="1"/>
    </xf>
    <xf numFmtId="0" fontId="4" fillId="8" borderId="673" xfId="1" applyFont="1" applyFill="1" applyBorder="1" applyAlignment="1">
      <alignment horizontal="right" vertical="top"/>
    </xf>
    <xf numFmtId="49" fontId="5" fillId="8" borderId="758" xfId="1" applyNumberFormat="1" applyFont="1" applyFill="1" applyBorder="1" applyAlignment="1">
      <alignment horizontal="center" vertical="center"/>
    </xf>
    <xf numFmtId="49" fontId="4" fillId="8" borderId="759" xfId="1" applyNumberFormat="1" applyFont="1" applyFill="1" applyBorder="1" applyAlignment="1">
      <alignment horizontal="center" vertical="top"/>
    </xf>
    <xf numFmtId="49" fontId="4" fillId="8" borderId="678" xfId="1" applyNumberFormat="1" applyFont="1" applyFill="1" applyBorder="1" applyAlignment="1">
      <alignment horizontal="center" vertical="top"/>
    </xf>
    <xf numFmtId="49" fontId="5" fillId="8" borderId="689" xfId="1" applyNumberFormat="1" applyFont="1" applyFill="1" applyBorder="1" applyAlignment="1">
      <alignment horizontal="center" vertical="center"/>
    </xf>
    <xf numFmtId="49" fontId="4" fillId="8" borderId="23" xfId="1" applyNumberFormat="1" applyFont="1" applyFill="1" applyBorder="1" applyAlignment="1">
      <alignment horizontal="center" vertical="top"/>
    </xf>
    <xf numFmtId="49" fontId="4" fillId="8" borderId="690" xfId="1" applyNumberFormat="1" applyFont="1" applyFill="1" applyBorder="1" applyAlignment="1">
      <alignment horizontal="center" vertical="top"/>
    </xf>
    <xf numFmtId="49" fontId="5" fillId="8" borderId="24" xfId="1" applyNumberFormat="1" applyFont="1" applyFill="1" applyBorder="1" applyAlignment="1">
      <alignment horizontal="center" vertical="top"/>
    </xf>
    <xf numFmtId="49" fontId="5" fillId="8" borderId="24" xfId="1" applyNumberFormat="1" applyFont="1" applyFill="1" applyBorder="1" applyAlignment="1">
      <alignment horizontal="center" vertical="center"/>
    </xf>
    <xf numFmtId="0" fontId="69" fillId="0" borderId="0" xfId="1" applyFont="1" applyAlignment="1">
      <alignment vertical="top" wrapText="1"/>
    </xf>
    <xf numFmtId="0" fontId="69" fillId="8" borderId="0" xfId="1" applyFont="1" applyFill="1" applyAlignment="1">
      <alignment horizontal="right" vertical="top"/>
    </xf>
    <xf numFmtId="0" fontId="69" fillId="8" borderId="0" xfId="1" applyFont="1" applyFill="1" applyAlignment="1">
      <alignment vertical="top" wrapText="1"/>
    </xf>
    <xf numFmtId="0" fontId="5" fillId="8" borderId="771" xfId="1" applyFont="1" applyFill="1" applyBorder="1" applyAlignment="1">
      <alignment horizontal="center" vertical="center"/>
    </xf>
    <xf numFmtId="0" fontId="4" fillId="8" borderId="144" xfId="1" applyFont="1" applyFill="1" applyBorder="1" applyAlignment="1">
      <alignment horizontal="center" vertical="center"/>
    </xf>
    <xf numFmtId="0" fontId="4" fillId="8" borderId="772" xfId="1" applyFont="1" applyFill="1" applyBorder="1" applyAlignment="1">
      <alignment horizontal="center" vertical="center"/>
    </xf>
    <xf numFmtId="0" fontId="5" fillId="8" borderId="144" xfId="1" applyFont="1" applyFill="1" applyBorder="1" applyAlignment="1">
      <alignment horizontal="center" vertical="center"/>
    </xf>
    <xf numFmtId="0" fontId="5" fillId="8" borderId="0" xfId="1" applyFont="1" applyFill="1" applyAlignment="1">
      <alignment horizontal="center"/>
    </xf>
    <xf numFmtId="0" fontId="68" fillId="8" borderId="0" xfId="1" applyFont="1" applyFill="1" applyAlignment="1">
      <alignment horizontal="center"/>
    </xf>
    <xf numFmtId="0" fontId="69" fillId="8" borderId="0" xfId="1" applyFont="1" applyFill="1" applyAlignment="1">
      <alignment horizontal="center"/>
    </xf>
    <xf numFmtId="0" fontId="69" fillId="8" borderId="0" xfId="1" applyFont="1" applyFill="1" applyAlignment="1">
      <alignment horizontal="center" vertical="top" wrapText="1"/>
    </xf>
    <xf numFmtId="0" fontId="85" fillId="8" borderId="0" xfId="1" applyFont="1" applyFill="1" applyAlignment="1">
      <alignment horizontal="center" vertical="top"/>
    </xf>
    <xf numFmtId="0" fontId="3" fillId="8" borderId="0" xfId="1" applyFont="1" applyFill="1" applyAlignment="1">
      <alignment horizontal="center"/>
    </xf>
    <xf numFmtId="0" fontId="86" fillId="8" borderId="0" xfId="1" applyFont="1" applyFill="1" applyAlignment="1">
      <alignment horizontal="center"/>
    </xf>
    <xf numFmtId="0" fontId="3" fillId="8" borderId="0" xfId="1" applyFont="1" applyFill="1" applyAlignment="1">
      <alignment horizontal="center" vertical="top"/>
    </xf>
    <xf numFmtId="0" fontId="86" fillId="8" borderId="0" xfId="1" applyFont="1" applyFill="1" applyAlignment="1">
      <alignment horizontal="center" vertical="top"/>
    </xf>
    <xf numFmtId="0" fontId="2" fillId="8" borderId="0" xfId="1" applyFont="1" applyFill="1" applyAlignment="1">
      <alignment horizontal="center" vertical="top"/>
    </xf>
    <xf numFmtId="0" fontId="4" fillId="8" borderId="0" xfId="0" applyFont="1" applyFill="1" applyAlignment="1">
      <alignment horizontal="left" wrapText="1"/>
    </xf>
    <xf numFmtId="0" fontId="68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wrapText="1"/>
    </xf>
    <xf numFmtId="0" fontId="68" fillId="8" borderId="0" xfId="0" applyFont="1" applyFill="1" applyAlignment="1">
      <alignment horizontal="center" wrapText="1"/>
    </xf>
    <xf numFmtId="0" fontId="69" fillId="8" borderId="0" xfId="0" applyFont="1" applyFill="1" applyAlignment="1">
      <alignment wrapText="1"/>
    </xf>
    <xf numFmtId="49" fontId="69" fillId="8" borderId="0" xfId="0" applyNumberFormat="1" applyFont="1" applyFill="1" applyAlignment="1">
      <alignment vertical="top" wrapText="1"/>
    </xf>
    <xf numFmtId="0" fontId="4" fillId="8" borderId="0" xfId="0" applyFont="1" applyFill="1" applyAlignment="1">
      <alignment horizontal="right" vertical="top"/>
    </xf>
    <xf numFmtId="49" fontId="69" fillId="0" borderId="0" xfId="0" applyNumberFormat="1" applyFont="1"/>
    <xf numFmtId="0" fontId="4" fillId="0" borderId="0" xfId="0" applyFont="1"/>
    <xf numFmtId="0" fontId="68" fillId="0" borderId="0" xfId="0" applyFont="1" applyAlignment="1">
      <alignment horizontal="center"/>
    </xf>
    <xf numFmtId="0" fontId="71" fillId="8" borderId="0" xfId="0" applyFont="1" applyFill="1" applyAlignment="1">
      <alignment vertical="top"/>
    </xf>
    <xf numFmtId="0" fontId="68" fillId="8" borderId="0" xfId="0" applyFont="1" applyFill="1" applyAlignment="1">
      <alignment horizontal="center" vertical="top"/>
    </xf>
    <xf numFmtId="0" fontId="68" fillId="8" borderId="0" xfId="0" applyFont="1" applyFill="1" applyAlignment="1">
      <alignment horizontal="center" vertical="center"/>
    </xf>
    <xf numFmtId="1" fontId="71" fillId="8" borderId="0" xfId="0" applyNumberFormat="1" applyFont="1" applyFill="1" applyAlignment="1">
      <alignment vertical="top"/>
    </xf>
    <xf numFmtId="0" fontId="71" fillId="8" borderId="0" xfId="0" applyFont="1" applyFill="1" applyAlignment="1">
      <alignment horizontal="center" vertical="top"/>
    </xf>
    <xf numFmtId="0" fontId="69" fillId="0" borderId="0" xfId="0" applyFont="1"/>
    <xf numFmtId="0" fontId="69" fillId="0" borderId="0" xfId="0" applyFont="1" applyAlignment="1">
      <alignment horizontal="right" vertical="top"/>
    </xf>
    <xf numFmtId="0" fontId="6" fillId="8" borderId="669" xfId="0" applyFont="1" applyFill="1" applyBorder="1" applyAlignment="1">
      <alignment horizontal="left" vertical="top"/>
    </xf>
    <xf numFmtId="0" fontId="4" fillId="8" borderId="661" xfId="0" applyFont="1" applyFill="1" applyBorder="1" applyAlignment="1">
      <alignment horizontal="center" vertical="top"/>
    </xf>
    <xf numFmtId="0" fontId="4" fillId="8" borderId="0" xfId="0" applyFont="1" applyFill="1" applyAlignment="1">
      <alignment horizontal="center" vertical="top"/>
    </xf>
    <xf numFmtId="0" fontId="4" fillId="8" borderId="0" xfId="0" applyFont="1" applyFill="1" applyAlignment="1">
      <alignment horizontal="center"/>
    </xf>
    <xf numFmtId="0" fontId="4" fillId="8" borderId="0" xfId="0" applyFont="1" applyFill="1" applyAlignment="1">
      <alignment horizontal="center" vertical="top" wrapText="1"/>
    </xf>
    <xf numFmtId="0" fontId="6" fillId="8" borderId="0" xfId="0" applyFont="1" applyFill="1" applyAlignment="1">
      <alignment horizontal="center" vertical="top" wrapText="1"/>
    </xf>
    <xf numFmtId="0" fontId="6" fillId="8" borderId="670" xfId="0" applyFont="1" applyFill="1" applyBorder="1" applyAlignment="1">
      <alignment horizontal="left" vertical="top"/>
    </xf>
    <xf numFmtId="49" fontId="6" fillId="8" borderId="670" xfId="0" applyNumberFormat="1" applyFont="1" applyFill="1" applyBorder="1" applyAlignment="1">
      <alignment horizontal="left" vertical="top"/>
    </xf>
    <xf numFmtId="0" fontId="68" fillId="8" borderId="427" xfId="0" applyFont="1" applyFill="1" applyBorder="1" applyAlignment="1">
      <alignment horizontal="center" vertical="center"/>
    </xf>
    <xf numFmtId="0" fontId="6" fillId="8" borderId="661" xfId="0" applyFont="1" applyFill="1" applyBorder="1" applyAlignment="1">
      <alignment horizontal="center" vertical="top"/>
    </xf>
    <xf numFmtId="0" fontId="6" fillId="8" borderId="756" xfId="0" applyFont="1" applyFill="1" applyBorder="1" applyAlignment="1">
      <alignment horizontal="center" vertical="top"/>
    </xf>
    <xf numFmtId="0" fontId="68" fillId="8" borderId="661" xfId="0" applyFont="1" applyFill="1" applyBorder="1" applyAlignment="1">
      <alignment horizontal="center" vertical="center"/>
    </xf>
    <xf numFmtId="0" fontId="68" fillId="8" borderId="661" xfId="0" applyFont="1" applyFill="1" applyBorder="1" applyAlignment="1">
      <alignment horizontal="center" vertical="top"/>
    </xf>
    <xf numFmtId="0" fontId="68" fillId="8" borderId="427" xfId="0" applyFont="1" applyFill="1" applyBorder="1" applyAlignment="1">
      <alignment horizontal="center" vertical="top"/>
    </xf>
    <xf numFmtId="0" fontId="6" fillId="8" borderId="0" xfId="0" applyFont="1" applyFill="1" applyAlignment="1">
      <alignment horizontal="center" vertical="center"/>
    </xf>
    <xf numFmtId="0" fontId="72" fillId="8" borderId="0" xfId="0" applyFont="1" applyFill="1" applyAlignment="1">
      <alignment horizontal="center" vertical="top"/>
    </xf>
    <xf numFmtId="0" fontId="11" fillId="8" borderId="0" xfId="0" applyFont="1" applyFill="1" applyAlignment="1">
      <alignment horizontal="center" vertical="top"/>
    </xf>
    <xf numFmtId="0" fontId="6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right" vertical="top"/>
    </xf>
    <xf numFmtId="0" fontId="6" fillId="8" borderId="427" xfId="0" applyFont="1" applyFill="1" applyBorder="1" applyAlignment="1">
      <alignment horizontal="left" vertical="center"/>
    </xf>
    <xf numFmtId="0" fontId="5" fillId="8" borderId="427" xfId="0" applyFont="1" applyFill="1" applyBorder="1" applyAlignment="1">
      <alignment horizontal="center" vertical="center"/>
    </xf>
    <xf numFmtId="0" fontId="6" fillId="8" borderId="671" xfId="0" applyFont="1" applyFill="1" applyBorder="1" applyAlignment="1">
      <alignment horizontal="center" vertical="center"/>
    </xf>
    <xf numFmtId="0" fontId="6" fillId="8" borderId="672" xfId="0" applyFont="1" applyFill="1" applyBorder="1" applyAlignment="1">
      <alignment horizontal="center" vertical="center"/>
    </xf>
    <xf numFmtId="0" fontId="5" fillId="9" borderId="427" xfId="0" applyFont="1" applyFill="1" applyBorder="1" applyAlignment="1">
      <alignment horizontal="center" vertical="center"/>
    </xf>
    <xf numFmtId="0" fontId="5" fillId="8" borderId="661" xfId="0" applyFont="1" applyFill="1" applyBorder="1" applyAlignment="1">
      <alignment horizontal="center" vertical="center"/>
    </xf>
    <xf numFmtId="49" fontId="78" fillId="8" borderId="661" xfId="0" applyNumberFormat="1" applyFont="1" applyFill="1" applyBorder="1" applyAlignment="1">
      <alignment vertical="top" wrapText="1"/>
    </xf>
    <xf numFmtId="49" fontId="6" fillId="8" borderId="756" xfId="0" applyNumberFormat="1" applyFont="1" applyFill="1" applyBorder="1" applyAlignment="1">
      <alignment horizontal="right" vertical="top"/>
    </xf>
    <xf numFmtId="0" fontId="6" fillId="8" borderId="54" xfId="0" applyFont="1" applyFill="1" applyBorder="1" applyAlignment="1">
      <alignment horizontal="left" vertical="center"/>
    </xf>
    <xf numFmtId="0" fontId="68" fillId="8" borderId="674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6" fillId="8" borderId="80" xfId="0" applyFont="1" applyFill="1" applyBorder="1" applyAlignment="1">
      <alignment horizontal="center" vertical="center"/>
    </xf>
    <xf numFmtId="0" fontId="68" fillId="8" borderId="79" xfId="0" applyFont="1" applyFill="1" applyBorder="1" applyAlignment="1">
      <alignment horizontal="center" vertical="center"/>
    </xf>
    <xf numFmtId="0" fontId="68" fillId="8" borderId="675" xfId="0" applyFont="1" applyFill="1" applyBorder="1" applyAlignment="1">
      <alignment horizontal="center" vertical="center"/>
    </xf>
    <xf numFmtId="0" fontId="6" fillId="8" borderId="676" xfId="0" applyFont="1" applyFill="1" applyBorder="1" applyAlignment="1">
      <alignment horizontal="center" vertical="center"/>
    </xf>
    <xf numFmtId="0" fontId="6" fillId="8" borderId="674" xfId="0" applyFont="1" applyFill="1" applyBorder="1" applyAlignment="1">
      <alignment horizontal="center" vertical="center"/>
    </xf>
    <xf numFmtId="0" fontId="6" fillId="8" borderId="79" xfId="0" applyFont="1" applyFill="1" applyBorder="1" applyAlignment="1">
      <alignment horizontal="center" vertical="center"/>
    </xf>
    <xf numFmtId="0" fontId="6" fillId="8" borderId="677" xfId="0" applyFont="1" applyFill="1" applyBorder="1" applyAlignment="1">
      <alignment horizontal="center" vertical="center"/>
    </xf>
    <xf numFmtId="49" fontId="78" fillId="8" borderId="21" xfId="0" applyNumberFormat="1" applyFont="1" applyFill="1" applyBorder="1" applyAlignment="1">
      <alignment vertical="top" wrapText="1"/>
    </xf>
    <xf numFmtId="49" fontId="6" fillId="8" borderId="678" xfId="0" applyNumberFormat="1" applyFont="1" applyFill="1" applyBorder="1" applyAlignment="1">
      <alignment horizontal="right" vertical="top"/>
    </xf>
    <xf numFmtId="0" fontId="4" fillId="0" borderId="679" xfId="0" applyFont="1" applyBorder="1"/>
    <xf numFmtId="0" fontId="68" fillId="8" borderId="38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66" xfId="0" applyFont="1" applyFill="1" applyBorder="1" applyAlignment="1">
      <alignment horizontal="center" vertical="center"/>
    </xf>
    <xf numFmtId="0" fontId="68" fillId="8" borderId="64" xfId="0" applyFont="1" applyFill="1" applyBorder="1" applyAlignment="1">
      <alignment horizontal="center" vertical="center"/>
    </xf>
    <xf numFmtId="0" fontId="68" fillId="8" borderId="65" xfId="0" applyFont="1" applyFill="1" applyBorder="1" applyAlignment="1">
      <alignment horizontal="center" vertical="center"/>
    </xf>
    <xf numFmtId="0" fontId="6" fillId="8" borderId="680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0" fontId="6" fillId="8" borderId="64" xfId="0" applyFont="1" applyFill="1" applyBorder="1" applyAlignment="1">
      <alignment horizontal="center" vertical="center"/>
    </xf>
    <xf numFmtId="0" fontId="6" fillId="8" borderId="37" xfId="0" applyFont="1" applyFill="1" applyBorder="1" applyAlignment="1">
      <alignment horizontal="center" vertical="center"/>
    </xf>
    <xf numFmtId="49" fontId="6" fillId="8" borderId="14" xfId="0" applyNumberFormat="1" applyFont="1" applyFill="1" applyBorder="1" applyAlignment="1">
      <alignment vertical="top" wrapText="1"/>
    </xf>
    <xf numFmtId="49" fontId="6" fillId="8" borderId="645" xfId="0" applyNumberFormat="1" applyFont="1" applyFill="1" applyBorder="1" applyAlignment="1">
      <alignment horizontal="right" vertical="top"/>
    </xf>
    <xf numFmtId="0" fontId="4" fillId="8" borderId="106" xfId="0" applyFont="1" applyFill="1" applyBorder="1" applyAlignment="1">
      <alignment horizontal="left" vertical="top"/>
    </xf>
    <xf numFmtId="0" fontId="68" fillId="8" borderId="32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68" fillId="8" borderId="8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82" xfId="0" applyFont="1" applyFill="1" applyBorder="1" applyAlignment="1">
      <alignment horizontal="center" vertical="center"/>
    </xf>
    <xf numFmtId="0" fontId="68" fillId="8" borderId="681" xfId="0" applyFont="1" applyFill="1" applyBorder="1" applyAlignment="1">
      <alignment horizontal="center" vertical="center"/>
    </xf>
    <xf numFmtId="0" fontId="6" fillId="8" borderId="682" xfId="0" applyFont="1" applyFill="1" applyBorder="1" applyAlignment="1">
      <alignment horizontal="center" vertical="center"/>
    </xf>
    <xf numFmtId="0" fontId="6" fillId="8" borderId="683" xfId="0" applyFont="1" applyFill="1" applyBorder="1" applyAlignment="1">
      <alignment horizontal="center" vertical="center"/>
    </xf>
    <xf numFmtId="0" fontId="6" fillId="8" borderId="81" xfId="0" applyFont="1" applyFill="1" applyBorder="1" applyAlignment="1">
      <alignment horizontal="center" vertical="center"/>
    </xf>
    <xf numFmtId="0" fontId="6" fillId="8" borderId="684" xfId="0" applyFont="1" applyFill="1" applyBorder="1" applyAlignment="1">
      <alignment horizontal="center" vertical="center"/>
    </xf>
    <xf numFmtId="49" fontId="6" fillId="8" borderId="6" xfId="0" applyNumberFormat="1" applyFont="1" applyFill="1" applyBorder="1" applyAlignment="1">
      <alignment vertical="top" wrapText="1"/>
    </xf>
    <xf numFmtId="49" fontId="6" fillId="8" borderId="685" xfId="0" applyNumberFormat="1" applyFont="1" applyFill="1" applyBorder="1" applyAlignment="1">
      <alignment horizontal="right" vertical="top"/>
    </xf>
    <xf numFmtId="49" fontId="4" fillId="8" borderId="748" xfId="0" applyNumberFormat="1" applyFont="1" applyFill="1" applyBorder="1" applyAlignment="1">
      <alignment vertical="top"/>
    </xf>
    <xf numFmtId="0" fontId="68" fillId="0" borderId="613" xfId="0" applyFont="1" applyBorder="1" applyAlignment="1">
      <alignment horizontal="center"/>
    </xf>
    <xf numFmtId="0" fontId="4" fillId="8" borderId="612" xfId="0" applyFont="1" applyFill="1" applyBorder="1" applyAlignment="1">
      <alignment horizontal="center" vertical="center"/>
    </xf>
    <xf numFmtId="0" fontId="4" fillId="8" borderId="611" xfId="0" applyFont="1" applyFill="1" applyBorder="1" applyAlignment="1">
      <alignment horizontal="center" vertical="center"/>
    </xf>
    <xf numFmtId="0" fontId="88" fillId="0" borderId="492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88" fillId="0" borderId="68" xfId="0" applyFont="1" applyBorder="1" applyAlignment="1">
      <alignment horizontal="center"/>
    </xf>
    <xf numFmtId="0" fontId="68" fillId="8" borderId="68" xfId="0" applyFont="1" applyFill="1" applyBorder="1" applyAlignment="1">
      <alignment horizontal="center"/>
    </xf>
    <xf numFmtId="0" fontId="4" fillId="8" borderId="44" xfId="0" applyFont="1" applyFill="1" applyBorder="1" applyAlignment="1">
      <alignment horizontal="center"/>
    </xf>
    <xf numFmtId="0" fontId="4" fillId="8" borderId="67" xfId="0" applyFont="1" applyFill="1" applyBorder="1" applyAlignment="1">
      <alignment horizontal="center"/>
    </xf>
    <xf numFmtId="0" fontId="68" fillId="8" borderId="68" xfId="0" applyFont="1" applyFill="1" applyBorder="1" applyAlignment="1">
      <alignment horizontal="center" vertical="center"/>
    </xf>
    <xf numFmtId="0" fontId="4" fillId="8" borderId="44" xfId="0" applyFont="1" applyFill="1" applyBorder="1" applyAlignment="1">
      <alignment horizontal="center" vertical="center"/>
    </xf>
    <xf numFmtId="0" fontId="4" fillId="8" borderId="67" xfId="0" applyFont="1" applyFill="1" applyBorder="1" applyAlignment="1">
      <alignment horizontal="center" vertical="center"/>
    </xf>
    <xf numFmtId="0" fontId="68" fillId="0" borderId="698" xfId="0" applyFont="1" applyBorder="1" applyAlignment="1">
      <alignment horizontal="center"/>
    </xf>
    <xf numFmtId="0" fontId="4" fillId="8" borderId="105" xfId="0" applyFont="1" applyFill="1" applyBorder="1" applyAlignment="1">
      <alignment horizontal="center" vertical="center"/>
    </xf>
    <xf numFmtId="0" fontId="4" fillId="8" borderId="68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/>
    </xf>
    <xf numFmtId="49" fontId="69" fillId="8" borderId="494" xfId="0" applyNumberFormat="1" applyFont="1" applyFill="1" applyBorder="1" applyAlignment="1">
      <alignment vertical="top" wrapText="1"/>
    </xf>
    <xf numFmtId="49" fontId="4" fillId="8" borderId="36" xfId="0" applyNumberFormat="1" applyFont="1" applyFill="1" applyBorder="1" applyAlignment="1">
      <alignment horizontal="right" vertical="top"/>
    </xf>
    <xf numFmtId="49" fontId="4" fillId="8" borderId="696" xfId="0" applyNumberFormat="1" applyFont="1" applyFill="1" applyBorder="1" applyAlignment="1">
      <alignment vertical="top"/>
    </xf>
    <xf numFmtId="0" fontId="68" fillId="0" borderId="391" xfId="0" applyFont="1" applyBorder="1" applyAlignment="1">
      <alignment horizontal="center"/>
    </xf>
    <xf numFmtId="0" fontId="4" fillId="8" borderId="390" xfId="0" applyFont="1" applyFill="1" applyBorder="1" applyAlignment="1">
      <alignment horizontal="center" vertical="center"/>
    </xf>
    <xf numFmtId="0" fontId="4" fillId="8" borderId="389" xfId="0" applyFont="1" applyFill="1" applyBorder="1" applyAlignment="1">
      <alignment horizontal="center" vertical="center"/>
    </xf>
    <xf numFmtId="0" fontId="88" fillId="0" borderId="6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68" fillId="8" borderId="64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66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 vertical="center"/>
    </xf>
    <xf numFmtId="0" fontId="4" fillId="8" borderId="66" xfId="0" applyFont="1" applyFill="1" applyBorder="1" applyAlignment="1">
      <alignment horizontal="center" vertical="center"/>
    </xf>
    <xf numFmtId="0" fontId="68" fillId="0" borderId="697" xfId="0" applyFont="1" applyBorder="1" applyAlignment="1">
      <alignment horizontal="center"/>
    </xf>
    <xf numFmtId="0" fontId="4" fillId="8" borderId="65" xfId="0" applyFont="1" applyFill="1" applyBorder="1" applyAlignment="1">
      <alignment horizontal="center" vertical="center"/>
    </xf>
    <xf numFmtId="0" fontId="4" fillId="8" borderId="64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49" fontId="69" fillId="8" borderId="14" xfId="0" applyNumberFormat="1" applyFont="1" applyFill="1" applyBorder="1" applyAlignment="1">
      <alignment vertical="top" wrapText="1"/>
    </xf>
    <xf numFmtId="0" fontId="88" fillId="0" borderId="38" xfId="0" applyFont="1" applyBorder="1" applyAlignment="1">
      <alignment horizontal="center"/>
    </xf>
    <xf numFmtId="0" fontId="68" fillId="0" borderId="699" xfId="0" applyFont="1" applyBorder="1" applyAlignment="1">
      <alignment horizontal="center"/>
    </xf>
    <xf numFmtId="49" fontId="4" fillId="8" borderId="696" xfId="0" applyNumberFormat="1" applyFont="1" applyFill="1" applyBorder="1" applyAlignment="1">
      <alignment horizontal="left" vertical="top"/>
    </xf>
    <xf numFmtId="0" fontId="68" fillId="8" borderId="391" xfId="0" applyFont="1" applyFill="1" applyBorder="1" applyAlignment="1">
      <alignment horizontal="center" vertical="center"/>
    </xf>
    <xf numFmtId="49" fontId="4" fillId="10" borderId="700" xfId="0" applyNumberFormat="1" applyFont="1" applyFill="1" applyBorder="1" applyAlignment="1">
      <alignment horizontal="left" vertical="top"/>
    </xf>
    <xf numFmtId="0" fontId="68" fillId="11" borderId="583" xfId="0" applyFont="1" applyFill="1" applyBorder="1" applyAlignment="1">
      <alignment horizontal="center" vertical="center"/>
    </xf>
    <xf numFmtId="0" fontId="4" fillId="11" borderId="582" xfId="0" applyFont="1" applyFill="1" applyBorder="1" applyAlignment="1">
      <alignment horizontal="center" vertical="center"/>
    </xf>
    <xf numFmtId="0" fontId="4" fillId="11" borderId="581" xfId="0" applyFont="1" applyFill="1" applyBorder="1" applyAlignment="1">
      <alignment horizontal="center" vertical="center"/>
    </xf>
    <xf numFmtId="0" fontId="68" fillId="11" borderId="32" xfId="0" applyFont="1" applyFill="1" applyBorder="1" applyAlignment="1">
      <alignment horizontal="center" vertical="center"/>
    </xf>
    <xf numFmtId="0" fontId="4" fillId="11" borderId="31" xfId="0" applyFont="1" applyFill="1" applyBorder="1" applyAlignment="1">
      <alignment horizontal="center" vertical="center"/>
    </xf>
    <xf numFmtId="0" fontId="4" fillId="11" borderId="61" xfId="0" applyFont="1" applyFill="1" applyBorder="1" applyAlignment="1">
      <alignment horizontal="center" vertical="center"/>
    </xf>
    <xf numFmtId="0" fontId="68" fillId="11" borderId="59" xfId="0" applyFont="1" applyFill="1" applyBorder="1" applyAlignment="1">
      <alignment horizontal="center" vertical="center"/>
    </xf>
    <xf numFmtId="0" fontId="68" fillId="11" borderId="60" xfId="0" applyFont="1" applyFill="1" applyBorder="1" applyAlignment="1">
      <alignment horizontal="center" vertical="center"/>
    </xf>
    <xf numFmtId="0" fontId="4" fillId="11" borderId="60" xfId="0" applyFont="1" applyFill="1" applyBorder="1" applyAlignment="1">
      <alignment horizontal="center" vertical="center"/>
    </xf>
    <xf numFmtId="0" fontId="4" fillId="11" borderId="59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49" fontId="78" fillId="11" borderId="493" xfId="0" applyNumberFormat="1" applyFont="1" applyFill="1" applyBorder="1" applyAlignment="1">
      <alignment vertical="top" wrapText="1"/>
    </xf>
    <xf numFmtId="49" fontId="6" fillId="8" borderId="49" xfId="0" applyNumberFormat="1" applyFont="1" applyFill="1" applyBorder="1" applyAlignment="1">
      <alignment horizontal="right" vertical="top"/>
    </xf>
    <xf numFmtId="49" fontId="4" fillId="8" borderId="694" xfId="0" applyNumberFormat="1" applyFont="1" applyFill="1" applyBorder="1" applyAlignment="1">
      <alignment horizontal="left" vertical="top"/>
    </xf>
    <xf numFmtId="0" fontId="68" fillId="8" borderId="613" xfId="0" applyFont="1" applyFill="1" applyBorder="1" applyAlignment="1">
      <alignment horizontal="center" vertical="center"/>
    </xf>
    <xf numFmtId="0" fontId="88" fillId="0" borderId="67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88" fillId="0" borderId="79" xfId="0" applyFont="1" applyBorder="1" applyAlignment="1">
      <alignment horizontal="center"/>
    </xf>
    <xf numFmtId="0" fontId="68" fillId="8" borderId="79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4" fillId="8" borderId="80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 vertical="center"/>
    </xf>
    <xf numFmtId="0" fontId="4" fillId="8" borderId="80" xfId="0" applyFont="1" applyFill="1" applyBorder="1" applyAlignment="1">
      <alignment horizontal="center" vertical="center"/>
    </xf>
    <xf numFmtId="0" fontId="4" fillId="8" borderId="675" xfId="0" applyFont="1" applyFill="1" applyBorder="1" applyAlignment="1">
      <alignment horizontal="center" vertical="center"/>
    </xf>
    <xf numFmtId="0" fontId="4" fillId="8" borderId="79" xfId="0" applyFont="1" applyFill="1" applyBorder="1" applyAlignment="1">
      <alignment horizontal="center" vertical="center"/>
    </xf>
    <xf numFmtId="0" fontId="4" fillId="8" borderId="677" xfId="0" applyFont="1" applyFill="1" applyBorder="1" applyAlignment="1">
      <alignment horizontal="center" vertical="center"/>
    </xf>
    <xf numFmtId="49" fontId="69" fillId="8" borderId="21" xfId="0" applyNumberFormat="1" applyFont="1" applyFill="1" applyBorder="1" applyAlignment="1">
      <alignment vertical="top" wrapText="1"/>
    </xf>
    <xf numFmtId="49" fontId="4" fillId="0" borderId="696" xfId="0" applyNumberFormat="1" applyFont="1" applyBorder="1" applyAlignment="1">
      <alignment vertical="top"/>
    </xf>
    <xf numFmtId="0" fontId="4" fillId="0" borderId="390" xfId="0" applyFont="1" applyBorder="1" applyAlignment="1">
      <alignment horizontal="center" vertical="center"/>
    </xf>
    <xf numFmtId="0" fontId="4" fillId="0" borderId="389" xfId="0" applyFont="1" applyBorder="1" applyAlignment="1">
      <alignment horizontal="center" vertical="center"/>
    </xf>
    <xf numFmtId="0" fontId="68" fillId="0" borderId="64" xfId="0" applyFont="1" applyBorder="1" applyAlignment="1">
      <alignment horizontal="center"/>
    </xf>
    <xf numFmtId="0" fontId="68" fillId="0" borderId="6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68" fillId="0" borderId="701" xfId="0" applyFont="1" applyBorder="1" applyAlignment="1">
      <alignment horizontal="center"/>
    </xf>
    <xf numFmtId="0" fontId="68" fillId="0" borderId="65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69" fillId="0" borderId="14" xfId="0" applyNumberFormat="1" applyFont="1" applyBorder="1" applyAlignment="1">
      <alignment vertical="top" wrapText="1"/>
    </xf>
    <xf numFmtId="49" fontId="4" fillId="0" borderId="700" xfId="0" applyNumberFormat="1" applyFont="1" applyBorder="1" applyAlignment="1">
      <alignment vertical="top"/>
    </xf>
    <xf numFmtId="0" fontId="88" fillId="0" borderId="32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88" fillId="0" borderId="59" xfId="0" applyFont="1" applyBorder="1" applyAlignment="1">
      <alignment horizontal="center"/>
    </xf>
    <xf numFmtId="0" fontId="68" fillId="0" borderId="59" xfId="0" applyFont="1" applyBorder="1" applyAlignment="1">
      <alignment horizontal="center"/>
    </xf>
    <xf numFmtId="0" fontId="68" fillId="0" borderId="5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8" fillId="0" borderId="702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69" fillId="0" borderId="493" xfId="0" applyNumberFormat="1" applyFont="1" applyBorder="1" applyAlignment="1">
      <alignment vertical="top" wrapText="1"/>
    </xf>
    <xf numFmtId="49" fontId="4" fillId="0" borderId="616" xfId="0" applyNumberFormat="1" applyFont="1" applyBorder="1" applyAlignment="1">
      <alignment vertical="top"/>
    </xf>
    <xf numFmtId="0" fontId="88" fillId="0" borderId="703" xfId="0" applyFont="1" applyBorder="1" applyAlignment="1">
      <alignment horizontal="center"/>
    </xf>
    <xf numFmtId="0" fontId="4" fillId="0" borderId="704" xfId="0" applyFont="1" applyBorder="1" applyAlignment="1">
      <alignment horizontal="center"/>
    </xf>
    <xf numFmtId="0" fontId="4" fillId="0" borderId="705" xfId="0" applyFont="1" applyBorder="1" applyAlignment="1">
      <alignment horizontal="center"/>
    </xf>
    <xf numFmtId="0" fontId="68" fillId="0" borderId="703" xfId="0" applyFont="1" applyBorder="1" applyAlignment="1">
      <alignment horizontal="center"/>
    </xf>
    <xf numFmtId="0" fontId="68" fillId="0" borderId="703" xfId="0" applyFont="1" applyBorder="1" applyAlignment="1">
      <alignment horizontal="center" vertical="center"/>
    </xf>
    <xf numFmtId="0" fontId="4" fillId="0" borderId="704" xfId="0" applyFont="1" applyBorder="1" applyAlignment="1">
      <alignment horizontal="center" vertical="center"/>
    </xf>
    <xf numFmtId="0" fontId="4" fillId="0" borderId="705" xfId="0" applyFont="1" applyBorder="1" applyAlignment="1">
      <alignment horizontal="center" vertical="center"/>
    </xf>
    <xf numFmtId="0" fontId="68" fillId="0" borderId="706" xfId="0" applyFont="1" applyBorder="1" applyAlignment="1">
      <alignment horizontal="center"/>
    </xf>
    <xf numFmtId="0" fontId="4" fillId="0" borderId="702" xfId="0" applyFont="1" applyBorder="1" applyAlignment="1">
      <alignment horizontal="center" vertical="center"/>
    </xf>
    <xf numFmtId="0" fontId="4" fillId="0" borderId="703" xfId="0" applyFont="1" applyBorder="1" applyAlignment="1">
      <alignment horizontal="center" vertical="center"/>
    </xf>
    <xf numFmtId="0" fontId="4" fillId="0" borderId="707" xfId="0" applyFont="1" applyBorder="1" applyAlignment="1">
      <alignment horizontal="center" vertical="center"/>
    </xf>
    <xf numFmtId="49" fontId="69" fillId="0" borderId="708" xfId="0" applyNumberFormat="1" applyFont="1" applyBorder="1" applyAlignment="1">
      <alignment vertical="top" wrapText="1"/>
    </xf>
    <xf numFmtId="49" fontId="4" fillId="0" borderId="709" xfId="0" applyNumberFormat="1" applyFont="1" applyBorder="1" applyAlignment="1">
      <alignment vertical="center"/>
    </xf>
    <xf numFmtId="0" fontId="68" fillId="0" borderId="391" xfId="0" applyFont="1" applyBorder="1" applyAlignment="1">
      <alignment horizontal="center" vertical="center"/>
    </xf>
    <xf numFmtId="0" fontId="88" fillId="0" borderId="710" xfId="0" applyFont="1" applyBorder="1" applyAlignment="1">
      <alignment horizontal="center" vertical="center"/>
    </xf>
    <xf numFmtId="0" fontId="4" fillId="0" borderId="711" xfId="0" applyFont="1" applyBorder="1" applyAlignment="1">
      <alignment horizontal="center" vertical="center"/>
    </xf>
    <xf numFmtId="0" fontId="4" fillId="0" borderId="712" xfId="0" applyFont="1" applyBorder="1" applyAlignment="1">
      <alignment horizontal="center" vertical="center"/>
    </xf>
    <xf numFmtId="0" fontId="68" fillId="0" borderId="710" xfId="0" applyFont="1" applyBorder="1" applyAlignment="1">
      <alignment horizontal="center" vertical="center"/>
    </xf>
    <xf numFmtId="0" fontId="68" fillId="0" borderId="713" xfId="0" applyFont="1" applyBorder="1" applyAlignment="1">
      <alignment horizontal="center" vertical="center"/>
    </xf>
    <xf numFmtId="0" fontId="4" fillId="0" borderId="714" xfId="0" applyFont="1" applyBorder="1" applyAlignment="1">
      <alignment horizontal="center" vertical="center"/>
    </xf>
    <xf numFmtId="0" fontId="4" fillId="0" borderId="710" xfId="0" applyFont="1" applyBorder="1" applyAlignment="1">
      <alignment horizontal="center" vertical="center"/>
    </xf>
    <xf numFmtId="0" fontId="4" fillId="0" borderId="715" xfId="0" applyFont="1" applyBorder="1" applyAlignment="1">
      <alignment horizontal="center" vertical="center"/>
    </xf>
    <xf numFmtId="49" fontId="69" fillId="0" borderId="716" xfId="0" applyNumberFormat="1" applyFont="1" applyBorder="1" applyAlignment="1">
      <alignment vertical="center" wrapText="1"/>
    </xf>
    <xf numFmtId="49" fontId="4" fillId="10" borderId="717" xfId="0" applyNumberFormat="1" applyFont="1" applyFill="1" applyBorder="1" applyAlignment="1">
      <alignment horizontal="left" vertical="top"/>
    </xf>
    <xf numFmtId="0" fontId="68" fillId="11" borderId="90" xfId="0" applyFont="1" applyFill="1" applyBorder="1" applyAlignment="1">
      <alignment horizontal="center" vertical="center"/>
    </xf>
    <xf numFmtId="0" fontId="4" fillId="11" borderId="88" xfId="0" applyFont="1" applyFill="1" applyBorder="1" applyAlignment="1">
      <alignment horizontal="center" vertical="center"/>
    </xf>
    <xf numFmtId="0" fontId="4" fillId="11" borderId="87" xfId="0" applyFont="1" applyFill="1" applyBorder="1" applyAlignment="1">
      <alignment horizontal="center" vertical="center"/>
    </xf>
    <xf numFmtId="0" fontId="68" fillId="11" borderId="89" xfId="0" applyFont="1" applyFill="1" applyBorder="1" applyAlignment="1">
      <alignment horizontal="center" vertical="center"/>
    </xf>
    <xf numFmtId="0" fontId="68" fillId="11" borderId="88" xfId="0" applyFont="1" applyFill="1" applyBorder="1" applyAlignment="1">
      <alignment horizontal="center" vertical="center"/>
    </xf>
    <xf numFmtId="0" fontId="68" fillId="11" borderId="102" xfId="0" applyFont="1" applyFill="1" applyBorder="1" applyAlignment="1">
      <alignment horizontal="center" vertical="center"/>
    </xf>
    <xf numFmtId="0" fontId="4" fillId="11" borderId="102" xfId="0" applyFont="1" applyFill="1" applyBorder="1" applyAlignment="1">
      <alignment horizontal="center" vertical="center"/>
    </xf>
    <xf numFmtId="0" fontId="4" fillId="11" borderId="89" xfId="0" applyFont="1" applyFill="1" applyBorder="1" applyAlignment="1">
      <alignment horizontal="center" vertical="center"/>
    </xf>
    <xf numFmtId="0" fontId="4" fillId="11" borderId="78" xfId="0" applyFont="1" applyFill="1" applyBorder="1" applyAlignment="1">
      <alignment horizontal="center" vertical="center"/>
    </xf>
    <xf numFmtId="49" fontId="78" fillId="11" borderId="718" xfId="0" applyNumberFormat="1" applyFont="1" applyFill="1" applyBorder="1" applyAlignment="1">
      <alignment vertical="top" wrapText="1"/>
    </xf>
    <xf numFmtId="49" fontId="6" fillId="10" borderId="719" xfId="0" applyNumberFormat="1" applyFont="1" applyFill="1" applyBorder="1" applyAlignment="1">
      <alignment horizontal="right" vertical="top"/>
    </xf>
    <xf numFmtId="49" fontId="4" fillId="8" borderId="694" xfId="0" applyNumberFormat="1" applyFont="1" applyFill="1" applyBorder="1" applyAlignment="1">
      <alignment vertical="top"/>
    </xf>
    <xf numFmtId="0" fontId="68" fillId="0" borderId="402" xfId="0" applyFont="1" applyBorder="1" applyAlignment="1">
      <alignment horizontal="center"/>
    </xf>
    <xf numFmtId="0" fontId="4" fillId="8" borderId="400" xfId="0" applyFont="1" applyFill="1" applyBorder="1" applyAlignment="1">
      <alignment horizontal="center" vertical="center"/>
    </xf>
    <xf numFmtId="0" fontId="4" fillId="8" borderId="399" xfId="0" applyFont="1" applyFill="1" applyBorder="1" applyAlignment="1">
      <alignment horizontal="center" vertical="center"/>
    </xf>
    <xf numFmtId="0" fontId="68" fillId="0" borderId="695" xfId="0" applyFont="1" applyBorder="1" applyAlignment="1">
      <alignment horizontal="center"/>
    </xf>
    <xf numFmtId="0" fontId="68" fillId="8" borderId="669" xfId="0" applyFont="1" applyFill="1" applyBorder="1" applyAlignment="1">
      <alignment horizontal="center" vertical="center"/>
    </xf>
    <xf numFmtId="0" fontId="4" fillId="8" borderId="720" xfId="0" applyFont="1" applyFill="1" applyBorder="1" applyAlignment="1">
      <alignment horizontal="center" vertical="center"/>
    </xf>
    <xf numFmtId="49" fontId="4" fillId="8" borderId="678" xfId="0" applyNumberFormat="1" applyFont="1" applyFill="1" applyBorder="1" applyAlignment="1">
      <alignment horizontal="right" vertical="top"/>
    </xf>
    <xf numFmtId="0" fontId="68" fillId="8" borderId="53" xfId="0" applyFont="1" applyFill="1" applyBorder="1" applyAlignment="1">
      <alignment horizontal="center" vertical="center"/>
    </xf>
    <xf numFmtId="0" fontId="4" fillId="8" borderId="721" xfId="0" applyFont="1" applyFill="1" applyBorder="1" applyAlignment="1">
      <alignment horizontal="center" vertical="center"/>
    </xf>
    <xf numFmtId="49" fontId="4" fillId="8" borderId="49" xfId="0" applyNumberFormat="1" applyFont="1" applyFill="1" applyBorder="1" applyAlignment="1">
      <alignment horizontal="right" vertical="top"/>
    </xf>
    <xf numFmtId="0" fontId="68" fillId="0" borderId="710" xfId="0" applyFont="1" applyBorder="1" applyAlignment="1">
      <alignment horizontal="center"/>
    </xf>
    <xf numFmtId="49" fontId="4" fillId="8" borderId="700" xfId="0" applyNumberFormat="1" applyFont="1" applyFill="1" applyBorder="1" applyAlignment="1">
      <alignment horizontal="left" vertical="top"/>
    </xf>
    <xf numFmtId="0" fontId="68" fillId="8" borderId="59" xfId="0" applyFont="1" applyFill="1" applyBorder="1" applyAlignment="1">
      <alignment horizontal="center"/>
    </xf>
    <xf numFmtId="0" fontId="4" fillId="8" borderId="31" xfId="0" applyFont="1" applyFill="1" applyBorder="1" applyAlignment="1">
      <alignment horizontal="center"/>
    </xf>
    <xf numFmtId="0" fontId="4" fillId="8" borderId="61" xfId="0" applyFont="1" applyFill="1" applyBorder="1" applyAlignment="1">
      <alignment horizontal="center"/>
    </xf>
    <xf numFmtId="0" fontId="68" fillId="8" borderId="59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4" fillId="8" borderId="61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103" xfId="0" applyFont="1" applyFill="1" applyBorder="1" applyAlignment="1">
      <alignment horizontal="center" vertical="center"/>
    </xf>
    <xf numFmtId="0" fontId="4" fillId="8" borderId="59" xfId="0" applyFont="1" applyFill="1" applyBorder="1" applyAlignment="1">
      <alignment horizontal="center" vertical="center"/>
    </xf>
    <xf numFmtId="49" fontId="69" fillId="8" borderId="493" xfId="0" applyNumberFormat="1" applyFont="1" applyFill="1" applyBorder="1" applyAlignment="1">
      <alignment vertical="top" wrapText="1"/>
    </xf>
    <xf numFmtId="49" fontId="4" fillId="10" borderId="586" xfId="0" applyNumberFormat="1" applyFont="1" applyFill="1" applyBorder="1" applyAlignment="1">
      <alignment horizontal="left" vertical="top"/>
    </xf>
    <xf numFmtId="0" fontId="68" fillId="11" borderId="722" xfId="0" applyFont="1" applyFill="1" applyBorder="1" applyAlignment="1">
      <alignment horizontal="center" vertical="center"/>
    </xf>
    <xf numFmtId="0" fontId="4" fillId="11" borderId="723" xfId="0" applyFont="1" applyFill="1" applyBorder="1" applyAlignment="1">
      <alignment horizontal="center" vertical="center"/>
    </xf>
    <xf numFmtId="0" fontId="4" fillId="11" borderId="724" xfId="0" applyFont="1" applyFill="1" applyBorder="1" applyAlignment="1">
      <alignment horizontal="center" vertical="center"/>
    </xf>
    <xf numFmtId="0" fontId="68" fillId="11" borderId="725" xfId="0" applyFont="1" applyFill="1" applyBorder="1" applyAlignment="1">
      <alignment horizontal="center" vertical="center"/>
    </xf>
    <xf numFmtId="0" fontId="4" fillId="11" borderId="726" xfId="0" applyFont="1" applyFill="1" applyBorder="1" applyAlignment="1">
      <alignment horizontal="center" vertical="center"/>
    </xf>
    <xf numFmtId="0" fontId="68" fillId="11" borderId="503" xfId="0" applyFont="1" applyFill="1" applyBorder="1" applyAlignment="1">
      <alignment horizontal="center" vertical="center"/>
    </xf>
    <xf numFmtId="0" fontId="4" fillId="11" borderId="727" xfId="0" applyFont="1" applyFill="1" applyBorder="1" applyAlignment="1">
      <alignment horizontal="center" vertical="center"/>
    </xf>
    <xf numFmtId="0" fontId="4" fillId="11" borderId="725" xfId="0" applyFont="1" applyFill="1" applyBorder="1" applyAlignment="1">
      <alignment horizontal="center" vertical="center"/>
    </xf>
    <xf numFmtId="49" fontId="78" fillId="11" borderId="728" xfId="0" applyNumberFormat="1" applyFont="1" applyFill="1" applyBorder="1" applyAlignment="1">
      <alignment vertical="top" wrapText="1"/>
    </xf>
    <xf numFmtId="49" fontId="6" fillId="10" borderId="685" xfId="0" applyNumberFormat="1" applyFont="1" applyFill="1" applyBorder="1" applyAlignment="1">
      <alignment horizontal="right" vertical="top"/>
    </xf>
    <xf numFmtId="0" fontId="4" fillId="12" borderId="729" xfId="0" applyFont="1" applyFill="1" applyBorder="1" applyAlignment="1">
      <alignment horizontal="left" vertical="top"/>
    </xf>
    <xf numFmtId="0" fontId="68" fillId="12" borderId="101" xfId="0" applyFont="1" applyFill="1" applyBorder="1" applyAlignment="1">
      <alignment horizontal="center" vertical="center"/>
    </xf>
    <xf numFmtId="0" fontId="4" fillId="12" borderId="100" xfId="0" applyFont="1" applyFill="1" applyBorder="1" applyAlignment="1">
      <alignment horizontal="center" vertical="center"/>
    </xf>
    <xf numFmtId="0" fontId="4" fillId="12" borderId="99" xfId="0" applyFont="1" applyFill="1" applyBorder="1" applyAlignment="1">
      <alignment horizontal="center" vertical="center"/>
    </xf>
    <xf numFmtId="0" fontId="68" fillId="12" borderId="96" xfId="0" applyFont="1" applyFill="1" applyBorder="1" applyAlignment="1">
      <alignment horizontal="center" vertical="center"/>
    </xf>
    <xf numFmtId="0" fontId="4" fillId="12" borderId="95" xfId="0" applyFont="1" applyFill="1" applyBorder="1" applyAlignment="1">
      <alignment horizontal="center" vertical="center"/>
    </xf>
    <xf numFmtId="0" fontId="4" fillId="12" borderId="98" xfId="0" applyFont="1" applyFill="1" applyBorder="1" applyAlignment="1">
      <alignment horizontal="center" vertical="center"/>
    </xf>
    <xf numFmtId="0" fontId="68" fillId="12" borderId="97" xfId="0" applyFont="1" applyFill="1" applyBorder="1" applyAlignment="1">
      <alignment horizontal="center" vertical="center"/>
    </xf>
    <xf numFmtId="0" fontId="4" fillId="12" borderId="97" xfId="0" applyFont="1" applyFill="1" applyBorder="1" applyAlignment="1">
      <alignment horizontal="center" vertical="center"/>
    </xf>
    <xf numFmtId="0" fontId="4" fillId="12" borderId="96" xfId="0" applyFont="1" applyFill="1" applyBorder="1" applyAlignment="1">
      <alignment horizontal="center" vertical="center"/>
    </xf>
    <xf numFmtId="0" fontId="4" fillId="12" borderId="730" xfId="0" applyFont="1" applyFill="1" applyBorder="1" applyAlignment="1">
      <alignment horizontal="center" vertical="center"/>
    </xf>
    <xf numFmtId="49" fontId="6" fillId="12" borderId="731" xfId="0" applyNumberFormat="1" applyFont="1" applyFill="1" applyBorder="1" applyAlignment="1">
      <alignment horizontal="center" vertical="top" wrapText="1"/>
    </xf>
    <xf numFmtId="49" fontId="6" fillId="12" borderId="732" xfId="0" applyNumberFormat="1" applyFont="1" applyFill="1" applyBorder="1" applyAlignment="1">
      <alignment horizontal="right" vertical="top"/>
    </xf>
    <xf numFmtId="49" fontId="4" fillId="0" borderId="733" xfId="0" applyNumberFormat="1" applyFont="1" applyBorder="1" applyAlignment="1">
      <alignment vertical="top"/>
    </xf>
    <xf numFmtId="0" fontId="68" fillId="0" borderId="85" xfId="0" applyFont="1" applyBorder="1" applyAlignment="1">
      <alignment horizontal="center"/>
    </xf>
    <xf numFmtId="0" fontId="4" fillId="0" borderId="70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68" fillId="0" borderId="71" xfId="0" applyFont="1" applyBorder="1" applyAlignment="1">
      <alignment horizontal="center" vertical="center"/>
    </xf>
    <xf numFmtId="0" fontId="68" fillId="0" borderId="72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49" fontId="69" fillId="0" borderId="743" xfId="0" applyNumberFormat="1" applyFont="1" applyBorder="1" applyAlignment="1">
      <alignment vertical="top" wrapText="1"/>
    </xf>
    <xf numFmtId="0" fontId="69" fillId="0" borderId="678" xfId="0" applyFont="1" applyBorder="1" applyAlignment="1">
      <alignment horizontal="right" vertical="top"/>
    </xf>
    <xf numFmtId="49" fontId="4" fillId="8" borderId="744" xfId="0" applyNumberFormat="1" applyFont="1" applyFill="1" applyBorder="1" applyAlignment="1">
      <alignment vertical="top"/>
    </xf>
    <xf numFmtId="0" fontId="68" fillId="8" borderId="710" xfId="0" applyFont="1" applyFill="1" applyBorder="1" applyAlignment="1">
      <alignment horizontal="center" vertical="center"/>
    </xf>
    <xf numFmtId="0" fontId="4" fillId="8" borderId="711" xfId="0" applyFont="1" applyFill="1" applyBorder="1" applyAlignment="1">
      <alignment horizontal="center" vertical="center"/>
    </xf>
    <xf numFmtId="0" fontId="4" fillId="8" borderId="712" xfId="0" applyFont="1" applyFill="1" applyBorder="1" applyAlignment="1">
      <alignment horizontal="center" vertical="center"/>
    </xf>
    <xf numFmtId="0" fontId="88" fillId="0" borderId="710" xfId="0" applyFont="1" applyBorder="1" applyAlignment="1">
      <alignment horizontal="center"/>
    </xf>
    <xf numFmtId="0" fontId="4" fillId="0" borderId="711" xfId="0" applyFont="1" applyBorder="1" applyAlignment="1">
      <alignment horizontal="center"/>
    </xf>
    <xf numFmtId="0" fontId="68" fillId="0" borderId="713" xfId="0" applyFont="1" applyBorder="1" applyAlignment="1">
      <alignment horizontal="center"/>
    </xf>
    <xf numFmtId="0" fontId="68" fillId="8" borderId="714" xfId="0" applyFont="1" applyFill="1" applyBorder="1" applyAlignment="1">
      <alignment horizontal="center" vertical="center"/>
    </xf>
    <xf numFmtId="0" fontId="4" fillId="8" borderId="714" xfId="0" applyFont="1" applyFill="1" applyBorder="1" applyAlignment="1">
      <alignment horizontal="center" vertical="center"/>
    </xf>
    <xf numFmtId="0" fontId="4" fillId="8" borderId="710" xfId="0" applyFont="1" applyFill="1" applyBorder="1" applyAlignment="1">
      <alignment horizontal="center" vertical="center"/>
    </xf>
    <xf numFmtId="0" fontId="4" fillId="8" borderId="715" xfId="0" applyFont="1" applyFill="1" applyBorder="1" applyAlignment="1">
      <alignment horizontal="center" vertical="center"/>
    </xf>
    <xf numFmtId="49" fontId="4" fillId="8" borderId="716" xfId="0" applyNumberFormat="1" applyFont="1" applyFill="1" applyBorder="1" applyAlignment="1">
      <alignment horizontal="left" vertical="top" wrapText="1"/>
    </xf>
    <xf numFmtId="0" fontId="69" fillId="8" borderId="745" xfId="0" applyFont="1" applyFill="1" applyBorder="1" applyAlignment="1">
      <alignment horizontal="right" vertical="top"/>
    </xf>
    <xf numFmtId="0" fontId="4" fillId="12" borderId="746" xfId="0" applyFont="1" applyFill="1" applyBorder="1" applyAlignment="1">
      <alignment vertical="top"/>
    </xf>
    <xf numFmtId="0" fontId="68" fillId="12" borderId="90" xfId="0" applyFont="1" applyFill="1" applyBorder="1" applyAlignment="1">
      <alignment horizontal="center" vertical="center"/>
    </xf>
    <xf numFmtId="0" fontId="6" fillId="12" borderId="88" xfId="0" applyFont="1" applyFill="1" applyBorder="1" applyAlignment="1">
      <alignment horizontal="center" vertical="center"/>
    </xf>
    <xf numFmtId="0" fontId="6" fillId="12" borderId="87" xfId="0" applyFont="1" applyFill="1" applyBorder="1" applyAlignment="1">
      <alignment horizontal="center" vertical="center"/>
    </xf>
    <xf numFmtId="0" fontId="68" fillId="12" borderId="89" xfId="0" applyFont="1" applyFill="1" applyBorder="1" applyAlignment="1">
      <alignment horizontal="center" vertical="center"/>
    </xf>
    <xf numFmtId="0" fontId="68" fillId="12" borderId="87" xfId="0" applyFont="1" applyFill="1" applyBorder="1" applyAlignment="1">
      <alignment horizontal="center" vertical="center"/>
    </xf>
    <xf numFmtId="0" fontId="6" fillId="12" borderId="78" xfId="0" applyFont="1" applyFill="1" applyBorder="1" applyAlignment="1">
      <alignment horizontal="center" vertical="center"/>
    </xf>
    <xf numFmtId="49" fontId="6" fillId="12" borderId="6" xfId="0" applyNumberFormat="1" applyFont="1" applyFill="1" applyBorder="1" applyAlignment="1">
      <alignment horizontal="center" vertical="top" wrapText="1"/>
    </xf>
    <xf numFmtId="49" fontId="6" fillId="12" borderId="29" xfId="0" applyNumberFormat="1" applyFont="1" applyFill="1" applyBorder="1" applyAlignment="1">
      <alignment horizontal="right" vertical="top"/>
    </xf>
    <xf numFmtId="49" fontId="4" fillId="8" borderId="733" xfId="0" applyNumberFormat="1" applyFont="1" applyFill="1" applyBorder="1" applyAlignment="1">
      <alignment horizontal="left" vertical="top"/>
    </xf>
    <xf numFmtId="0" fontId="68" fillId="8" borderId="734" xfId="0" applyFont="1" applyFill="1" applyBorder="1" applyAlignment="1">
      <alignment horizontal="center" vertical="center"/>
    </xf>
    <xf numFmtId="0" fontId="4" fillId="8" borderId="70" xfId="0" applyFont="1" applyFill="1" applyBorder="1" applyAlignment="1">
      <alignment horizontal="center" vertical="center"/>
    </xf>
    <xf numFmtId="0" fontId="4" fillId="8" borderId="69" xfId="0" applyFont="1" applyFill="1" applyBorder="1" applyAlignment="1">
      <alignment horizontal="center" vertical="center"/>
    </xf>
    <xf numFmtId="0" fontId="68" fillId="8" borderId="447" xfId="0" applyFont="1" applyFill="1" applyBorder="1" applyAlignment="1">
      <alignment horizontal="center" vertical="center"/>
    </xf>
    <xf numFmtId="0" fontId="4" fillId="8" borderId="446" xfId="0" applyFont="1" applyFill="1" applyBorder="1" applyAlignment="1">
      <alignment horizontal="center" vertical="center"/>
    </xf>
    <xf numFmtId="0" fontId="4" fillId="8" borderId="496" xfId="0" applyFont="1" applyFill="1" applyBorder="1" applyAlignment="1">
      <alignment horizontal="center" vertical="center"/>
    </xf>
    <xf numFmtId="0" fontId="4" fillId="8" borderId="445" xfId="0" applyFont="1" applyFill="1" applyBorder="1" applyAlignment="1">
      <alignment horizontal="center" vertical="center"/>
    </xf>
    <xf numFmtId="0" fontId="4" fillId="8" borderId="76" xfId="0" applyFont="1" applyFill="1" applyBorder="1" applyAlignment="1">
      <alignment horizontal="center" vertical="center"/>
    </xf>
    <xf numFmtId="0" fontId="68" fillId="8" borderId="71" xfId="0" applyFont="1" applyFill="1" applyBorder="1" applyAlignment="1">
      <alignment horizontal="center" vertical="center"/>
    </xf>
    <xf numFmtId="0" fontId="68" fillId="8" borderId="72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49" fontId="69" fillId="8" borderId="692" xfId="0" applyNumberFormat="1" applyFont="1" applyFill="1" applyBorder="1" applyAlignment="1">
      <alignment vertical="top" wrapText="1"/>
    </xf>
    <xf numFmtId="0" fontId="69" fillId="8" borderId="495" xfId="0" applyFont="1" applyFill="1" applyBorder="1" applyAlignment="1">
      <alignment horizontal="right" vertical="top"/>
    </xf>
    <xf numFmtId="49" fontId="4" fillId="8" borderId="602" xfId="0" applyNumberFormat="1" applyFont="1" applyFill="1" applyBorder="1" applyAlignment="1">
      <alignment horizontal="left" vertical="top"/>
    </xf>
    <xf numFmtId="0" fontId="68" fillId="8" borderId="735" xfId="0" applyFont="1" applyFill="1" applyBorder="1" applyAlignment="1">
      <alignment horizontal="center" vertical="center"/>
    </xf>
    <xf numFmtId="0" fontId="4" fillId="8" borderId="736" xfId="0" applyFont="1" applyFill="1" applyBorder="1" applyAlignment="1">
      <alignment horizontal="center" vertical="center"/>
    </xf>
    <xf numFmtId="0" fontId="4" fillId="8" borderId="737" xfId="0" applyFont="1" applyFill="1" applyBorder="1" applyAlignment="1">
      <alignment horizontal="center" vertical="center"/>
    </xf>
    <xf numFmtId="0" fontId="4" fillId="8" borderId="411" xfId="0" applyFont="1" applyFill="1" applyBorder="1" applyAlignment="1">
      <alignment horizontal="center" vertical="center"/>
    </xf>
    <xf numFmtId="0" fontId="4" fillId="8" borderId="738" xfId="0" applyFont="1" applyFill="1" applyBorder="1" applyAlignment="1">
      <alignment horizontal="center" vertical="center"/>
    </xf>
    <xf numFmtId="0" fontId="68" fillId="8" borderId="697" xfId="0" applyFont="1" applyFill="1" applyBorder="1" applyAlignment="1">
      <alignment horizontal="center" vertical="center"/>
    </xf>
    <xf numFmtId="0" fontId="68" fillId="8" borderId="739" xfId="0" applyFont="1" applyFill="1" applyBorder="1" applyAlignment="1">
      <alignment horizontal="center" vertical="center"/>
    </xf>
    <xf numFmtId="0" fontId="4" fillId="8" borderId="739" xfId="0" applyFont="1" applyFill="1" applyBorder="1" applyAlignment="1">
      <alignment horizontal="center" vertical="center"/>
    </xf>
    <xf numFmtId="0" fontId="4" fillId="8" borderId="697" xfId="0" applyFont="1" applyFill="1" applyBorder="1" applyAlignment="1">
      <alignment horizontal="center" vertical="center"/>
    </xf>
    <xf numFmtId="49" fontId="69" fillId="8" borderId="740" xfId="0" applyNumberFormat="1" applyFont="1" applyFill="1" applyBorder="1" applyAlignment="1">
      <alignment vertical="top" wrapText="1"/>
    </xf>
    <xf numFmtId="0" fontId="69" fillId="8" borderId="36" xfId="0" applyFont="1" applyFill="1" applyBorder="1" applyAlignment="1">
      <alignment horizontal="right" vertical="top"/>
    </xf>
    <xf numFmtId="49" fontId="4" fillId="8" borderId="709" xfId="0" applyNumberFormat="1" applyFont="1" applyFill="1" applyBorder="1" applyAlignment="1">
      <alignment horizontal="left" vertical="top"/>
    </xf>
    <xf numFmtId="0" fontId="68" fillId="8" borderId="412" xfId="0" applyFont="1" applyFill="1" applyBorder="1" applyAlignment="1">
      <alignment horizontal="center" vertical="center"/>
    </xf>
    <xf numFmtId="0" fontId="68" fillId="8" borderId="741" xfId="0" applyFont="1" applyFill="1" applyBorder="1" applyAlignment="1">
      <alignment horizontal="center" vertical="center"/>
    </xf>
    <xf numFmtId="49" fontId="69" fillId="8" borderId="708" xfId="0" applyNumberFormat="1" applyFont="1" applyFill="1" applyBorder="1" applyAlignment="1">
      <alignment vertical="top" wrapText="1"/>
    </xf>
    <xf numFmtId="0" fontId="68" fillId="0" borderId="412" xfId="0" applyFont="1" applyBorder="1" applyAlignment="1">
      <alignment horizontal="center"/>
    </xf>
    <xf numFmtId="49" fontId="69" fillId="8" borderId="716" xfId="0" applyNumberFormat="1" applyFont="1" applyFill="1" applyBorder="1" applyAlignment="1">
      <alignment vertical="top" wrapText="1"/>
    </xf>
    <xf numFmtId="0" fontId="4" fillId="12" borderId="742" xfId="0" applyFont="1" applyFill="1" applyBorder="1" applyAlignment="1">
      <alignment vertical="top"/>
    </xf>
    <xf numFmtId="0" fontId="68" fillId="12" borderId="609" xfId="0" applyFont="1" applyFill="1" applyBorder="1" applyAlignment="1">
      <alignment horizontal="center" vertical="center"/>
    </xf>
    <xf numFmtId="0" fontId="6" fillId="12" borderId="554" xfId="0" applyFont="1" applyFill="1" applyBorder="1" applyAlignment="1">
      <alignment horizontal="center" vertical="center"/>
    </xf>
    <xf numFmtId="0" fontId="6" fillId="12" borderId="608" xfId="0" applyFont="1" applyFill="1" applyBorder="1" applyAlignment="1">
      <alignment horizontal="center" vertical="center"/>
    </xf>
    <xf numFmtId="0" fontId="68" fillId="12" borderId="587" xfId="0" applyFont="1" applyFill="1" applyBorder="1" applyAlignment="1">
      <alignment horizontal="center" vertical="center"/>
    </xf>
    <xf numFmtId="0" fontId="6" fillId="12" borderId="582" xfId="0" applyFont="1" applyFill="1" applyBorder="1" applyAlignment="1">
      <alignment horizontal="center" vertical="center"/>
    </xf>
    <xf numFmtId="0" fontId="6" fillId="12" borderId="778" xfId="0" applyFont="1" applyFill="1" applyBorder="1" applyAlignment="1">
      <alignment horizontal="center" vertical="center"/>
    </xf>
    <xf numFmtId="0" fontId="68" fillId="12" borderId="779" xfId="0" applyFont="1" applyFill="1" applyBorder="1" applyAlignment="1">
      <alignment horizontal="center" vertical="center"/>
    </xf>
    <xf numFmtId="0" fontId="6" fillId="12" borderId="780" xfId="0" applyFont="1" applyFill="1" applyBorder="1" applyAlignment="1">
      <alignment horizontal="center" vertical="center"/>
    </xf>
    <xf numFmtId="0" fontId="6" fillId="12" borderId="781" xfId="0" applyFont="1" applyFill="1" applyBorder="1" applyAlignment="1">
      <alignment horizontal="center" vertical="center"/>
    </xf>
    <xf numFmtId="0" fontId="68" fillId="12" borderId="683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82" xfId="0" applyFont="1" applyFill="1" applyBorder="1" applyAlignment="1">
      <alignment horizontal="center" vertical="center"/>
    </xf>
    <xf numFmtId="0" fontId="68" fillId="12" borderId="81" xfId="0" applyFont="1" applyFill="1" applyBorder="1" applyAlignment="1">
      <alignment horizontal="center" vertical="center"/>
    </xf>
    <xf numFmtId="0" fontId="6" fillId="12" borderId="684" xfId="0" applyFont="1" applyFill="1" applyBorder="1" applyAlignment="1">
      <alignment horizontal="center" vertical="center"/>
    </xf>
    <xf numFmtId="0" fontId="68" fillId="12" borderId="583" xfId="0" applyFont="1" applyFill="1" applyBorder="1" applyAlignment="1">
      <alignment horizontal="center" vertical="center"/>
    </xf>
    <xf numFmtId="0" fontId="6" fillId="12" borderId="581" xfId="0" applyFont="1" applyFill="1" applyBorder="1" applyAlignment="1">
      <alignment horizontal="center" vertical="center"/>
    </xf>
    <xf numFmtId="0" fontId="68" fillId="12" borderId="681" xfId="0" applyFont="1" applyFill="1" applyBorder="1" applyAlignment="1">
      <alignment horizontal="center" vertical="center"/>
    </xf>
    <xf numFmtId="0" fontId="6" fillId="12" borderId="681" xfId="0" applyFont="1" applyFill="1" applyBorder="1" applyAlignment="1">
      <alignment horizontal="center" vertical="center"/>
    </xf>
    <xf numFmtId="0" fontId="6" fillId="12" borderId="81" xfId="0" applyFont="1" applyFill="1" applyBorder="1" applyAlignment="1">
      <alignment horizontal="center" vertical="center"/>
    </xf>
    <xf numFmtId="49" fontId="9" fillId="0" borderId="694" xfId="0" applyNumberFormat="1" applyFont="1" applyBorder="1" applyAlignment="1">
      <alignment horizontal="left" vertical="top"/>
    </xf>
    <xf numFmtId="0" fontId="68" fillId="0" borderId="613" xfId="0" applyFont="1" applyBorder="1" applyAlignment="1">
      <alignment horizontal="center" vertical="center"/>
    </xf>
    <xf numFmtId="0" fontId="4" fillId="0" borderId="612" xfId="0" applyFont="1" applyBorder="1" applyAlignment="1">
      <alignment horizontal="center" vertical="center"/>
    </xf>
    <xf numFmtId="0" fontId="4" fillId="0" borderId="611" xfId="0" applyFont="1" applyBorder="1" applyAlignment="1">
      <alignment horizontal="center" vertical="center"/>
    </xf>
    <xf numFmtId="0" fontId="68" fillId="0" borderId="67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68" fillId="0" borderId="79" xfId="0" applyFont="1" applyBorder="1" applyAlignment="1">
      <alignment horizontal="center" vertical="center"/>
    </xf>
    <xf numFmtId="0" fontId="4" fillId="0" borderId="677" xfId="0" applyFont="1" applyBorder="1" applyAlignment="1">
      <alignment horizontal="center" vertical="center"/>
    </xf>
    <xf numFmtId="0" fontId="68" fillId="2" borderId="65" xfId="0" applyFont="1" applyFill="1" applyBorder="1" applyAlignment="1">
      <alignment horizontal="center" vertical="center"/>
    </xf>
    <xf numFmtId="0" fontId="4" fillId="0" borderId="675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49" fontId="69" fillId="0" borderId="21" xfId="0" applyNumberFormat="1" applyFont="1" applyBorder="1" applyAlignment="1">
      <alignment vertical="top" wrapText="1"/>
    </xf>
    <xf numFmtId="0" fontId="4" fillId="0" borderId="42" xfId="0" applyFont="1" applyBorder="1" applyAlignment="1">
      <alignment horizontal="right" vertical="top"/>
    </xf>
    <xf numFmtId="49" fontId="9" fillId="8" borderId="696" xfId="0" applyNumberFormat="1" applyFont="1" applyFill="1" applyBorder="1" applyAlignment="1">
      <alignment horizontal="left" vertical="top"/>
    </xf>
    <xf numFmtId="0" fontId="68" fillId="9" borderId="65" xfId="0" applyFont="1" applyFill="1" applyBorder="1" applyAlignment="1">
      <alignment horizontal="center" vertical="center"/>
    </xf>
    <xf numFmtId="49" fontId="9" fillId="8" borderId="696" xfId="0" applyNumberFormat="1" applyFont="1" applyFill="1" applyBorder="1" applyAlignment="1">
      <alignment horizontal="left" vertical="center"/>
    </xf>
    <xf numFmtId="0" fontId="68" fillId="0" borderId="412" xfId="0" applyFont="1" applyBorder="1" applyAlignment="1">
      <alignment horizontal="center" vertical="center"/>
    </xf>
    <xf numFmtId="0" fontId="68" fillId="0" borderId="782" xfId="0" applyFont="1" applyBorder="1" applyAlignment="1">
      <alignment horizontal="center" vertical="center"/>
    </xf>
    <xf numFmtId="49" fontId="8" fillId="8" borderId="14" xfId="0" applyNumberFormat="1" applyFont="1" applyFill="1" applyBorder="1" applyAlignment="1">
      <alignment vertical="center" wrapText="1"/>
    </xf>
    <xf numFmtId="0" fontId="69" fillId="8" borderId="36" xfId="0" applyFont="1" applyFill="1" applyBorder="1" applyAlignment="1">
      <alignment horizontal="right" vertical="center"/>
    </xf>
    <xf numFmtId="0" fontId="10" fillId="17" borderId="696" xfId="0" applyFont="1" applyFill="1" applyBorder="1" applyAlignment="1">
      <alignment horizontal="left" vertical="top"/>
    </xf>
    <xf numFmtId="0" fontId="68" fillId="17" borderId="391" xfId="0" applyFont="1" applyFill="1" applyBorder="1" applyAlignment="1">
      <alignment horizontal="center" vertical="center"/>
    </xf>
    <xf numFmtId="0" fontId="6" fillId="17" borderId="390" xfId="0" applyFont="1" applyFill="1" applyBorder="1" applyAlignment="1">
      <alignment horizontal="center" vertical="center"/>
    </xf>
    <xf numFmtId="0" fontId="6" fillId="17" borderId="389" xfId="0" applyFont="1" applyFill="1" applyBorder="1" applyAlignment="1">
      <alignment horizontal="center" vertical="center"/>
    </xf>
    <xf numFmtId="0" fontId="68" fillId="17" borderId="412" xfId="0" applyFont="1" applyFill="1" applyBorder="1" applyAlignment="1">
      <alignment horizontal="center" vertical="center"/>
    </xf>
    <xf numFmtId="0" fontId="68" fillId="17" borderId="38" xfId="0" applyFont="1" applyFill="1" applyBorder="1" applyAlignment="1">
      <alignment horizontal="center" vertical="center"/>
    </xf>
    <xf numFmtId="0" fontId="6" fillId="17" borderId="13" xfId="0" applyFont="1" applyFill="1" applyBorder="1" applyAlignment="1">
      <alignment horizontal="center" vertical="center"/>
    </xf>
    <xf numFmtId="0" fontId="6" fillId="17" borderId="66" xfId="0" applyFont="1" applyFill="1" applyBorder="1" applyAlignment="1">
      <alignment horizontal="center" vertical="center"/>
    </xf>
    <xf numFmtId="0" fontId="68" fillId="17" borderId="64" xfId="0" applyFont="1" applyFill="1" applyBorder="1" applyAlignment="1">
      <alignment horizontal="center" vertical="center"/>
    </xf>
    <xf numFmtId="0" fontId="6" fillId="17" borderId="37" xfId="0" applyFont="1" applyFill="1" applyBorder="1" applyAlignment="1">
      <alignment horizontal="center" vertical="center"/>
    </xf>
    <xf numFmtId="0" fontId="6" fillId="17" borderId="65" xfId="0" applyFont="1" applyFill="1" applyBorder="1" applyAlignment="1">
      <alignment horizontal="center" vertical="center"/>
    </xf>
    <xf numFmtId="0" fontId="6" fillId="17" borderId="64" xfId="0" applyFont="1" applyFill="1" applyBorder="1" applyAlignment="1">
      <alignment horizontal="center" vertical="center"/>
    </xf>
    <xf numFmtId="49" fontId="69" fillId="17" borderId="14" xfId="0" applyNumberFormat="1" applyFont="1" applyFill="1" applyBorder="1" applyAlignment="1">
      <alignment vertical="top" wrapText="1"/>
    </xf>
    <xf numFmtId="0" fontId="6" fillId="17" borderId="36" xfId="0" applyFont="1" applyFill="1" applyBorder="1" applyAlignment="1">
      <alignment horizontal="right" vertical="top"/>
    </xf>
    <xf numFmtId="49" fontId="9" fillId="0" borderId="696" xfId="0" applyNumberFormat="1" applyFont="1" applyBorder="1" applyAlignment="1">
      <alignment horizontal="left" vertical="top"/>
    </xf>
    <xf numFmtId="0" fontId="68" fillId="0" borderId="38" xfId="0" applyFont="1" applyBorder="1" applyAlignment="1">
      <alignment horizontal="center" vertical="center"/>
    </xf>
    <xf numFmtId="0" fontId="69" fillId="0" borderId="36" xfId="0" applyFont="1" applyBorder="1" applyAlignment="1">
      <alignment horizontal="right" vertical="top"/>
    </xf>
    <xf numFmtId="0" fontId="68" fillId="0" borderId="740" xfId="0" applyFont="1" applyBorder="1" applyAlignment="1">
      <alignment horizontal="center"/>
    </xf>
    <xf numFmtId="0" fontId="68" fillId="0" borderId="716" xfId="0" applyFont="1" applyBorder="1" applyAlignment="1">
      <alignment horizontal="center"/>
    </xf>
    <xf numFmtId="0" fontId="68" fillId="17" borderId="65" xfId="0" applyFont="1" applyFill="1" applyBorder="1" applyAlignment="1">
      <alignment horizontal="center" vertical="center"/>
    </xf>
    <xf numFmtId="0" fontId="68" fillId="0" borderId="609" xfId="0" applyFont="1" applyBorder="1" applyAlignment="1">
      <alignment horizontal="center"/>
    </xf>
    <xf numFmtId="0" fontId="4" fillId="8" borderId="554" xfId="0" applyFont="1" applyFill="1" applyBorder="1" applyAlignment="1">
      <alignment horizontal="center" vertical="center"/>
    </xf>
    <xf numFmtId="0" fontId="4" fillId="8" borderId="608" xfId="0" applyFont="1" applyFill="1" applyBorder="1" applyAlignment="1">
      <alignment horizontal="center" vertical="center"/>
    </xf>
    <xf numFmtId="0" fontId="6" fillId="16" borderId="696" xfId="0" applyFont="1" applyFill="1" applyBorder="1" applyAlignment="1">
      <alignment horizontal="left" vertical="top"/>
    </xf>
    <xf numFmtId="0" fontId="6" fillId="16" borderId="36" xfId="0" applyFont="1" applyFill="1" applyBorder="1" applyAlignment="1">
      <alignment horizontal="right" vertical="top"/>
    </xf>
    <xf numFmtId="0" fontId="89" fillId="8" borderId="391" xfId="0" applyFont="1" applyFill="1" applyBorder="1" applyAlignment="1">
      <alignment horizontal="center" vertical="center"/>
    </xf>
    <xf numFmtId="0" fontId="81" fillId="8" borderId="390" xfId="0" applyFont="1" applyFill="1" applyBorder="1" applyAlignment="1">
      <alignment horizontal="center" vertical="center"/>
    </xf>
    <xf numFmtId="0" fontId="68" fillId="0" borderId="84" xfId="0" applyFont="1" applyBorder="1" applyAlignment="1">
      <alignment horizontal="center"/>
    </xf>
    <xf numFmtId="0" fontId="6" fillId="16" borderId="742" xfId="0" applyFont="1" applyFill="1" applyBorder="1" applyAlignment="1">
      <alignment horizontal="left" vertical="top"/>
    </xf>
    <xf numFmtId="0" fontId="68" fillId="17" borderId="583" xfId="0" applyFont="1" applyFill="1" applyBorder="1" applyAlignment="1">
      <alignment horizontal="center" vertical="center"/>
    </xf>
    <xf numFmtId="0" fontId="6" fillId="17" borderId="582" xfId="0" applyFont="1" applyFill="1" applyBorder="1" applyAlignment="1">
      <alignment horizontal="center" vertical="center"/>
    </xf>
    <xf numFmtId="0" fontId="6" fillId="17" borderId="581" xfId="0" applyFont="1" applyFill="1" applyBorder="1" applyAlignment="1">
      <alignment horizontal="center" vertical="center"/>
    </xf>
    <xf numFmtId="0" fontId="68" fillId="17" borderId="783" xfId="0" applyFont="1" applyFill="1" applyBorder="1" applyAlignment="1">
      <alignment horizontal="center" vertical="center"/>
    </xf>
    <xf numFmtId="0" fontId="6" fillId="17" borderId="780" xfId="0" applyFont="1" applyFill="1" applyBorder="1" applyAlignment="1">
      <alignment horizontal="center" vertical="center"/>
    </xf>
    <xf numFmtId="0" fontId="68" fillId="17" borderId="683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17" borderId="82" xfId="0" applyFont="1" applyFill="1" applyBorder="1" applyAlignment="1">
      <alignment horizontal="center" vertical="center"/>
    </xf>
    <xf numFmtId="0" fontId="68" fillId="17" borderId="81" xfId="0" applyFont="1" applyFill="1" applyBorder="1" applyAlignment="1">
      <alignment horizontal="center" vertical="center"/>
    </xf>
    <xf numFmtId="0" fontId="6" fillId="17" borderId="684" xfId="0" applyFont="1" applyFill="1" applyBorder="1" applyAlignment="1">
      <alignment horizontal="center" vertical="center"/>
    </xf>
    <xf numFmtId="0" fontId="68" fillId="17" borderId="681" xfId="0" applyFont="1" applyFill="1" applyBorder="1" applyAlignment="1">
      <alignment horizontal="center" vertical="center"/>
    </xf>
    <xf numFmtId="0" fontId="6" fillId="17" borderId="81" xfId="0" applyFont="1" applyFill="1" applyBorder="1" applyAlignment="1">
      <alignment horizontal="center" vertical="center"/>
    </xf>
    <xf numFmtId="49" fontId="69" fillId="17" borderId="6" xfId="0" applyNumberFormat="1" applyFont="1" applyFill="1" applyBorder="1" applyAlignment="1">
      <alignment vertical="top" wrapText="1"/>
    </xf>
    <xf numFmtId="0" fontId="6" fillId="16" borderId="29" xfId="0" applyFont="1" applyFill="1" applyBorder="1" applyAlignment="1">
      <alignment horizontal="right" vertical="top"/>
    </xf>
    <xf numFmtId="49" fontId="4" fillId="8" borderId="54" xfId="0" applyNumberFormat="1" applyFont="1" applyFill="1" applyBorder="1" applyAlignment="1">
      <alignment horizontal="left" vertical="top"/>
    </xf>
    <xf numFmtId="0" fontId="68" fillId="8" borderId="492" xfId="0" applyFont="1" applyFill="1" applyBorder="1" applyAlignment="1">
      <alignment horizontal="center" vertical="center"/>
    </xf>
    <xf numFmtId="0" fontId="68" fillId="8" borderId="21" xfId="0" applyFont="1" applyFill="1" applyBorder="1" applyAlignment="1">
      <alignment horizontal="center" vertical="center"/>
    </xf>
    <xf numFmtId="0" fontId="4" fillId="8" borderId="42" xfId="0" applyFont="1" applyFill="1" applyBorder="1" applyAlignment="1">
      <alignment horizontal="center" vertical="center"/>
    </xf>
    <xf numFmtId="49" fontId="4" fillId="8" borderId="41" xfId="0" applyNumberFormat="1" applyFont="1" applyFill="1" applyBorder="1" applyAlignment="1">
      <alignment horizontal="left" vertical="top"/>
    </xf>
    <xf numFmtId="0" fontId="68" fillId="8" borderId="14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/>
    </xf>
    <xf numFmtId="49" fontId="4" fillId="0" borderId="41" xfId="0" applyNumberFormat="1" applyFont="1" applyBorder="1" applyAlignment="1">
      <alignment horizontal="left" vertical="top"/>
    </xf>
    <xf numFmtId="0" fontId="68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8" borderId="36" xfId="0" applyFont="1" applyFill="1" applyBorder="1" applyAlignment="1">
      <alignment horizontal="right" vertical="top"/>
    </xf>
    <xf numFmtId="49" fontId="8" fillId="8" borderId="14" xfId="0" applyNumberFormat="1" applyFont="1" applyFill="1" applyBorder="1" applyAlignment="1">
      <alignment vertical="top" wrapText="1"/>
    </xf>
    <xf numFmtId="49" fontId="6" fillId="16" borderId="41" xfId="0" applyNumberFormat="1" applyFont="1" applyFill="1" applyBorder="1" applyAlignment="1">
      <alignment horizontal="left" vertical="top"/>
    </xf>
    <xf numFmtId="0" fontId="68" fillId="17" borderId="14" xfId="0" applyFont="1" applyFill="1" applyBorder="1" applyAlignment="1">
      <alignment horizontal="center" vertical="center"/>
    </xf>
    <xf numFmtId="0" fontId="6" fillId="17" borderId="36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right" vertical="top"/>
    </xf>
    <xf numFmtId="0" fontId="68" fillId="12" borderId="32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12" borderId="30" xfId="0" applyFont="1" applyFill="1" applyBorder="1" applyAlignment="1">
      <alignment horizontal="center" vertical="center"/>
    </xf>
    <xf numFmtId="0" fontId="68" fillId="12" borderId="6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6" fillId="12" borderId="61" xfId="0" applyFont="1" applyFill="1" applyBorder="1" applyAlignment="1">
      <alignment horizontal="center" vertical="center"/>
    </xf>
    <xf numFmtId="0" fontId="6" fillId="12" borderId="87" xfId="0" applyFont="1" applyFill="1" applyBorder="1" applyAlignment="1">
      <alignment horizontal="left" vertical="center"/>
    </xf>
    <xf numFmtId="0" fontId="68" fillId="12" borderId="102" xfId="0" applyFont="1" applyFill="1" applyBorder="1" applyAlignment="1">
      <alignment horizontal="center" vertical="center"/>
    </xf>
    <xf numFmtId="0" fontId="6" fillId="12" borderId="102" xfId="0" applyFont="1" applyFill="1" applyBorder="1" applyAlignment="1">
      <alignment horizontal="center" vertical="center"/>
    </xf>
    <xf numFmtId="0" fontId="6" fillId="12" borderId="89" xfId="0" applyFont="1" applyFill="1" applyBorder="1" applyAlignment="1">
      <alignment horizontal="center" vertical="center"/>
    </xf>
    <xf numFmtId="49" fontId="6" fillId="12" borderId="493" xfId="0" applyNumberFormat="1" applyFont="1" applyFill="1" applyBorder="1" applyAlignment="1">
      <alignment horizontal="center" vertical="top" wrapText="1"/>
    </xf>
    <xf numFmtId="49" fontId="6" fillId="12" borderId="49" xfId="0" applyNumberFormat="1" applyFont="1" applyFill="1" applyBorder="1" applyAlignment="1">
      <alignment horizontal="right" vertical="top"/>
    </xf>
    <xf numFmtId="49" fontId="4" fillId="8" borderId="747" xfId="0" applyNumberFormat="1" applyFont="1" applyFill="1" applyBorder="1" applyAlignment="1">
      <alignment horizontal="left" vertical="top"/>
    </xf>
    <xf numFmtId="0" fontId="68" fillId="8" borderId="614" xfId="0" applyFont="1" applyFill="1" applyBorder="1" applyAlignment="1">
      <alignment horizontal="center" vertical="center"/>
    </xf>
    <xf numFmtId="0" fontId="4" fillId="8" borderId="619" xfId="0" applyFont="1" applyFill="1" applyBorder="1" applyAlignment="1">
      <alignment horizontal="center" vertical="center"/>
    </xf>
    <xf numFmtId="0" fontId="68" fillId="8" borderId="77" xfId="0" applyFont="1" applyFill="1" applyBorder="1" applyAlignment="1">
      <alignment horizontal="center" vertical="center"/>
    </xf>
    <xf numFmtId="0" fontId="4" fillId="8" borderId="74" xfId="0" applyFont="1" applyFill="1" applyBorder="1" applyAlignment="1">
      <alignment horizontal="center" vertical="center"/>
    </xf>
    <xf numFmtId="0" fontId="4" fillId="8" borderId="73" xfId="0" applyFont="1" applyFill="1" applyBorder="1" applyAlignment="1">
      <alignment horizontal="center" vertical="center"/>
    </xf>
    <xf numFmtId="0" fontId="68" fillId="8" borderId="75" xfId="0" applyFont="1" applyFill="1" applyBorder="1" applyAlignment="1">
      <alignment horizontal="center" vertical="center"/>
    </xf>
    <xf numFmtId="0" fontId="69" fillId="8" borderId="678" xfId="0" applyFont="1" applyFill="1" applyBorder="1" applyAlignment="1">
      <alignment horizontal="right" vertical="top"/>
    </xf>
    <xf numFmtId="49" fontId="4" fillId="8" borderId="748" xfId="0" applyNumberFormat="1" applyFont="1" applyFill="1" applyBorder="1" applyAlignment="1">
      <alignment horizontal="left" vertical="top"/>
    </xf>
    <xf numFmtId="0" fontId="68" fillId="8" borderId="401" xfId="0" applyFont="1" applyFill="1" applyBorder="1" applyAlignment="1">
      <alignment horizontal="center" vertical="center"/>
    </xf>
    <xf numFmtId="0" fontId="4" fillId="8" borderId="413" xfId="0" applyFont="1" applyFill="1" applyBorder="1" applyAlignment="1">
      <alignment horizontal="center" vertical="center"/>
    </xf>
    <xf numFmtId="49" fontId="69" fillId="0" borderId="494" xfId="0" applyNumberFormat="1" applyFont="1" applyBorder="1" applyAlignment="1">
      <alignment vertical="top" wrapText="1"/>
    </xf>
    <xf numFmtId="0" fontId="69" fillId="8" borderId="49" xfId="0" applyFont="1" applyFill="1" applyBorder="1" applyAlignment="1">
      <alignment horizontal="right" vertical="top"/>
    </xf>
    <xf numFmtId="49" fontId="4" fillId="8" borderId="700" xfId="0" applyNumberFormat="1" applyFont="1" applyFill="1" applyBorder="1" applyAlignment="1">
      <alignment vertical="top"/>
    </xf>
    <xf numFmtId="0" fontId="68" fillId="0" borderId="601" xfId="0" applyFont="1" applyBorder="1" applyAlignment="1">
      <alignment horizontal="center"/>
    </xf>
    <xf numFmtId="0" fontId="4" fillId="8" borderId="600" xfId="0" applyFont="1" applyFill="1" applyBorder="1" applyAlignment="1">
      <alignment horizontal="center" vertical="center"/>
    </xf>
    <xf numFmtId="0" fontId="68" fillId="0" borderId="701" xfId="0" applyFont="1" applyBorder="1" applyAlignment="1">
      <alignment horizontal="center" vertical="center"/>
    </xf>
    <xf numFmtId="0" fontId="68" fillId="8" borderId="60" xfId="0" applyFont="1" applyFill="1" applyBorder="1" applyAlignment="1">
      <alignment horizontal="center" vertical="center"/>
    </xf>
    <xf numFmtId="0" fontId="4" fillId="8" borderId="60" xfId="0" applyFont="1" applyFill="1" applyBorder="1" applyAlignment="1">
      <alignment horizontal="center" vertical="center"/>
    </xf>
    <xf numFmtId="0" fontId="4" fillId="12" borderId="784" xfId="0" applyFont="1" applyFill="1" applyBorder="1" applyAlignment="1">
      <alignment vertical="top"/>
    </xf>
    <xf numFmtId="0" fontId="68" fillId="12" borderId="722" xfId="0" applyFont="1" applyFill="1" applyBorder="1" applyAlignment="1">
      <alignment horizontal="center" vertical="center"/>
    </xf>
    <xf numFmtId="0" fontId="6" fillId="12" borderId="723" xfId="0" applyFont="1" applyFill="1" applyBorder="1" applyAlignment="1">
      <alignment horizontal="center" vertical="center"/>
    </xf>
    <xf numFmtId="0" fontId="6" fillId="12" borderId="785" xfId="0" applyFont="1" applyFill="1" applyBorder="1" applyAlignment="1">
      <alignment horizontal="center" vertical="center"/>
    </xf>
    <xf numFmtId="0" fontId="6" fillId="12" borderId="724" xfId="0" applyFont="1" applyFill="1" applyBorder="1" applyAlignment="1">
      <alignment horizontal="center" vertical="center"/>
    </xf>
    <xf numFmtId="0" fontId="68" fillId="12" borderId="725" xfId="0" applyFont="1" applyFill="1" applyBorder="1" applyAlignment="1">
      <alignment horizontal="center" vertical="center"/>
    </xf>
    <xf numFmtId="0" fontId="68" fillId="12" borderId="749" xfId="0" applyFont="1" applyFill="1" applyBorder="1" applyAlignment="1">
      <alignment horizontal="center" vertical="center"/>
    </xf>
    <xf numFmtId="0" fontId="6" fillId="12" borderId="749" xfId="0" applyFont="1" applyFill="1" applyBorder="1" applyAlignment="1">
      <alignment horizontal="center" vertical="center"/>
    </xf>
    <xf numFmtId="0" fontId="6" fillId="12" borderId="725" xfId="0" applyFont="1" applyFill="1" applyBorder="1" applyAlignment="1">
      <alignment horizontal="center" vertical="center"/>
    </xf>
    <xf numFmtId="49" fontId="6" fillId="12" borderId="728" xfId="0" applyNumberFormat="1" applyFont="1" applyFill="1" applyBorder="1" applyAlignment="1">
      <alignment horizontal="center" vertical="top" wrapText="1"/>
    </xf>
    <xf numFmtId="49" fontId="6" fillId="12" borderId="685" xfId="0" applyNumberFormat="1" applyFont="1" applyFill="1" applyBorder="1" applyAlignment="1">
      <alignment horizontal="right" vertical="top"/>
    </xf>
    <xf numFmtId="49" fontId="4" fillId="8" borderId="41" xfId="0" applyNumberFormat="1" applyFont="1" applyFill="1" applyBorder="1" applyAlignment="1">
      <alignment vertical="top"/>
    </xf>
    <xf numFmtId="0" fontId="68" fillId="0" borderId="401" xfId="0" applyFont="1" applyBorder="1" applyAlignment="1">
      <alignment horizontal="center"/>
    </xf>
    <xf numFmtId="0" fontId="68" fillId="8" borderId="54" xfId="0" applyFont="1" applyFill="1" applyBorder="1" applyAlignment="1">
      <alignment horizontal="center" vertical="center"/>
    </xf>
    <xf numFmtId="0" fontId="4" fillId="8" borderId="750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4" fillId="8" borderId="674" xfId="0" applyFont="1" applyFill="1" applyBorder="1" applyAlignment="1">
      <alignment horizontal="center" vertical="center"/>
    </xf>
    <xf numFmtId="0" fontId="68" fillId="8" borderId="41" xfId="0" applyFont="1" applyFill="1" applyBorder="1" applyAlignment="1">
      <alignment horizontal="center" vertical="center"/>
    </xf>
    <xf numFmtId="0" fontId="4" fillId="8" borderId="75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38" xfId="0" applyFont="1" applyFill="1" applyBorder="1" applyAlignment="1">
      <alignment horizontal="center" vertical="center"/>
    </xf>
    <xf numFmtId="0" fontId="4" fillId="0" borderId="411" xfId="0" applyFont="1" applyBorder="1" applyAlignment="1">
      <alignment horizontal="center" vertical="center"/>
    </xf>
    <xf numFmtId="0" fontId="4" fillId="0" borderId="390" xfId="0" applyFont="1" applyBorder="1"/>
    <xf numFmtId="0" fontId="4" fillId="0" borderId="389" xfId="0" applyFont="1" applyBorder="1"/>
    <xf numFmtId="0" fontId="4" fillId="0" borderId="411" xfId="0" applyFont="1" applyBorder="1"/>
    <xf numFmtId="0" fontId="68" fillId="0" borderId="32" xfId="0" applyFont="1" applyBorder="1" applyAlignment="1">
      <alignment horizontal="center" vertical="top"/>
    </xf>
    <xf numFmtId="0" fontId="4" fillId="0" borderId="31" xfId="0" applyFont="1" applyBorder="1" applyAlignment="1">
      <alignment vertical="top"/>
    </xf>
    <xf numFmtId="0" fontId="4" fillId="0" borderId="701" xfId="0" applyFont="1" applyBorder="1"/>
    <xf numFmtId="0" fontId="4" fillId="0" borderId="30" xfId="0" applyFont="1" applyBorder="1" applyAlignment="1">
      <alignment vertical="top"/>
    </xf>
    <xf numFmtId="0" fontId="68" fillId="0" borderId="493" xfId="0" applyFont="1" applyBorder="1" applyAlignment="1">
      <alignment horizontal="center" vertical="top"/>
    </xf>
    <xf numFmtId="0" fontId="4" fillId="0" borderId="49" xfId="0" applyFont="1" applyBorder="1" applyAlignment="1">
      <alignment vertical="top"/>
    </xf>
    <xf numFmtId="0" fontId="68" fillId="9" borderId="41" xfId="0" applyFont="1" applyFill="1" applyBorder="1" applyAlignment="1">
      <alignment horizontal="center" vertical="center"/>
    </xf>
    <xf numFmtId="0" fontId="4" fillId="9" borderId="751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38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49" fontId="4" fillId="8" borderId="53" xfId="0" applyNumberFormat="1" applyFont="1" applyFill="1" applyBorder="1" applyAlignment="1">
      <alignment vertical="top"/>
    </xf>
    <xf numFmtId="0" fontId="68" fillId="0" borderId="391" xfId="0" applyFont="1" applyBorder="1" applyAlignment="1">
      <alignment horizontal="center" vertical="top"/>
    </xf>
    <xf numFmtId="0" fontId="4" fillId="0" borderId="390" xfId="0" applyFont="1" applyBorder="1" applyAlignment="1">
      <alignment vertical="top"/>
    </xf>
    <xf numFmtId="0" fontId="4" fillId="0" borderId="389" xfId="0" applyFont="1" applyBorder="1" applyAlignment="1">
      <alignment vertical="top"/>
    </xf>
    <xf numFmtId="0" fontId="68" fillId="2" borderId="41" xfId="0" applyFont="1" applyFill="1" applyBorder="1" applyAlignment="1">
      <alignment horizontal="center" vertical="center"/>
    </xf>
    <xf numFmtId="0" fontId="4" fillId="2" borderId="752" xfId="0" applyFont="1" applyFill="1" applyBorder="1" applyAlignment="1">
      <alignment horizontal="center" vertical="center"/>
    </xf>
    <xf numFmtId="0" fontId="4" fillId="2" borderId="49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49" fontId="4" fillId="8" borderId="602" xfId="0" applyNumberFormat="1" applyFont="1" applyFill="1" applyBorder="1" applyAlignment="1">
      <alignment vertical="top"/>
    </xf>
    <xf numFmtId="0" fontId="68" fillId="0" borderId="735" xfId="0" applyFont="1" applyBorder="1" applyAlignment="1">
      <alignment horizontal="center" vertical="top"/>
    </xf>
    <xf numFmtId="0" fontId="4" fillId="0" borderId="736" xfId="0" applyFont="1" applyBorder="1" applyAlignment="1">
      <alignment vertical="top"/>
    </xf>
    <xf numFmtId="0" fontId="4" fillId="0" borderId="737" xfId="0" applyFont="1" applyBorder="1" applyAlignment="1">
      <alignment vertical="top"/>
    </xf>
    <xf numFmtId="0" fontId="4" fillId="8" borderId="392" xfId="0" applyFont="1" applyFill="1" applyBorder="1" applyAlignment="1">
      <alignment horizontal="center" vertical="center"/>
    </xf>
    <xf numFmtId="0" fontId="4" fillId="8" borderId="740" xfId="0" applyFont="1" applyFill="1" applyBorder="1" applyAlignment="1">
      <alignment horizontal="center" vertical="center"/>
    </xf>
    <xf numFmtId="0" fontId="4" fillId="8" borderId="735" xfId="0" applyFont="1" applyFill="1" applyBorder="1" applyAlignment="1">
      <alignment horizontal="center" vertical="center"/>
    </xf>
    <xf numFmtId="49" fontId="69" fillId="0" borderId="740" xfId="0" applyNumberFormat="1" applyFont="1" applyBorder="1" applyAlignment="1">
      <alignment vertical="top" wrapText="1"/>
    </xf>
    <xf numFmtId="49" fontId="4" fillId="8" borderId="110" xfId="0" applyNumberFormat="1" applyFont="1" applyFill="1" applyBorder="1" applyAlignment="1">
      <alignment vertical="top"/>
    </xf>
    <xf numFmtId="0" fontId="68" fillId="0" borderId="49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78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68" fillId="0" borderId="69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693" xfId="0" applyFont="1" applyBorder="1" applyAlignment="1">
      <alignment horizontal="center" vertical="center"/>
    </xf>
    <xf numFmtId="0" fontId="68" fillId="0" borderId="49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8" borderId="787" xfId="0" applyFont="1" applyFill="1" applyBorder="1" applyAlignment="1">
      <alignment horizontal="center" vertical="center"/>
    </xf>
    <xf numFmtId="0" fontId="4" fillId="8" borderId="494" xfId="0" applyFont="1" applyFill="1" applyBorder="1" applyAlignment="1">
      <alignment horizontal="center" vertical="center"/>
    </xf>
    <xf numFmtId="0" fontId="4" fillId="8" borderId="492" xfId="0" applyFont="1" applyFill="1" applyBorder="1" applyAlignment="1">
      <alignment horizontal="center" vertical="center"/>
    </xf>
    <xf numFmtId="0" fontId="4" fillId="8" borderId="752" xfId="0" applyFont="1" applyFill="1" applyBorder="1" applyAlignment="1">
      <alignment horizontal="center" vertical="center"/>
    </xf>
    <xf numFmtId="0" fontId="4" fillId="8" borderId="493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12" borderId="746" xfId="0" applyFont="1" applyFill="1" applyBorder="1" applyAlignment="1">
      <alignment horizontal="left" vertical="top"/>
    </xf>
    <xf numFmtId="0" fontId="68" fillId="12" borderId="601" xfId="0" applyFont="1" applyFill="1" applyBorder="1" applyAlignment="1">
      <alignment horizontal="center" vertical="center"/>
    </xf>
    <xf numFmtId="0" fontId="6" fillId="12" borderId="600" xfId="0" applyFont="1" applyFill="1" applyBorder="1" applyAlignment="1">
      <alignment horizontal="center" vertical="center"/>
    </xf>
    <xf numFmtId="0" fontId="68" fillId="12" borderId="788" xfId="0" applyFont="1" applyFill="1" applyBorder="1" applyAlignment="1">
      <alignment horizontal="center" vertical="center"/>
    </xf>
    <xf numFmtId="0" fontId="6" fillId="12" borderId="789" xfId="0" applyFont="1" applyFill="1" applyBorder="1" applyAlignment="1">
      <alignment horizontal="center" vertical="center"/>
    </xf>
    <xf numFmtId="0" fontId="6" fillId="12" borderId="790" xfId="0" applyFont="1" applyFill="1" applyBorder="1" applyAlignment="1">
      <alignment horizontal="center" vertical="center"/>
    </xf>
    <xf numFmtId="0" fontId="6" fillId="12" borderId="791" xfId="0" applyFont="1" applyFill="1" applyBorder="1" applyAlignment="1">
      <alignment horizontal="center" vertical="center"/>
    </xf>
    <xf numFmtId="0" fontId="68" fillId="12" borderId="503" xfId="0" applyFont="1" applyFill="1" applyBorder="1" applyAlignment="1">
      <alignment horizontal="center" vertical="center"/>
    </xf>
    <xf numFmtId="0" fontId="6" fillId="12" borderId="584" xfId="0" applyFont="1" applyFill="1" applyBorder="1" applyAlignment="1">
      <alignment horizontal="center" vertical="center"/>
    </xf>
    <xf numFmtId="0" fontId="6" fillId="12" borderId="583" xfId="0" applyFont="1" applyFill="1" applyBorder="1" applyAlignment="1">
      <alignment horizontal="center" vertical="center"/>
    </xf>
    <xf numFmtId="0" fontId="6" fillId="12" borderId="783" xfId="0" applyFont="1" applyFill="1" applyBorder="1" applyAlignment="1">
      <alignment horizontal="center" vertical="center"/>
    </xf>
    <xf numFmtId="49" fontId="4" fillId="8" borderId="753" xfId="0" applyNumberFormat="1" applyFont="1" applyFill="1" applyBorder="1" applyAlignment="1">
      <alignment vertical="top"/>
    </xf>
    <xf numFmtId="0" fontId="68" fillId="0" borderId="614" xfId="0" applyFont="1" applyBorder="1" applyAlignment="1">
      <alignment horizontal="center"/>
    </xf>
    <xf numFmtId="0" fontId="68" fillId="8" borderId="754" xfId="0" applyFont="1" applyFill="1" applyBorder="1" applyAlignment="1">
      <alignment horizontal="center" vertical="center"/>
    </xf>
    <xf numFmtId="0" fontId="4" fillId="8" borderId="748" xfId="0" applyFont="1" applyFill="1" applyBorder="1" applyAlignment="1">
      <alignment horizontal="center" vertical="center"/>
    </xf>
    <xf numFmtId="0" fontId="4" fillId="8" borderId="402" xfId="0" applyFont="1" applyFill="1" applyBorder="1" applyAlignment="1">
      <alignment horizontal="center" vertical="center"/>
    </xf>
    <xf numFmtId="0" fontId="69" fillId="8" borderId="42" xfId="0" applyFont="1" applyFill="1" applyBorder="1" applyAlignment="1">
      <alignment horizontal="right" vertical="top"/>
    </xf>
    <xf numFmtId="0" fontId="68" fillId="8" borderId="755" xfId="0" applyFont="1" applyFill="1" applyBorder="1" applyAlignment="1">
      <alignment horizontal="center" vertical="center"/>
    </xf>
    <xf numFmtId="0" fontId="4" fillId="8" borderId="696" xfId="0" applyFont="1" applyFill="1" applyBorder="1" applyAlignment="1">
      <alignment horizontal="center" vertical="center"/>
    </xf>
    <xf numFmtId="0" fontId="4" fillId="8" borderId="391" xfId="0" applyFont="1" applyFill="1" applyBorder="1" applyAlignment="1">
      <alignment horizontal="center" vertical="center"/>
    </xf>
    <xf numFmtId="0" fontId="4" fillId="8" borderId="412" xfId="0" applyFont="1" applyFill="1" applyBorder="1" applyAlignment="1">
      <alignment horizontal="center" vertical="center"/>
    </xf>
    <xf numFmtId="49" fontId="4" fillId="0" borderId="41" xfId="0" applyNumberFormat="1" applyFont="1" applyBorder="1" applyAlignment="1">
      <alignment vertical="top"/>
    </xf>
    <xf numFmtId="0" fontId="68" fillId="0" borderId="755" xfId="0" applyFont="1" applyBorder="1" applyAlignment="1">
      <alignment horizontal="center" vertical="center"/>
    </xf>
    <xf numFmtId="0" fontId="4" fillId="0" borderId="696" xfId="0" applyFont="1" applyBorder="1" applyAlignment="1">
      <alignment horizontal="center" vertical="center"/>
    </xf>
    <xf numFmtId="0" fontId="4" fillId="0" borderId="391" xfId="0" applyFont="1" applyBorder="1" applyAlignment="1">
      <alignment horizontal="center" vertical="center"/>
    </xf>
    <xf numFmtId="0" fontId="4" fillId="0" borderId="49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6" fillId="21" borderId="746" xfId="0" applyFont="1" applyFill="1" applyBorder="1" applyAlignment="1">
      <alignment horizontal="left" vertical="center"/>
    </xf>
    <xf numFmtId="0" fontId="68" fillId="21" borderId="601" xfId="0" applyFont="1" applyFill="1" applyBorder="1" applyAlignment="1">
      <alignment horizontal="center" vertical="center"/>
    </xf>
    <xf numFmtId="0" fontId="6" fillId="21" borderId="554" xfId="0" applyFont="1" applyFill="1" applyBorder="1" applyAlignment="1">
      <alignment horizontal="center" vertical="center"/>
    </xf>
    <xf numFmtId="0" fontId="6" fillId="21" borderId="608" xfId="0" applyFont="1" applyFill="1" applyBorder="1" applyAlignment="1">
      <alignment horizontal="center" vertical="center"/>
    </xf>
    <xf numFmtId="0" fontId="6" fillId="21" borderId="600" xfId="0" applyFont="1" applyFill="1" applyBorder="1" applyAlignment="1">
      <alignment horizontal="center" vertical="center"/>
    </xf>
    <xf numFmtId="0" fontId="68" fillId="21" borderId="609" xfId="0" applyFont="1" applyFill="1" applyBorder="1" applyAlignment="1">
      <alignment horizontal="center" vertical="center"/>
    </xf>
    <xf numFmtId="0" fontId="68" fillId="21" borderId="35" xfId="0" applyFont="1" applyFill="1" applyBorder="1" applyAlignment="1">
      <alignment horizontal="center" vertical="center"/>
    </xf>
    <xf numFmtId="0" fontId="6" fillId="21" borderId="700" xfId="0" applyFont="1" applyFill="1" applyBorder="1" applyAlignment="1">
      <alignment horizontal="center" vertical="center"/>
    </xf>
    <xf numFmtId="0" fontId="6" fillId="21" borderId="609" xfId="0" applyFont="1" applyFill="1" applyBorder="1" applyAlignment="1">
      <alignment horizontal="center" vertical="center"/>
    </xf>
    <xf numFmtId="0" fontId="6" fillId="21" borderId="32" xfId="0" applyFont="1" applyFill="1" applyBorder="1" applyAlignment="1">
      <alignment horizontal="center" vertical="center"/>
    </xf>
    <xf numFmtId="0" fontId="6" fillId="21" borderId="31" xfId="0" applyFont="1" applyFill="1" applyBorder="1" applyAlignment="1">
      <alignment horizontal="center" vertical="center"/>
    </xf>
    <xf numFmtId="0" fontId="6" fillId="21" borderId="30" xfId="0" applyFont="1" applyFill="1" applyBorder="1" applyAlignment="1">
      <alignment horizontal="center" vertical="center"/>
    </xf>
    <xf numFmtId="49" fontId="6" fillId="21" borderId="6" xfId="0" applyNumberFormat="1" applyFont="1" applyFill="1" applyBorder="1" applyAlignment="1">
      <alignment horizontal="center" vertical="top" wrapText="1"/>
    </xf>
    <xf numFmtId="49" fontId="6" fillId="21" borderId="29" xfId="0" applyNumberFormat="1" applyFont="1" applyFill="1" applyBorder="1" applyAlignment="1">
      <alignment horizontal="right" vertical="top"/>
    </xf>
    <xf numFmtId="0" fontId="6" fillId="8" borderId="733" xfId="0" applyFont="1" applyFill="1" applyBorder="1" applyAlignment="1">
      <alignment horizontal="left" vertical="top"/>
    </xf>
    <xf numFmtId="0" fontId="68" fillId="8" borderId="661" xfId="0" applyFont="1" applyFill="1" applyBorder="1" applyAlignment="1">
      <alignment horizontal="center" vertical="center" wrapText="1"/>
    </xf>
    <xf numFmtId="0" fontId="6" fillId="8" borderId="661" xfId="0" applyFont="1" applyFill="1" applyBorder="1" applyAlignment="1">
      <alignment horizontal="left" vertical="top"/>
    </xf>
    <xf numFmtId="0" fontId="4" fillId="8" borderId="661" xfId="0" applyFont="1" applyFill="1" applyBorder="1" applyAlignment="1">
      <alignment horizontal="left" vertical="top"/>
    </xf>
    <xf numFmtId="0" fontId="6" fillId="8" borderId="756" xfId="0" applyFont="1" applyFill="1" applyBorder="1" applyAlignment="1">
      <alignment horizontal="left" vertical="top"/>
    </xf>
    <xf numFmtId="0" fontId="4" fillId="8" borderId="661" xfId="0" applyFont="1" applyFill="1" applyBorder="1" applyAlignment="1">
      <alignment horizontal="center" wrapText="1"/>
    </xf>
    <xf numFmtId="0" fontId="6" fillId="8" borderId="657" xfId="0" applyFont="1" applyFill="1" applyBorder="1" applyAlignment="1">
      <alignment horizontal="left" vertical="top"/>
    </xf>
    <xf numFmtId="0" fontId="6" fillId="8" borderId="657" xfId="0" applyFont="1" applyFill="1" applyBorder="1" applyAlignment="1">
      <alignment horizontal="right" vertical="top"/>
    </xf>
    <xf numFmtId="49" fontId="6" fillId="8" borderId="427" xfId="0" applyNumberFormat="1" applyFont="1" applyFill="1" applyBorder="1" applyAlignment="1">
      <alignment horizontal="center" vertical="top" wrapText="1"/>
    </xf>
    <xf numFmtId="0" fontId="4" fillId="8" borderId="673" xfId="0" applyFont="1" applyFill="1" applyBorder="1" applyAlignment="1">
      <alignment horizontal="right" vertical="top"/>
    </xf>
    <xf numFmtId="49" fontId="68" fillId="8" borderId="758" xfId="0" applyNumberFormat="1" applyFont="1" applyFill="1" applyBorder="1" applyAlignment="1">
      <alignment horizontal="center" vertical="center"/>
    </xf>
    <xf numFmtId="49" fontId="4" fillId="8" borderId="759" xfId="0" applyNumberFormat="1" applyFont="1" applyFill="1" applyBorder="1" applyAlignment="1">
      <alignment horizontal="center" vertical="top"/>
    </xf>
    <xf numFmtId="49" fontId="4" fillId="8" borderId="678" xfId="0" applyNumberFormat="1" applyFont="1" applyFill="1" applyBorder="1" applyAlignment="1">
      <alignment horizontal="center" vertical="top"/>
    </xf>
    <xf numFmtId="49" fontId="68" fillId="8" borderId="689" xfId="0" applyNumberFormat="1" applyFont="1" applyFill="1" applyBorder="1" applyAlignment="1">
      <alignment horizontal="center" vertical="center"/>
    </xf>
    <xf numFmtId="49" fontId="4" fillId="8" borderId="23" xfId="0" applyNumberFormat="1" applyFont="1" applyFill="1" applyBorder="1" applyAlignment="1">
      <alignment horizontal="center" vertical="top"/>
    </xf>
    <xf numFmtId="49" fontId="4" fillId="8" borderId="690" xfId="0" applyNumberFormat="1" applyFont="1" applyFill="1" applyBorder="1" applyAlignment="1">
      <alignment horizontal="center" vertical="top"/>
    </xf>
    <xf numFmtId="49" fontId="68" fillId="8" borderId="24" xfId="0" applyNumberFormat="1" applyFont="1" applyFill="1" applyBorder="1" applyAlignment="1">
      <alignment horizontal="center" vertical="top"/>
    </xf>
    <xf numFmtId="49" fontId="68" fillId="8" borderId="24" xfId="0" applyNumberFormat="1" applyFont="1" applyFill="1" applyBorder="1" applyAlignment="1">
      <alignment horizontal="center" vertical="center"/>
    </xf>
    <xf numFmtId="0" fontId="69" fillId="0" borderId="0" xfId="0" applyFont="1" applyAlignment="1">
      <alignment vertical="top" wrapText="1"/>
    </xf>
    <xf numFmtId="0" fontId="69" fillId="8" borderId="0" xfId="0" applyFont="1" applyFill="1" applyAlignment="1">
      <alignment horizontal="right" vertical="top"/>
    </xf>
    <xf numFmtId="0" fontId="69" fillId="8" borderId="0" xfId="0" applyFont="1" applyFill="1" applyAlignment="1">
      <alignment vertical="top" wrapText="1"/>
    </xf>
    <xf numFmtId="0" fontId="68" fillId="8" borderId="771" xfId="0" applyFont="1" applyFill="1" applyBorder="1" applyAlignment="1">
      <alignment horizontal="center" vertical="center"/>
    </xf>
    <xf numFmtId="0" fontId="4" fillId="8" borderId="144" xfId="0" applyFont="1" applyFill="1" applyBorder="1" applyAlignment="1">
      <alignment horizontal="center" vertical="center"/>
    </xf>
    <xf numFmtId="0" fontId="4" fillId="8" borderId="772" xfId="0" applyFont="1" applyFill="1" applyBorder="1" applyAlignment="1">
      <alignment horizontal="center" vertical="center"/>
    </xf>
    <xf numFmtId="0" fontId="68" fillId="8" borderId="14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left"/>
    </xf>
    <xf numFmtId="0" fontId="10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/>
    </xf>
    <xf numFmtId="0" fontId="68" fillId="8" borderId="0" xfId="0" applyFont="1" applyFill="1" applyAlignment="1">
      <alignment horizontal="center"/>
    </xf>
    <xf numFmtId="0" fontId="90" fillId="0" borderId="0" xfId="0" applyFont="1"/>
    <xf numFmtId="0" fontId="69" fillId="8" borderId="0" xfId="0" applyFont="1" applyFill="1" applyAlignment="1">
      <alignment horizontal="center"/>
    </xf>
    <xf numFmtId="0" fontId="69" fillId="8" borderId="0" xfId="0" applyFont="1" applyFill="1" applyAlignment="1">
      <alignment horizontal="center" vertical="top" wrapText="1"/>
    </xf>
    <xf numFmtId="0" fontId="13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91" fillId="0" borderId="0" xfId="0" applyFont="1"/>
    <xf numFmtId="0" fontId="13" fillId="8" borderId="0" xfId="0" applyFont="1" applyFill="1" applyAlignment="1">
      <alignment horizontal="center" vertical="top"/>
    </xf>
    <xf numFmtId="0" fontId="1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top"/>
    </xf>
    <xf numFmtId="0" fontId="3" fillId="8" borderId="0" xfId="0" applyFont="1" applyFill="1" applyAlignment="1">
      <alignment horizontal="center" vertical="center"/>
    </xf>
    <xf numFmtId="0" fontId="92" fillId="0" borderId="0" xfId="0" applyFont="1"/>
    <xf numFmtId="0" fontId="12" fillId="8" borderId="0" xfId="0" applyFont="1" applyFill="1" applyAlignment="1">
      <alignment horizontal="center" vertical="top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top"/>
    </xf>
    <xf numFmtId="0" fontId="2" fillId="8" borderId="0" xfId="0" applyFont="1" applyFill="1" applyAlignment="1">
      <alignment horizontal="center" vertical="center"/>
    </xf>
    <xf numFmtId="164" fontId="74" fillId="0" borderId="0" xfId="13"/>
    <xf numFmtId="164" fontId="20" fillId="22" borderId="0" xfId="13" applyFont="1" applyFill="1" applyAlignment="1">
      <alignment wrapText="1"/>
    </xf>
    <xf numFmtId="164" fontId="93" fillId="22" borderId="0" xfId="13" applyFont="1" applyFill="1" applyAlignment="1">
      <alignment wrapText="1"/>
    </xf>
    <xf numFmtId="164" fontId="93" fillId="0" borderId="0" xfId="13" applyFont="1" applyAlignment="1">
      <alignment wrapText="1"/>
    </xf>
    <xf numFmtId="164" fontId="20" fillId="0" borderId="0" xfId="13" applyFont="1" applyAlignment="1">
      <alignment wrapText="1"/>
    </xf>
    <xf numFmtId="164" fontId="15" fillId="22" borderId="0" xfId="13" applyFont="1" applyFill="1"/>
    <xf numFmtId="164" fontId="20" fillId="22" borderId="0" xfId="13" applyFont="1" applyFill="1" applyAlignment="1">
      <alignment horizontal="left"/>
    </xf>
    <xf numFmtId="164" fontId="21" fillId="22" borderId="0" xfId="13" applyFont="1" applyFill="1" applyAlignment="1">
      <alignment horizontal="center" vertical="top"/>
    </xf>
    <xf numFmtId="164" fontId="21" fillId="0" borderId="0" xfId="13" applyFont="1" applyAlignment="1">
      <alignment horizontal="center" vertical="top"/>
    </xf>
    <xf numFmtId="164" fontId="77" fillId="22" borderId="0" xfId="13" applyFont="1" applyFill="1" applyAlignment="1">
      <alignment horizontal="center" vertical="top"/>
    </xf>
    <xf numFmtId="164" fontId="19" fillId="22" borderId="0" xfId="13" applyFont="1" applyFill="1" applyAlignment="1">
      <alignment horizontal="center"/>
    </xf>
    <xf numFmtId="164" fontId="77" fillId="22" borderId="0" xfId="13" applyFont="1" applyFill="1" applyAlignment="1">
      <alignment horizontal="center"/>
    </xf>
    <xf numFmtId="164" fontId="94" fillId="22" borderId="0" xfId="13" applyFont="1" applyFill="1" applyAlignment="1">
      <alignment horizontal="center"/>
    </xf>
    <xf numFmtId="49" fontId="20" fillId="22" borderId="0" xfId="13" applyNumberFormat="1" applyFont="1" applyFill="1" applyAlignment="1">
      <alignment vertical="center" wrapText="1"/>
    </xf>
    <xf numFmtId="164" fontId="18" fillId="22" borderId="0" xfId="13" applyFont="1" applyFill="1" applyAlignment="1">
      <alignment horizontal="center" vertical="top"/>
    </xf>
    <xf numFmtId="164" fontId="76" fillId="22" borderId="0" xfId="13" applyFont="1" applyFill="1" applyAlignment="1">
      <alignment horizontal="center" vertical="top"/>
    </xf>
    <xf numFmtId="164" fontId="18" fillId="0" borderId="0" xfId="13" applyFont="1" applyAlignment="1">
      <alignment horizontal="center" vertical="top"/>
    </xf>
    <xf numFmtId="164" fontId="76" fillId="0" borderId="0" xfId="13" applyFont="1" applyAlignment="1">
      <alignment horizontal="center" vertical="top"/>
    </xf>
    <xf numFmtId="164" fontId="77" fillId="22" borderId="0" xfId="13" applyFont="1" applyFill="1" applyAlignment="1">
      <alignment vertical="center" wrapText="1"/>
    </xf>
    <xf numFmtId="164" fontId="77" fillId="22" borderId="792" xfId="13" applyFont="1" applyFill="1" applyBorder="1" applyAlignment="1">
      <alignment horizontal="left" vertical="top"/>
    </xf>
    <xf numFmtId="164" fontId="95" fillId="22" borderId="0" xfId="13" applyFont="1" applyFill="1" applyAlignment="1">
      <alignment horizontal="center"/>
    </xf>
    <xf numFmtId="164" fontId="77" fillId="22" borderId="498" xfId="13" applyFont="1" applyFill="1" applyBorder="1" applyAlignment="1">
      <alignment horizontal="left" vertical="top"/>
    </xf>
    <xf numFmtId="164" fontId="94" fillId="22" borderId="0" xfId="13" applyFont="1" applyFill="1" applyAlignment="1">
      <alignment vertical="top"/>
    </xf>
    <xf numFmtId="49" fontId="77" fillId="22" borderId="792" xfId="13" applyNumberFormat="1" applyFont="1" applyFill="1" applyBorder="1" applyAlignment="1">
      <alignment horizontal="left" vertical="top"/>
    </xf>
    <xf numFmtId="164" fontId="94" fillId="22" borderId="0" xfId="13" applyFont="1" applyFill="1" applyAlignment="1">
      <alignment vertical="center" wrapText="1"/>
    </xf>
    <xf numFmtId="164" fontId="75" fillId="22" borderId="0" xfId="13" applyFont="1" applyFill="1" applyAlignment="1">
      <alignment horizontal="left" vertical="top"/>
    </xf>
    <xf numFmtId="164" fontId="18" fillId="22" borderId="0" xfId="13" applyFont="1" applyFill="1"/>
    <xf numFmtId="164" fontId="76" fillId="22" borderId="0" xfId="13" applyFont="1" applyFill="1"/>
    <xf numFmtId="164" fontId="18" fillId="0" borderId="0" xfId="13" applyFont="1"/>
    <xf numFmtId="164" fontId="76" fillId="0" borderId="0" xfId="13" applyFont="1"/>
    <xf numFmtId="164" fontId="76" fillId="22" borderId="0" xfId="13" applyFont="1" applyFill="1" applyAlignment="1">
      <alignment horizontal="center"/>
    </xf>
    <xf numFmtId="164" fontId="76" fillId="22" borderId="0" xfId="13" applyFont="1" applyFill="1" applyAlignment="1">
      <alignment vertical="center" wrapText="1"/>
    </xf>
    <xf numFmtId="164" fontId="75" fillId="22" borderId="627" xfId="13" applyFont="1" applyFill="1" applyBorder="1" applyAlignment="1">
      <alignment horizontal="left" vertical="top"/>
    </xf>
    <xf numFmtId="164" fontId="18" fillId="22" borderId="631" xfId="13" applyFont="1" applyFill="1" applyBorder="1" applyAlignment="1">
      <alignment horizontal="center" vertical="top"/>
    </xf>
    <xf numFmtId="164" fontId="76" fillId="22" borderId="629" xfId="13" applyFont="1" applyFill="1" applyBorder="1" applyAlignment="1">
      <alignment horizontal="center" vertical="top"/>
    </xf>
    <xf numFmtId="164" fontId="76" fillId="22" borderId="632" xfId="13" applyFont="1" applyFill="1" applyBorder="1" applyAlignment="1">
      <alignment horizontal="center" vertical="top"/>
    </xf>
    <xf numFmtId="164" fontId="18" fillId="22" borderId="794" xfId="13" applyFont="1" applyFill="1" applyBorder="1" applyAlignment="1">
      <alignment horizontal="center" vertical="top"/>
    </xf>
    <xf numFmtId="164" fontId="18" fillId="0" borderId="794" xfId="13" applyFont="1" applyBorder="1" applyAlignment="1">
      <alignment horizontal="center" vertical="top"/>
    </xf>
    <xf numFmtId="164" fontId="76" fillId="0" borderId="629" xfId="13" applyFont="1" applyBorder="1" applyAlignment="1">
      <alignment horizontal="center" vertical="top"/>
    </xf>
    <xf numFmtId="164" fontId="76" fillId="0" borderId="632" xfId="13" applyFont="1" applyBorder="1" applyAlignment="1">
      <alignment horizontal="center" vertical="top"/>
    </xf>
    <xf numFmtId="164" fontId="5" fillId="22" borderId="631" xfId="13" applyFont="1" applyFill="1" applyBorder="1" applyAlignment="1">
      <alignment horizontal="center" vertical="top"/>
    </xf>
    <xf numFmtId="164" fontId="76" fillId="22" borderId="631" xfId="13" applyFont="1" applyFill="1" applyBorder="1" applyAlignment="1">
      <alignment horizontal="center" vertical="top"/>
    </xf>
    <xf numFmtId="164" fontId="76" fillId="22" borderId="794" xfId="13" applyFont="1" applyFill="1" applyBorder="1" applyAlignment="1">
      <alignment horizontal="center" vertical="top"/>
    </xf>
    <xf numFmtId="49" fontId="76" fillId="22" borderId="625" xfId="13" applyNumberFormat="1" applyFont="1" applyFill="1" applyBorder="1" applyAlignment="1">
      <alignment vertical="center" wrapText="1"/>
    </xf>
    <xf numFmtId="49" fontId="75" fillId="22" borderId="633" xfId="13" applyNumberFormat="1" applyFont="1" applyFill="1" applyBorder="1" applyAlignment="1">
      <alignment horizontal="right"/>
    </xf>
    <xf numFmtId="164" fontId="76" fillId="0" borderId="795" xfId="13" applyFont="1" applyBorder="1" applyAlignment="1">
      <alignment horizontal="left"/>
    </xf>
    <xf numFmtId="164" fontId="18" fillId="22" borderId="796" xfId="13" applyFont="1" applyFill="1" applyBorder="1" applyAlignment="1">
      <alignment horizontal="center"/>
    </xf>
    <xf numFmtId="164" fontId="76" fillId="22" borderId="797" xfId="13" applyFont="1" applyFill="1" applyBorder="1" applyAlignment="1">
      <alignment horizontal="center"/>
    </xf>
    <xf numFmtId="164" fontId="76" fillId="22" borderId="798" xfId="13" applyFont="1" applyFill="1" applyBorder="1" applyAlignment="1">
      <alignment horizontal="center"/>
    </xf>
    <xf numFmtId="164" fontId="18" fillId="22" borderId="799" xfId="13" applyFont="1" applyFill="1" applyBorder="1" applyAlignment="1">
      <alignment horizontal="center"/>
    </xf>
    <xf numFmtId="164" fontId="18" fillId="0" borderId="799" xfId="13" applyFont="1" applyBorder="1" applyAlignment="1">
      <alignment horizontal="center"/>
    </xf>
    <xf numFmtId="164" fontId="76" fillId="0" borderId="797" xfId="13" applyFont="1" applyBorder="1" applyAlignment="1">
      <alignment horizontal="center"/>
    </xf>
    <xf numFmtId="164" fontId="76" fillId="0" borderId="798" xfId="13" applyFont="1" applyBorder="1" applyAlignment="1">
      <alignment horizontal="center"/>
    </xf>
    <xf numFmtId="164" fontId="5" fillId="22" borderId="796" xfId="13" applyFont="1" applyFill="1" applyBorder="1" applyAlignment="1">
      <alignment horizontal="center"/>
    </xf>
    <xf numFmtId="164" fontId="76" fillId="22" borderId="796" xfId="13" applyFont="1" applyFill="1" applyBorder="1" applyAlignment="1">
      <alignment horizontal="center"/>
    </xf>
    <xf numFmtId="164" fontId="76" fillId="22" borderId="799" xfId="13" applyFont="1" applyFill="1" applyBorder="1" applyAlignment="1">
      <alignment horizontal="center"/>
    </xf>
    <xf numFmtId="49" fontId="76" fillId="22" borderId="800" xfId="13" applyNumberFormat="1" applyFont="1" applyFill="1" applyBorder="1" applyAlignment="1">
      <alignment vertical="center" wrapText="1"/>
    </xf>
    <xf numFmtId="49" fontId="75" fillId="22" borderId="792" xfId="13" applyNumberFormat="1" applyFont="1" applyFill="1" applyBorder="1" applyAlignment="1">
      <alignment horizontal="right"/>
    </xf>
    <xf numFmtId="49" fontId="75" fillId="0" borderId="795" xfId="13" applyNumberFormat="1" applyFont="1" applyBorder="1" applyAlignment="1">
      <alignment horizontal="left"/>
    </xf>
    <xf numFmtId="164" fontId="18" fillId="22" borderId="516" xfId="13" applyFont="1" applyFill="1" applyBorder="1" applyAlignment="1">
      <alignment horizontal="center"/>
    </xf>
    <xf numFmtId="164" fontId="76" fillId="22" borderId="516" xfId="13" applyFont="1" applyFill="1" applyBorder="1" applyAlignment="1">
      <alignment horizontal="center"/>
    </xf>
    <xf numFmtId="164" fontId="18" fillId="0" borderId="516" xfId="13" applyFont="1" applyBorder="1" applyAlignment="1">
      <alignment horizontal="center"/>
    </xf>
    <xf numFmtId="164" fontId="76" fillId="0" borderId="516" xfId="13" applyFont="1" applyBorder="1" applyAlignment="1">
      <alignment horizontal="center"/>
    </xf>
    <xf numFmtId="164" fontId="18" fillId="22" borderId="793" xfId="13" applyFont="1" applyFill="1" applyBorder="1" applyAlignment="1">
      <alignment horizontal="center"/>
    </xf>
    <xf numFmtId="49" fontId="76" fillId="0" borderId="792" xfId="13" applyNumberFormat="1" applyFont="1" applyBorder="1" applyAlignment="1">
      <alignment vertical="center" wrapText="1"/>
    </xf>
    <xf numFmtId="164" fontId="75" fillId="0" borderId="800" xfId="13" applyFont="1" applyBorder="1" applyAlignment="1">
      <alignment horizontal="right"/>
    </xf>
    <xf numFmtId="164" fontId="74" fillId="0" borderId="390" xfId="13" applyBorder="1"/>
    <xf numFmtId="49" fontId="76" fillId="23" borderId="548" xfId="13" applyNumberFormat="1" applyFont="1" applyFill="1" applyBorder="1" applyAlignment="1">
      <alignment vertical="center" wrapText="1"/>
    </xf>
    <xf numFmtId="164" fontId="75" fillId="22" borderId="801" xfId="13" applyFont="1" applyFill="1" applyBorder="1" applyAlignment="1">
      <alignment horizontal="right"/>
    </xf>
    <xf numFmtId="164" fontId="76" fillId="0" borderId="135" xfId="13" applyFont="1" applyBorder="1" applyAlignment="1">
      <alignment horizontal="center" vertical="center"/>
    </xf>
    <xf numFmtId="49" fontId="75" fillId="2" borderId="497" xfId="13" applyNumberFormat="1" applyFont="1" applyFill="1" applyBorder="1" applyAlignment="1">
      <alignment horizontal="left" vertical="center" wrapText="1"/>
    </xf>
    <xf numFmtId="164" fontId="75" fillId="0" borderId="498" xfId="13" applyFont="1" applyBorder="1" applyAlignment="1">
      <alignment horizontal="right"/>
    </xf>
    <xf numFmtId="164" fontId="75" fillId="0" borderId="802" xfId="13" applyFont="1" applyBorder="1" applyAlignment="1">
      <alignment horizontal="left"/>
    </xf>
    <xf numFmtId="164" fontId="18" fillId="24" borderId="803" xfId="13" applyFont="1" applyFill="1" applyBorder="1" applyAlignment="1">
      <alignment horizontal="center"/>
    </xf>
    <xf numFmtId="164" fontId="76" fillId="24" borderId="804" xfId="13" applyFont="1" applyFill="1" applyBorder="1" applyAlignment="1">
      <alignment horizontal="center"/>
    </xf>
    <xf numFmtId="164" fontId="76" fillId="24" borderId="805" xfId="13" applyFont="1" applyFill="1" applyBorder="1" applyAlignment="1">
      <alignment horizontal="center"/>
    </xf>
    <xf numFmtId="164" fontId="18" fillId="13" borderId="803" xfId="13" applyFont="1" applyFill="1" applyBorder="1" applyAlignment="1">
      <alignment horizontal="center"/>
    </xf>
    <xf numFmtId="164" fontId="76" fillId="13" borderId="804" xfId="13" applyFont="1" applyFill="1" applyBorder="1" applyAlignment="1">
      <alignment horizontal="center"/>
    </xf>
    <xf numFmtId="164" fontId="76" fillId="13" borderId="805" xfId="13" applyFont="1" applyFill="1" applyBorder="1" applyAlignment="1">
      <alignment horizontal="center"/>
    </xf>
    <xf numFmtId="164" fontId="76" fillId="24" borderId="806" xfId="13" applyFont="1" applyFill="1" applyBorder="1" applyAlignment="1">
      <alignment horizontal="center"/>
    </xf>
    <xf numFmtId="164" fontId="18" fillId="24" borderId="802" xfId="13" applyFont="1" applyFill="1" applyBorder="1" applyAlignment="1">
      <alignment horizontal="center"/>
    </xf>
    <xf numFmtId="164" fontId="76" fillId="24" borderId="807" xfId="13" applyFont="1" applyFill="1" applyBorder="1" applyAlignment="1">
      <alignment horizontal="center"/>
    </xf>
    <xf numFmtId="164" fontId="76" fillId="24" borderId="808" xfId="13" applyFont="1" applyFill="1" applyBorder="1" applyAlignment="1">
      <alignment horizontal="center"/>
    </xf>
    <xf numFmtId="49" fontId="76" fillId="24" borderId="802" xfId="13" applyNumberFormat="1" applyFont="1" applyFill="1" applyBorder="1" applyAlignment="1">
      <alignment vertical="center" wrapText="1"/>
    </xf>
    <xf numFmtId="164" fontId="75" fillId="22" borderId="802" xfId="13" applyFont="1" applyFill="1" applyBorder="1" applyAlignment="1">
      <alignment horizontal="right"/>
    </xf>
    <xf numFmtId="49" fontId="75" fillId="22" borderId="115" xfId="13" applyNumberFormat="1" applyFont="1" applyFill="1" applyBorder="1" applyAlignment="1">
      <alignment horizontal="left"/>
    </xf>
    <xf numFmtId="164" fontId="18" fillId="22" borderId="550" xfId="13" applyFont="1" applyFill="1" applyBorder="1" applyAlignment="1">
      <alignment horizontal="center"/>
    </xf>
    <xf numFmtId="164" fontId="76" fillId="22" borderId="541" xfId="13" applyFont="1" applyFill="1" applyBorder="1" applyAlignment="1">
      <alignment horizontal="center"/>
    </xf>
    <xf numFmtId="164" fontId="76" fillId="22" borderId="565" xfId="13" applyFont="1" applyFill="1" applyBorder="1" applyAlignment="1">
      <alignment horizontal="center"/>
    </xf>
    <xf numFmtId="164" fontId="18" fillId="0" borderId="550" xfId="13" applyFont="1" applyBorder="1" applyAlignment="1">
      <alignment horizontal="center"/>
    </xf>
    <xf numFmtId="164" fontId="76" fillId="0" borderId="541" xfId="13" applyFont="1" applyBorder="1" applyAlignment="1">
      <alignment horizontal="center"/>
    </xf>
    <xf numFmtId="164" fontId="76" fillId="0" borderId="565" xfId="13" applyFont="1" applyBorder="1" applyAlignment="1">
      <alignment horizontal="center"/>
    </xf>
    <xf numFmtId="164" fontId="76" fillId="22" borderId="540" xfId="13" applyFont="1" applyFill="1" applyBorder="1" applyAlignment="1">
      <alignment horizontal="center"/>
    </xf>
    <xf numFmtId="164" fontId="18" fillId="22" borderId="539" xfId="13" applyFont="1" applyFill="1" applyBorder="1" applyAlignment="1">
      <alignment horizontal="center"/>
    </xf>
    <xf numFmtId="164" fontId="76" fillId="22" borderId="542" xfId="13" applyFont="1" applyFill="1" applyBorder="1" applyAlignment="1">
      <alignment horizontal="center"/>
    </xf>
    <xf numFmtId="164" fontId="76" fillId="22" borderId="559" xfId="13" applyFont="1" applyFill="1" applyBorder="1" applyAlignment="1">
      <alignment horizontal="center"/>
    </xf>
    <xf numFmtId="49" fontId="75" fillId="22" borderId="539" xfId="13" applyNumberFormat="1" applyFont="1" applyFill="1" applyBorder="1" applyAlignment="1">
      <alignment vertical="center" wrapText="1"/>
    </xf>
    <xf numFmtId="164" fontId="75" fillId="22" borderId="539" xfId="13" applyFont="1" applyFill="1" applyBorder="1" applyAlignment="1">
      <alignment horizontal="right"/>
    </xf>
    <xf numFmtId="49" fontId="75" fillId="22" borderId="539" xfId="13" applyNumberFormat="1" applyFont="1" applyFill="1" applyBorder="1" applyAlignment="1">
      <alignment horizontal="left"/>
    </xf>
    <xf numFmtId="164" fontId="75" fillId="22" borderId="803" xfId="13" applyFont="1" applyFill="1" applyBorder="1" applyAlignment="1">
      <alignment horizontal="left"/>
    </xf>
    <xf numFmtId="164" fontId="18" fillId="22" borderId="809" xfId="13" applyFont="1" applyFill="1" applyBorder="1" applyAlignment="1">
      <alignment horizontal="left"/>
    </xf>
    <xf numFmtId="164" fontId="76" fillId="22" borderId="809" xfId="13" applyFont="1" applyFill="1" applyBorder="1" applyAlignment="1">
      <alignment horizontal="left"/>
    </xf>
    <xf numFmtId="164" fontId="18" fillId="0" borderId="809" xfId="13" applyFont="1" applyBorder="1" applyAlignment="1">
      <alignment horizontal="left"/>
    </xf>
    <xf numFmtId="164" fontId="76" fillId="0" borderId="809" xfId="13" applyFont="1" applyBorder="1" applyAlignment="1">
      <alignment horizontal="left"/>
    </xf>
    <xf numFmtId="164" fontId="76" fillId="22" borderId="809" xfId="13" applyFont="1" applyFill="1" applyBorder="1" applyAlignment="1">
      <alignment horizontal="center"/>
    </xf>
    <xf numFmtId="49" fontId="76" fillId="22" borderId="802" xfId="13" applyNumberFormat="1" applyFont="1" applyFill="1" applyBorder="1" applyAlignment="1">
      <alignment horizontal="left" vertical="center" wrapText="1"/>
    </xf>
    <xf numFmtId="164" fontId="75" fillId="22" borderId="805" xfId="13" applyFont="1" applyFill="1" applyBorder="1" applyAlignment="1">
      <alignment horizontal="right"/>
    </xf>
    <xf numFmtId="164" fontId="75" fillId="24" borderId="801" xfId="13" applyFont="1" applyFill="1" applyBorder="1" applyAlignment="1">
      <alignment horizontal="left"/>
    </xf>
    <xf numFmtId="164" fontId="18" fillId="24" borderId="518" xfId="13" applyFont="1" applyFill="1" applyBorder="1" applyAlignment="1">
      <alignment horizontal="center"/>
    </xf>
    <xf numFmtId="164" fontId="18" fillId="24" borderId="519" xfId="13" applyFont="1" applyFill="1" applyBorder="1" applyAlignment="1">
      <alignment horizontal="center"/>
    </xf>
    <xf numFmtId="164" fontId="18" fillId="24" borderId="548" xfId="13" applyFont="1" applyFill="1" applyBorder="1" applyAlignment="1">
      <alignment horizontal="center"/>
    </xf>
    <xf numFmtId="164" fontId="18" fillId="13" borderId="518" xfId="13" applyFont="1" applyFill="1" applyBorder="1" applyAlignment="1">
      <alignment horizontal="center"/>
    </xf>
    <xf numFmtId="164" fontId="18" fillId="13" borderId="519" xfId="13" applyFont="1" applyFill="1" applyBorder="1" applyAlignment="1">
      <alignment horizontal="center"/>
    </xf>
    <xf numFmtId="164" fontId="18" fillId="13" borderId="548" xfId="13" applyFont="1" applyFill="1" applyBorder="1" applyAlignment="1">
      <alignment horizontal="center"/>
    </xf>
    <xf numFmtId="164" fontId="18" fillId="24" borderId="810" xfId="13" applyFont="1" applyFill="1" applyBorder="1" applyAlignment="1">
      <alignment horizontal="center"/>
    </xf>
    <xf numFmtId="164" fontId="18" fillId="13" borderId="811" xfId="13" applyFont="1" applyFill="1" applyBorder="1" applyAlignment="1">
      <alignment horizontal="center"/>
    </xf>
    <xf numFmtId="164" fontId="18" fillId="24" borderId="811" xfId="13" applyFont="1" applyFill="1" applyBorder="1" applyAlignment="1">
      <alignment horizontal="center"/>
    </xf>
    <xf numFmtId="164" fontId="18" fillId="24" borderId="801" xfId="13" applyFont="1" applyFill="1" applyBorder="1" applyAlignment="1">
      <alignment horizontal="center"/>
    </xf>
    <xf numFmtId="164" fontId="76" fillId="24" borderId="521" xfId="13" applyFont="1" applyFill="1" applyBorder="1" applyAlignment="1">
      <alignment horizontal="center"/>
    </xf>
    <xf numFmtId="164" fontId="76" fillId="24" borderId="519" xfId="13" applyFont="1" applyFill="1" applyBorder="1" applyAlignment="1">
      <alignment horizontal="center"/>
    </xf>
    <xf numFmtId="164" fontId="76" fillId="24" borderId="810" xfId="13" applyFont="1" applyFill="1" applyBorder="1" applyAlignment="1">
      <alignment horizontal="center"/>
    </xf>
    <xf numFmtId="164" fontId="76" fillId="24" borderId="522" xfId="13" applyFont="1" applyFill="1" applyBorder="1" applyAlignment="1">
      <alignment horizontal="center"/>
    </xf>
    <xf numFmtId="49" fontId="76" fillId="24" borderId="801" xfId="13" applyNumberFormat="1" applyFont="1" applyFill="1" applyBorder="1" applyAlignment="1">
      <alignment horizontal="left" vertical="center" wrapText="1"/>
    </xf>
    <xf numFmtId="49" fontId="75" fillId="0" borderId="498" xfId="13" applyNumberFormat="1" applyFont="1" applyBorder="1" applyAlignment="1">
      <alignment horizontal="left"/>
    </xf>
    <xf numFmtId="164" fontId="18" fillId="0" borderId="114" xfId="13" applyFont="1" applyBorder="1" applyAlignment="1">
      <alignment horizontal="center"/>
    </xf>
    <xf numFmtId="164" fontId="76" fillId="0" borderId="123" xfId="13" applyFont="1" applyBorder="1" applyAlignment="1">
      <alignment horizontal="center"/>
    </xf>
    <xf numFmtId="164" fontId="76" fillId="0" borderId="497" xfId="13" applyFont="1" applyBorder="1" applyAlignment="1">
      <alignment horizontal="center"/>
    </xf>
    <xf numFmtId="164" fontId="76" fillId="0" borderId="812" xfId="13" applyFont="1" applyBorder="1" applyAlignment="1">
      <alignment horizontal="center"/>
    </xf>
    <xf numFmtId="164" fontId="18" fillId="0" borderId="498" xfId="13" applyFont="1" applyBorder="1" applyAlignment="1">
      <alignment horizontal="center"/>
    </xf>
    <xf numFmtId="164" fontId="76" fillId="0" borderId="124" xfId="13" applyFont="1" applyBorder="1" applyAlignment="1">
      <alignment horizontal="center"/>
    </xf>
    <xf numFmtId="164" fontId="76" fillId="0" borderId="528" xfId="13" applyFont="1" applyBorder="1" applyAlignment="1">
      <alignment horizontal="center"/>
    </xf>
    <xf numFmtId="49" fontId="75" fillId="0" borderId="633" xfId="13" applyNumberFormat="1" applyFont="1" applyBorder="1" applyAlignment="1">
      <alignment vertical="center" wrapText="1"/>
    </xf>
    <xf numFmtId="49" fontId="75" fillId="0" borderId="115" xfId="13" applyNumberFormat="1" applyFont="1" applyBorder="1" applyAlignment="1">
      <alignment horizontal="left"/>
    </xf>
    <xf numFmtId="164" fontId="18" fillId="0" borderId="120" xfId="13" applyFont="1" applyBorder="1" applyAlignment="1">
      <alignment horizontal="center"/>
    </xf>
    <xf numFmtId="164" fontId="76" fillId="0" borderId="116" xfId="13" applyFont="1" applyBorder="1" applyAlignment="1">
      <alignment horizontal="center"/>
    </xf>
    <xf numFmtId="164" fontId="76" fillId="0" borderId="119" xfId="13" applyFont="1" applyBorder="1" applyAlignment="1">
      <alignment horizontal="center"/>
    </xf>
    <xf numFmtId="164" fontId="76" fillId="0" borderId="118" xfId="13" applyFont="1" applyBorder="1" applyAlignment="1">
      <alignment horizontal="center"/>
    </xf>
    <xf numFmtId="164" fontId="18" fillId="0" borderId="115" xfId="13" applyFont="1" applyBorder="1" applyAlignment="1">
      <alignment horizontal="center"/>
    </xf>
    <xf numFmtId="164" fontId="76" fillId="0" borderId="117" xfId="13" applyFont="1" applyBorder="1" applyAlignment="1">
      <alignment horizontal="center"/>
    </xf>
    <xf numFmtId="164" fontId="76" fillId="0" borderId="813" xfId="13" applyFont="1" applyBorder="1" applyAlignment="1">
      <alignment horizontal="center"/>
    </xf>
    <xf numFmtId="49" fontId="75" fillId="0" borderId="115" xfId="13" applyNumberFormat="1" applyFont="1" applyBorder="1" applyAlignment="1">
      <alignment vertical="center" wrapText="1"/>
    </xf>
    <xf numFmtId="164" fontId="75" fillId="0" borderId="115" xfId="13" applyFont="1" applyBorder="1" applyAlignment="1">
      <alignment horizontal="right"/>
    </xf>
    <xf numFmtId="164" fontId="96" fillId="0" borderId="120" xfId="13" applyFont="1" applyBorder="1"/>
    <xf numFmtId="164" fontId="97" fillId="0" borderId="116" xfId="13" applyFont="1" applyBorder="1"/>
    <xf numFmtId="164" fontId="96" fillId="0" borderId="114" xfId="13" applyFont="1" applyBorder="1"/>
    <xf numFmtId="164" fontId="97" fillId="0" borderId="123" xfId="13" applyFont="1" applyBorder="1"/>
    <xf numFmtId="49" fontId="75" fillId="0" borderId="498" xfId="13" applyNumberFormat="1" applyFont="1" applyBorder="1" applyAlignment="1">
      <alignment vertical="center" wrapText="1"/>
    </xf>
    <xf numFmtId="164" fontId="75" fillId="0" borderId="803" xfId="13" applyFont="1" applyBorder="1" applyAlignment="1">
      <alignment horizontal="left"/>
    </xf>
    <xf numFmtId="164" fontId="18" fillId="0" borderId="809" xfId="13" applyFont="1" applyBorder="1" applyAlignment="1">
      <alignment horizontal="center"/>
    </xf>
    <xf numFmtId="164" fontId="76" fillId="0" borderId="809" xfId="13" applyFont="1" applyBorder="1" applyAlignment="1">
      <alignment horizontal="center"/>
    </xf>
    <xf numFmtId="49" fontId="76" fillId="0" borderId="802" xfId="13" applyNumberFormat="1" applyFont="1" applyBorder="1" applyAlignment="1">
      <alignment horizontal="left" vertical="center" wrapText="1"/>
    </xf>
    <xf numFmtId="164" fontId="75" fillId="0" borderId="805" xfId="13" applyFont="1" applyBorder="1" applyAlignment="1">
      <alignment horizontal="right"/>
    </xf>
    <xf numFmtId="164" fontId="76" fillId="24" borderId="811" xfId="13" applyFont="1" applyFill="1" applyBorder="1" applyAlignment="1">
      <alignment horizontal="center"/>
    </xf>
    <xf numFmtId="164" fontId="76" fillId="13" borderId="519" xfId="13" applyFont="1" applyFill="1" applyBorder="1" applyAlignment="1">
      <alignment horizontal="center"/>
    </xf>
    <xf numFmtId="164" fontId="76" fillId="13" borderId="811" xfId="13" applyFont="1" applyFill="1" applyBorder="1" applyAlignment="1">
      <alignment horizontal="center"/>
    </xf>
    <xf numFmtId="49" fontId="75" fillId="0" borderId="498" xfId="13" applyNumberFormat="1" applyFont="1" applyBorder="1" applyAlignment="1">
      <alignment horizontal="right"/>
    </xf>
    <xf numFmtId="49" fontId="75" fillId="0" borderId="115" xfId="13" applyNumberFormat="1" applyFont="1" applyBorder="1" applyAlignment="1">
      <alignment horizontal="right"/>
    </xf>
    <xf numFmtId="164" fontId="18" fillId="0" borderId="803" xfId="13" applyFont="1" applyBorder="1" applyAlignment="1">
      <alignment horizontal="left"/>
    </xf>
    <xf numFmtId="164" fontId="76" fillId="0" borderId="804" xfId="13" applyFont="1" applyBorder="1" applyAlignment="1">
      <alignment horizontal="left"/>
    </xf>
    <xf numFmtId="164" fontId="76" fillId="0" borderId="805" xfId="13" applyFont="1" applyBorder="1" applyAlignment="1">
      <alignment horizontal="left"/>
    </xf>
    <xf numFmtId="164" fontId="76" fillId="0" borderId="806" xfId="13" applyFont="1" applyBorder="1" applyAlignment="1">
      <alignment horizontal="left"/>
    </xf>
    <xf numFmtId="164" fontId="18" fillId="0" borderId="802" xfId="13" applyFont="1" applyBorder="1" applyAlignment="1">
      <alignment horizontal="left"/>
    </xf>
    <xf numFmtId="164" fontId="76" fillId="0" borderId="807" xfId="13" applyFont="1" applyBorder="1" applyAlignment="1">
      <alignment horizontal="left"/>
    </xf>
    <xf numFmtId="164" fontId="76" fillId="0" borderId="807" xfId="13" applyFont="1" applyBorder="1" applyAlignment="1">
      <alignment horizontal="center"/>
    </xf>
    <xf numFmtId="164" fontId="76" fillId="0" borderId="804" xfId="13" applyFont="1" applyBorder="1" applyAlignment="1">
      <alignment horizontal="center"/>
    </xf>
    <xf numFmtId="164" fontId="76" fillId="0" borderId="808" xfId="13" applyFont="1" applyBorder="1" applyAlignment="1">
      <alignment horizontal="center"/>
    </xf>
    <xf numFmtId="49" fontId="75" fillId="0" borderId="802" xfId="13" applyNumberFormat="1" applyFont="1" applyBorder="1" applyAlignment="1">
      <alignment horizontal="right"/>
    </xf>
    <xf numFmtId="164" fontId="74" fillId="25" borderId="0" xfId="13" applyFill="1"/>
    <xf numFmtId="164" fontId="75" fillId="25" borderId="802" xfId="13" applyFont="1" applyFill="1" applyBorder="1" applyAlignment="1">
      <alignment horizontal="left"/>
    </xf>
    <xf numFmtId="164" fontId="18" fillId="25" borderId="803" xfId="13" applyFont="1" applyFill="1" applyBorder="1" applyAlignment="1">
      <alignment horizontal="center"/>
    </xf>
    <xf numFmtId="164" fontId="76" fillId="25" borderId="804" xfId="13" applyFont="1" applyFill="1" applyBorder="1" applyAlignment="1">
      <alignment horizontal="center"/>
    </xf>
    <xf numFmtId="164" fontId="76" fillId="25" borderId="805" xfId="13" applyFont="1" applyFill="1" applyBorder="1" applyAlignment="1">
      <alignment horizontal="center"/>
    </xf>
    <xf numFmtId="164" fontId="76" fillId="25" borderId="806" xfId="13" applyFont="1" applyFill="1" applyBorder="1" applyAlignment="1">
      <alignment horizontal="center"/>
    </xf>
    <xf numFmtId="164" fontId="18" fillId="25" borderId="802" xfId="13" applyFont="1" applyFill="1" applyBorder="1" applyAlignment="1">
      <alignment horizontal="center"/>
    </xf>
    <xf numFmtId="164" fontId="76" fillId="25" borderId="807" xfId="13" applyFont="1" applyFill="1" applyBorder="1" applyAlignment="1">
      <alignment horizontal="center"/>
    </xf>
    <xf numFmtId="164" fontId="76" fillId="25" borderId="808" xfId="13" applyFont="1" applyFill="1" applyBorder="1" applyAlignment="1">
      <alignment horizontal="center"/>
    </xf>
    <xf numFmtId="49" fontId="76" fillId="25" borderId="802" xfId="13" applyNumberFormat="1" applyFont="1" applyFill="1" applyBorder="1" applyAlignment="1">
      <alignment horizontal="left" vertical="center" wrapText="1"/>
    </xf>
    <xf numFmtId="164" fontId="75" fillId="25" borderId="802" xfId="13" applyFont="1" applyFill="1" applyBorder="1" applyAlignment="1">
      <alignment horizontal="right"/>
    </xf>
    <xf numFmtId="164" fontId="74" fillId="26" borderId="0" xfId="13" applyFill="1"/>
    <xf numFmtId="49" fontId="75" fillId="0" borderId="498" xfId="13" applyNumberFormat="1" applyFont="1" applyBorder="1" applyAlignment="1">
      <alignment horizontal="left" vertical="center" wrapText="1"/>
    </xf>
    <xf numFmtId="164" fontId="75" fillId="0" borderId="633" xfId="13" applyFont="1" applyBorder="1" applyAlignment="1">
      <alignment horizontal="left"/>
    </xf>
    <xf numFmtId="164" fontId="18" fillId="0" borderId="627" xfId="13" applyFont="1" applyBorder="1" applyAlignment="1">
      <alignment horizontal="left"/>
    </xf>
    <xf numFmtId="164" fontId="76" fillId="0" borderId="629" xfId="13" applyFont="1" applyBorder="1" applyAlignment="1">
      <alignment horizontal="left"/>
    </xf>
    <xf numFmtId="164" fontId="76" fillId="0" borderId="625" xfId="13" applyFont="1" applyBorder="1" applyAlignment="1">
      <alignment horizontal="left"/>
    </xf>
    <xf numFmtId="164" fontId="76" fillId="0" borderId="632" xfId="13" applyFont="1" applyBorder="1" applyAlignment="1">
      <alignment horizontal="left"/>
    </xf>
    <xf numFmtId="164" fontId="18" fillId="0" borderId="633" xfId="13" applyFont="1" applyBorder="1" applyAlignment="1">
      <alignment horizontal="left"/>
    </xf>
    <xf numFmtId="164" fontId="76" fillId="0" borderId="631" xfId="13" applyFont="1" applyBorder="1" applyAlignment="1">
      <alignment horizontal="left"/>
    </xf>
    <xf numFmtId="164" fontId="76" fillId="0" borderId="631" xfId="13" applyFont="1" applyBorder="1" applyAlignment="1">
      <alignment horizontal="center"/>
    </xf>
    <xf numFmtId="164" fontId="76" fillId="0" borderId="629" xfId="13" applyFont="1" applyBorder="1" applyAlignment="1">
      <alignment horizontal="center"/>
    </xf>
    <xf numFmtId="164" fontId="76" fillId="0" borderId="628" xfId="13" applyFont="1" applyBorder="1" applyAlignment="1">
      <alignment horizontal="center"/>
    </xf>
    <xf numFmtId="49" fontId="76" fillId="0" borderId="633" xfId="13" applyNumberFormat="1" applyFont="1" applyBorder="1" applyAlignment="1">
      <alignment horizontal="left" vertical="center" wrapText="1"/>
    </xf>
    <xf numFmtId="164" fontId="75" fillId="24" borderId="498" xfId="13" applyFont="1" applyFill="1" applyBorder="1" applyAlignment="1">
      <alignment horizontal="left"/>
    </xf>
    <xf numFmtId="164" fontId="18" fillId="24" borderId="114" xfId="13" applyFont="1" applyFill="1" applyBorder="1" applyAlignment="1">
      <alignment horizontal="center"/>
    </xf>
    <xf numFmtId="164" fontId="76" fillId="24" borderId="123" xfId="13" applyFont="1" applyFill="1" applyBorder="1" applyAlignment="1">
      <alignment horizontal="center"/>
    </xf>
    <xf numFmtId="164" fontId="76" fillId="24" borderId="497" xfId="13" applyFont="1" applyFill="1" applyBorder="1" applyAlignment="1">
      <alignment horizontal="center"/>
    </xf>
    <xf numFmtId="164" fontId="18" fillId="13" borderId="114" xfId="13" applyFont="1" applyFill="1" applyBorder="1" applyAlignment="1">
      <alignment horizontal="center"/>
    </xf>
    <xf numFmtId="164" fontId="76" fillId="13" borderId="123" xfId="13" applyFont="1" applyFill="1" applyBorder="1" applyAlignment="1">
      <alignment horizontal="center"/>
    </xf>
    <xf numFmtId="164" fontId="76" fillId="13" borderId="497" xfId="13" applyFont="1" applyFill="1" applyBorder="1" applyAlignment="1">
      <alignment horizontal="center"/>
    </xf>
    <xf numFmtId="164" fontId="76" fillId="24" borderId="812" xfId="13" applyFont="1" applyFill="1" applyBorder="1" applyAlignment="1">
      <alignment horizontal="center"/>
    </xf>
    <xf numFmtId="164" fontId="19" fillId="24" borderId="498" xfId="13" applyFont="1" applyFill="1" applyBorder="1" applyAlignment="1">
      <alignment horizontal="center"/>
    </xf>
    <xf numFmtId="164" fontId="76" fillId="24" borderId="124" xfId="13" applyFont="1" applyFill="1" applyBorder="1" applyAlignment="1">
      <alignment horizontal="center"/>
    </xf>
    <xf numFmtId="164" fontId="76" fillId="24" borderId="528" xfId="13" applyFont="1" applyFill="1" applyBorder="1" applyAlignment="1">
      <alignment horizontal="center"/>
    </xf>
    <xf numFmtId="49" fontId="75" fillId="22" borderId="670" xfId="13" applyNumberFormat="1" applyFont="1" applyFill="1" applyBorder="1" applyAlignment="1">
      <alignment horizontal="left"/>
    </xf>
    <xf numFmtId="164" fontId="18" fillId="22" borderId="427" xfId="13" applyFont="1" applyFill="1" applyBorder="1" applyAlignment="1">
      <alignment horizontal="center"/>
    </xf>
    <xf numFmtId="164" fontId="76" fillId="22" borderId="814" xfId="13" applyFont="1" applyFill="1" applyBorder="1" applyAlignment="1">
      <alignment horizontal="center"/>
    </xf>
    <xf numFmtId="164" fontId="76" fillId="22" borderId="756" xfId="13" applyFont="1" applyFill="1" applyBorder="1" applyAlignment="1">
      <alignment horizontal="center"/>
    </xf>
    <xf numFmtId="164" fontId="18" fillId="0" borderId="427" xfId="13" applyFont="1" applyBorder="1" applyAlignment="1">
      <alignment horizontal="center"/>
    </xf>
    <xf numFmtId="164" fontId="76" fillId="0" borderId="814" xfId="13" applyFont="1" applyBorder="1" applyAlignment="1">
      <alignment horizontal="center"/>
    </xf>
    <xf numFmtId="164" fontId="76" fillId="0" borderId="815" xfId="13" applyFont="1" applyBorder="1" applyAlignment="1">
      <alignment horizontal="center"/>
    </xf>
    <xf numFmtId="164" fontId="18" fillId="22" borderId="546" xfId="13" applyFont="1" applyFill="1" applyBorder="1" applyAlignment="1">
      <alignment horizontal="center"/>
    </xf>
    <xf numFmtId="164" fontId="76" fillId="22" borderId="816" xfId="13" applyFont="1" applyFill="1" applyBorder="1" applyAlignment="1">
      <alignment horizontal="center"/>
    </xf>
    <xf numFmtId="164" fontId="18" fillId="0" borderId="546" xfId="13" applyFont="1" applyBorder="1" applyAlignment="1">
      <alignment horizontal="center"/>
    </xf>
    <xf numFmtId="164" fontId="18" fillId="22" borderId="817" xfId="13" applyFont="1" applyFill="1" applyBorder="1" applyAlignment="1">
      <alignment horizontal="center"/>
    </xf>
    <xf numFmtId="164" fontId="76" fillId="22" borderId="818" xfId="13" applyFont="1" applyFill="1" applyBorder="1" applyAlignment="1">
      <alignment horizontal="center"/>
    </xf>
    <xf numFmtId="164" fontId="77" fillId="22" borderId="816" xfId="13" applyFont="1" applyFill="1" applyBorder="1" applyAlignment="1">
      <alignment horizontal="center"/>
    </xf>
    <xf numFmtId="164" fontId="76" fillId="22" borderId="819" xfId="13" applyFont="1" applyFill="1" applyBorder="1" applyAlignment="1">
      <alignment horizontal="center"/>
    </xf>
    <xf numFmtId="49" fontId="75" fillId="27" borderId="497" xfId="13" applyNumberFormat="1" applyFont="1" applyFill="1" applyBorder="1" applyAlignment="1">
      <alignment vertical="center" wrapText="1"/>
    </xf>
    <xf numFmtId="164" fontId="75" fillId="22" borderId="498" xfId="13" applyFont="1" applyFill="1" applyBorder="1" applyAlignment="1">
      <alignment horizontal="right"/>
    </xf>
    <xf numFmtId="49" fontId="77" fillId="27" borderId="670" xfId="13" applyNumberFormat="1" applyFont="1" applyFill="1" applyBorder="1" applyAlignment="1">
      <alignment vertical="center" wrapText="1"/>
    </xf>
    <xf numFmtId="164" fontId="75" fillId="22" borderId="670" xfId="13" applyFont="1" applyFill="1" applyBorder="1" applyAlignment="1">
      <alignment horizontal="right"/>
    </xf>
    <xf numFmtId="49" fontId="75" fillId="22" borderId="337" xfId="13" applyNumberFormat="1" applyFont="1" applyFill="1" applyBorder="1" applyAlignment="1">
      <alignment horizontal="left"/>
    </xf>
    <xf numFmtId="164" fontId="18" fillId="22" borderId="820" xfId="13" applyFont="1" applyFill="1" applyBorder="1" applyAlignment="1">
      <alignment horizontal="center"/>
    </xf>
    <xf numFmtId="164" fontId="76" fillId="22" borderId="295" xfId="13" applyFont="1" applyFill="1" applyBorder="1" applyAlignment="1">
      <alignment horizontal="center"/>
    </xf>
    <xf numFmtId="164" fontId="76" fillId="22" borderId="821" xfId="13" applyFont="1" applyFill="1" applyBorder="1" applyAlignment="1">
      <alignment horizontal="center"/>
    </xf>
    <xf numFmtId="164" fontId="76" fillId="22" borderId="822" xfId="13" applyFont="1" applyFill="1" applyBorder="1" applyAlignment="1">
      <alignment horizontal="center"/>
    </xf>
    <xf numFmtId="164" fontId="18" fillId="0" borderId="823" xfId="13" applyFont="1" applyBorder="1" applyAlignment="1">
      <alignment horizontal="center"/>
    </xf>
    <xf numFmtId="164" fontId="76" fillId="0" borderId="295" xfId="13" applyFont="1" applyBorder="1" applyAlignment="1">
      <alignment horizontal="center"/>
    </xf>
    <xf numFmtId="164" fontId="76" fillId="0" borderId="821" xfId="13" applyFont="1" applyBorder="1" applyAlignment="1">
      <alignment horizontal="center"/>
    </xf>
    <xf numFmtId="164" fontId="76" fillId="22" borderId="824" xfId="13" applyFont="1" applyFill="1" applyBorder="1" applyAlignment="1">
      <alignment horizontal="center"/>
    </xf>
    <xf numFmtId="164" fontId="18" fillId="0" borderId="820" xfId="13" applyFont="1" applyBorder="1" applyAlignment="1">
      <alignment horizontal="center"/>
    </xf>
    <xf numFmtId="164" fontId="18" fillId="22" borderId="825" xfId="13" applyFont="1" applyFill="1" applyBorder="1" applyAlignment="1">
      <alignment horizontal="center"/>
    </xf>
    <xf numFmtId="164" fontId="76" fillId="22" borderId="826" xfId="13" applyFont="1" applyFill="1" applyBorder="1" applyAlignment="1">
      <alignment horizontal="center"/>
    </xf>
    <xf numFmtId="164" fontId="77" fillId="22" borderId="827" xfId="13" applyFont="1" applyFill="1" applyBorder="1" applyAlignment="1">
      <alignment horizontal="center"/>
    </xf>
    <xf numFmtId="164" fontId="76" fillId="22" borderId="827" xfId="13" applyFont="1" applyFill="1" applyBorder="1" applyAlignment="1">
      <alignment horizontal="center"/>
    </xf>
    <xf numFmtId="49" fontId="75" fillId="27" borderId="825" xfId="13" applyNumberFormat="1" applyFont="1" applyFill="1" applyBorder="1" applyAlignment="1">
      <alignment vertical="center" wrapText="1"/>
    </xf>
    <xf numFmtId="164" fontId="75" fillId="22" borderId="828" xfId="13" applyFont="1" applyFill="1" applyBorder="1" applyAlignment="1">
      <alignment horizontal="right"/>
    </xf>
    <xf numFmtId="49" fontId="75" fillId="22" borderId="312" xfId="13" applyNumberFormat="1" applyFont="1" applyFill="1" applyBorder="1" applyAlignment="1">
      <alignment horizontal="left"/>
    </xf>
    <xf numFmtId="164" fontId="18" fillId="22" borderId="120" xfId="13" applyFont="1" applyFill="1" applyBorder="1" applyAlignment="1">
      <alignment horizontal="center"/>
    </xf>
    <xf numFmtId="164" fontId="76" fillId="22" borderId="116" xfId="13" applyFont="1" applyFill="1" applyBorder="1" applyAlignment="1">
      <alignment horizontal="center"/>
    </xf>
    <xf numFmtId="164" fontId="76" fillId="22" borderId="119" xfId="13" applyFont="1" applyFill="1" applyBorder="1" applyAlignment="1">
      <alignment horizontal="center"/>
    </xf>
    <xf numFmtId="164" fontId="76" fillId="22" borderId="829" xfId="13" applyFont="1" applyFill="1" applyBorder="1" applyAlignment="1">
      <alignment horizontal="center" vertical="center"/>
    </xf>
    <xf numFmtId="164" fontId="18" fillId="0" borderId="830" xfId="13" applyFont="1" applyBorder="1" applyAlignment="1">
      <alignment horizontal="center"/>
    </xf>
    <xf numFmtId="164" fontId="76" fillId="0" borderId="119" xfId="13" applyFont="1" applyBorder="1" applyAlignment="1">
      <alignment horizontal="center" vertical="center"/>
    </xf>
    <xf numFmtId="164" fontId="76" fillId="22" borderId="118" xfId="13" applyFont="1" applyFill="1" applyBorder="1" applyAlignment="1">
      <alignment horizontal="center"/>
    </xf>
    <xf numFmtId="164" fontId="76" fillId="22" borderId="829" xfId="13" applyFont="1" applyFill="1" applyBorder="1" applyAlignment="1">
      <alignment horizontal="center"/>
    </xf>
    <xf numFmtId="164" fontId="18" fillId="22" borderId="831" xfId="13" applyFont="1" applyFill="1" applyBorder="1" applyAlignment="1">
      <alignment horizontal="center"/>
    </xf>
    <xf numFmtId="164" fontId="76" fillId="22" borderId="832" xfId="13" applyFont="1" applyFill="1" applyBorder="1" applyAlignment="1">
      <alignment horizontal="center"/>
    </xf>
    <xf numFmtId="164" fontId="77" fillId="22" borderId="833" xfId="13" applyFont="1" applyFill="1" applyBorder="1" applyAlignment="1">
      <alignment horizontal="center"/>
    </xf>
    <xf numFmtId="164" fontId="76" fillId="22" borderId="833" xfId="13" applyFont="1" applyFill="1" applyBorder="1" applyAlignment="1">
      <alignment horizontal="center"/>
    </xf>
    <xf numFmtId="49" fontId="75" fillId="27" borderId="831" xfId="13" applyNumberFormat="1" applyFont="1" applyFill="1" applyBorder="1" applyAlignment="1">
      <alignment vertical="center" wrapText="1"/>
    </xf>
    <xf numFmtId="164" fontId="75" fillId="22" borderId="119" xfId="13" applyFont="1" applyFill="1" applyBorder="1" applyAlignment="1">
      <alignment horizontal="right"/>
    </xf>
    <xf numFmtId="49" fontId="75" fillId="27" borderId="312" xfId="13" applyNumberFormat="1" applyFont="1" applyFill="1" applyBorder="1" applyAlignment="1">
      <alignment horizontal="left"/>
    </xf>
    <xf numFmtId="164" fontId="18" fillId="22" borderId="120" xfId="13" applyFont="1" applyFill="1" applyBorder="1" applyAlignment="1">
      <alignment horizontal="center" vertical="center"/>
    </xf>
    <xf numFmtId="164" fontId="76" fillId="22" borderId="116" xfId="13" applyFont="1" applyFill="1" applyBorder="1" applyAlignment="1">
      <alignment horizontal="center" vertical="center"/>
    </xf>
    <xf numFmtId="164" fontId="76" fillId="22" borderId="119" xfId="13" applyFont="1" applyFill="1" applyBorder="1" applyAlignment="1">
      <alignment horizontal="center" vertical="center"/>
    </xf>
    <xf numFmtId="164" fontId="18" fillId="0" borderId="120" xfId="13" applyFont="1" applyBorder="1" applyAlignment="1">
      <alignment horizontal="center" vertical="center"/>
    </xf>
    <xf numFmtId="164" fontId="76" fillId="0" borderId="116" xfId="13" applyFont="1" applyBorder="1" applyAlignment="1">
      <alignment horizontal="center" vertical="center"/>
    </xf>
    <xf numFmtId="49" fontId="75" fillId="22" borderId="834" xfId="13" applyNumberFormat="1" applyFont="1" applyFill="1" applyBorder="1" applyAlignment="1">
      <alignment horizontal="left"/>
    </xf>
    <xf numFmtId="164" fontId="18" fillId="22" borderId="835" xfId="13" applyFont="1" applyFill="1" applyBorder="1" applyAlignment="1">
      <alignment horizontal="center"/>
    </xf>
    <xf numFmtId="164" fontId="76" fillId="22" borderId="557" xfId="13" applyFont="1" applyFill="1" applyBorder="1" applyAlignment="1">
      <alignment horizontal="center"/>
    </xf>
    <xf numFmtId="164" fontId="76" fillId="22" borderId="836" xfId="13" applyFont="1" applyFill="1" applyBorder="1" applyAlignment="1">
      <alignment horizontal="center"/>
    </xf>
    <xf numFmtId="164" fontId="18" fillId="22" borderId="835" xfId="13" applyFont="1" applyFill="1" applyBorder="1" applyAlignment="1">
      <alignment horizontal="center" vertical="center"/>
    </xf>
    <xf numFmtId="164" fontId="76" fillId="22" borderId="557" xfId="13" applyFont="1" applyFill="1" applyBorder="1" applyAlignment="1">
      <alignment horizontal="center" vertical="center"/>
    </xf>
    <xf numFmtId="164" fontId="76" fillId="22" borderId="837" xfId="13" applyFont="1" applyFill="1" applyBorder="1" applyAlignment="1">
      <alignment horizontal="center" vertical="center"/>
    </xf>
    <xf numFmtId="164" fontId="18" fillId="0" borderId="838" xfId="13" applyFont="1" applyBorder="1" applyAlignment="1">
      <alignment horizontal="center"/>
    </xf>
    <xf numFmtId="164" fontId="76" fillId="0" borderId="557" xfId="13" applyFont="1" applyBorder="1" applyAlignment="1">
      <alignment horizontal="center"/>
    </xf>
    <xf numFmtId="164" fontId="76" fillId="0" borderId="836" xfId="13" applyFont="1" applyBorder="1" applyAlignment="1">
      <alignment horizontal="center"/>
    </xf>
    <xf numFmtId="164" fontId="76" fillId="22" borderId="839" xfId="13" applyFont="1" applyFill="1" applyBorder="1" applyAlignment="1">
      <alignment horizontal="center"/>
    </xf>
    <xf numFmtId="164" fontId="18" fillId="0" borderId="835" xfId="13" applyFont="1" applyBorder="1" applyAlignment="1">
      <alignment horizontal="center"/>
    </xf>
    <xf numFmtId="164" fontId="76" fillId="22" borderId="837" xfId="13" applyFont="1" applyFill="1" applyBorder="1" applyAlignment="1">
      <alignment horizontal="center"/>
    </xf>
    <xf numFmtId="164" fontId="18" fillId="22" borderId="549" xfId="13" applyFont="1" applyFill="1" applyBorder="1" applyAlignment="1">
      <alignment horizontal="center"/>
    </xf>
    <xf numFmtId="164" fontId="76" fillId="22" borderId="558" xfId="13" applyFont="1" applyFill="1" applyBorder="1" applyAlignment="1">
      <alignment horizontal="center"/>
    </xf>
    <xf numFmtId="164" fontId="77" fillId="22" borderId="556" xfId="13" applyFont="1" applyFill="1" applyBorder="1" applyAlignment="1">
      <alignment horizontal="center"/>
    </xf>
    <xf numFmtId="164" fontId="76" fillId="22" borderId="556" xfId="13" applyFont="1" applyFill="1" applyBorder="1" applyAlignment="1">
      <alignment horizontal="center"/>
    </xf>
    <xf numFmtId="49" fontId="75" fillId="27" borderId="549" xfId="13" applyNumberFormat="1" applyFont="1" applyFill="1" applyBorder="1" applyAlignment="1">
      <alignment vertical="center" wrapText="1"/>
    </xf>
    <xf numFmtId="164" fontId="75" fillId="22" borderId="565" xfId="13" applyFont="1" applyFill="1" applyBorder="1" applyAlignment="1">
      <alignment horizontal="right"/>
    </xf>
    <xf numFmtId="49" fontId="77" fillId="27" borderId="114" xfId="13" applyNumberFormat="1" applyFont="1" applyFill="1" applyBorder="1" applyAlignment="1">
      <alignment vertical="center" wrapText="1"/>
    </xf>
    <xf numFmtId="164" fontId="75" fillId="22" borderId="417" xfId="13" applyFont="1" applyFill="1" applyBorder="1" applyAlignment="1">
      <alignment horizontal="right"/>
    </xf>
    <xf numFmtId="164" fontId="18" fillId="22" borderId="823" xfId="13" applyFont="1" applyFill="1" applyBorder="1" applyAlignment="1">
      <alignment horizontal="center" vertical="center"/>
    </xf>
    <xf numFmtId="164" fontId="76" fillId="22" borderId="295" xfId="13" applyFont="1" applyFill="1" applyBorder="1" applyAlignment="1">
      <alignment horizontal="center" vertical="center"/>
    </xf>
    <xf numFmtId="164" fontId="76" fillId="22" borderId="822" xfId="13" applyFont="1" applyFill="1" applyBorder="1" applyAlignment="1">
      <alignment horizontal="center" vertical="center"/>
    </xf>
    <xf numFmtId="164" fontId="76" fillId="0" borderId="822" xfId="13" applyFont="1" applyBorder="1" applyAlignment="1">
      <alignment horizontal="center"/>
    </xf>
    <xf numFmtId="164" fontId="18" fillId="22" borderId="823" xfId="13" applyFont="1" applyFill="1" applyBorder="1" applyAlignment="1">
      <alignment horizontal="center"/>
    </xf>
    <xf numFmtId="164" fontId="18" fillId="22" borderId="830" xfId="13" applyFont="1" applyFill="1" applyBorder="1" applyAlignment="1">
      <alignment horizontal="center" vertical="center"/>
    </xf>
    <xf numFmtId="164" fontId="76" fillId="0" borderId="829" xfId="13" applyFont="1" applyBorder="1" applyAlignment="1">
      <alignment horizontal="center"/>
    </xf>
    <xf numFmtId="164" fontId="18" fillId="22" borderId="830" xfId="13" applyFont="1" applyFill="1" applyBorder="1" applyAlignment="1">
      <alignment horizontal="center"/>
    </xf>
    <xf numFmtId="49" fontId="75" fillId="27" borderId="831" xfId="13" applyNumberFormat="1" applyFont="1" applyFill="1" applyBorder="1" applyAlignment="1">
      <alignment horizontal="left" vertical="center" wrapText="1"/>
    </xf>
    <xf numFmtId="164" fontId="18" fillId="22" borderId="838" xfId="13" applyFont="1" applyFill="1" applyBorder="1" applyAlignment="1">
      <alignment horizontal="center"/>
    </xf>
    <xf numFmtId="164" fontId="76" fillId="0" borderId="837" xfId="13" applyFont="1" applyBorder="1" applyAlignment="1">
      <alignment horizontal="center"/>
    </xf>
    <xf numFmtId="164" fontId="75" fillId="22" borderId="114" xfId="13" applyFont="1" applyFill="1" applyBorder="1" applyAlignment="1">
      <alignment horizontal="left"/>
    </xf>
    <xf numFmtId="164" fontId="18" fillId="22" borderId="0" xfId="13" applyFont="1" applyFill="1" applyAlignment="1">
      <alignment horizontal="left"/>
    </xf>
    <xf numFmtId="164" fontId="76" fillId="22" borderId="0" xfId="13" applyFont="1" applyFill="1" applyAlignment="1">
      <alignment horizontal="left"/>
    </xf>
    <xf numFmtId="164" fontId="18" fillId="0" borderId="0" xfId="13" applyFont="1" applyAlignment="1">
      <alignment horizontal="left"/>
    </xf>
    <xf numFmtId="164" fontId="76" fillId="0" borderId="0" xfId="13" applyFont="1" applyAlignment="1">
      <alignment horizontal="left"/>
    </xf>
    <xf numFmtId="49" fontId="77" fillId="22" borderId="114" xfId="13" applyNumberFormat="1" applyFont="1" applyFill="1" applyBorder="1" applyAlignment="1">
      <alignment horizontal="left" vertical="center" wrapText="1"/>
    </xf>
    <xf numFmtId="164" fontId="15" fillId="22" borderId="417" xfId="13" applyFont="1" applyFill="1" applyBorder="1" applyAlignment="1">
      <alignment horizontal="right"/>
    </xf>
    <xf numFmtId="49" fontId="76" fillId="22" borderId="803" xfId="13" applyNumberFormat="1" applyFont="1" applyFill="1" applyBorder="1" applyAlignment="1">
      <alignment horizontal="left" vertical="center" wrapText="1"/>
    </xf>
    <xf numFmtId="164" fontId="77" fillId="24" borderId="124" xfId="13" applyFont="1" applyFill="1" applyBorder="1" applyAlignment="1">
      <alignment horizontal="center"/>
    </xf>
    <xf numFmtId="164" fontId="77" fillId="24" borderId="123" xfId="13" applyFont="1" applyFill="1" applyBorder="1" applyAlignment="1">
      <alignment horizontal="center"/>
    </xf>
    <xf numFmtId="164" fontId="77" fillId="24" borderId="812" xfId="13" applyFont="1" applyFill="1" applyBorder="1" applyAlignment="1">
      <alignment horizontal="center"/>
    </xf>
    <xf numFmtId="49" fontId="75" fillId="27" borderId="825" xfId="13" applyNumberFormat="1" applyFont="1" applyFill="1" applyBorder="1" applyAlignment="1">
      <alignment horizontal="left"/>
    </xf>
    <xf numFmtId="164" fontId="76" fillId="22" borderId="840" xfId="13" applyFont="1" applyFill="1" applyBorder="1" applyAlignment="1">
      <alignment horizontal="center" vertical="center"/>
    </xf>
    <xf numFmtId="164" fontId="76" fillId="0" borderId="841" xfId="13" applyFont="1" applyBorder="1" applyAlignment="1">
      <alignment horizontal="center"/>
    </xf>
    <xf numFmtId="164" fontId="76" fillId="0" borderId="825" xfId="13" applyFont="1" applyBorder="1" applyAlignment="1">
      <alignment horizontal="center"/>
    </xf>
    <xf numFmtId="164" fontId="18" fillId="22" borderId="840" xfId="13" applyFont="1" applyFill="1" applyBorder="1" applyAlignment="1">
      <alignment horizontal="center"/>
    </xf>
    <xf numFmtId="164" fontId="76" fillId="22" borderId="822" xfId="13" applyFont="1" applyFill="1" applyBorder="1" applyAlignment="1">
      <alignment horizontal="center" vertical="center" wrapText="1"/>
    </xf>
    <xf numFmtId="49" fontId="75" fillId="27" borderId="497" xfId="13" applyNumberFormat="1" applyFont="1" applyFill="1" applyBorder="1" applyAlignment="1">
      <alignment horizontal="left" vertical="center" wrapText="1"/>
    </xf>
    <xf numFmtId="49" fontId="75" fillId="27" borderId="831" xfId="13" applyNumberFormat="1" applyFont="1" applyFill="1" applyBorder="1" applyAlignment="1">
      <alignment horizontal="left"/>
    </xf>
    <xf numFmtId="164" fontId="76" fillId="22" borderId="842" xfId="13" applyFont="1" applyFill="1" applyBorder="1" applyAlignment="1">
      <alignment horizontal="center" vertical="center"/>
    </xf>
    <xf numFmtId="164" fontId="76" fillId="0" borderId="831" xfId="13" applyFont="1" applyBorder="1" applyAlignment="1">
      <alignment horizontal="center"/>
    </xf>
    <xf numFmtId="164" fontId="18" fillId="22" borderId="842" xfId="13" applyFont="1" applyFill="1" applyBorder="1" applyAlignment="1">
      <alignment horizontal="center"/>
    </xf>
    <xf numFmtId="164" fontId="76" fillId="22" borderId="829" xfId="13" applyFont="1" applyFill="1" applyBorder="1" applyAlignment="1">
      <alignment horizontal="center" vertical="center" wrapText="1"/>
    </xf>
    <xf numFmtId="49" fontId="75" fillId="27" borderId="119" xfId="13" applyNumberFormat="1" applyFont="1" applyFill="1" applyBorder="1" applyAlignment="1">
      <alignment vertical="center" wrapText="1"/>
    </xf>
    <xf numFmtId="164" fontId="75" fillId="22" borderId="115" xfId="13" applyFont="1" applyFill="1" applyBorder="1" applyAlignment="1">
      <alignment horizontal="right"/>
    </xf>
    <xf numFmtId="49" fontId="75" fillId="22" borderId="549" xfId="13" applyNumberFormat="1" applyFont="1" applyFill="1" applyBorder="1" applyAlignment="1">
      <alignment horizontal="left"/>
    </xf>
    <xf numFmtId="164" fontId="76" fillId="22" borderId="843" xfId="13" applyFont="1" applyFill="1" applyBorder="1" applyAlignment="1">
      <alignment horizontal="center"/>
    </xf>
    <xf numFmtId="164" fontId="76" fillId="0" borderId="844" xfId="13" applyFont="1" applyBorder="1" applyAlignment="1">
      <alignment horizontal="center"/>
    </xf>
    <xf numFmtId="164" fontId="76" fillId="0" borderId="549" xfId="13" applyFont="1" applyBorder="1" applyAlignment="1">
      <alignment horizontal="center"/>
    </xf>
    <xf numFmtId="164" fontId="18" fillId="22" borderId="843" xfId="13" applyFont="1" applyFill="1" applyBorder="1" applyAlignment="1">
      <alignment horizontal="center"/>
    </xf>
    <xf numFmtId="49" fontId="75" fillId="2" borderId="828" xfId="13" applyNumberFormat="1" applyFont="1" applyFill="1" applyBorder="1" applyAlignment="1">
      <alignment horizontal="left" vertical="center" wrapText="1"/>
    </xf>
    <xf numFmtId="164" fontId="18" fillId="0" borderId="142" xfId="13" applyFont="1" applyBorder="1"/>
    <xf numFmtId="164" fontId="76" fillId="0" borderId="845" xfId="13" applyFont="1" applyBorder="1"/>
    <xf numFmtId="164" fontId="76" fillId="0" borderId="661" xfId="13" applyFont="1" applyBorder="1"/>
    <xf numFmtId="164" fontId="76" fillId="0" borderId="846" xfId="13" applyFont="1" applyBorder="1"/>
    <xf numFmtId="49" fontId="77" fillId="2" borderId="847" xfId="13" applyNumberFormat="1" applyFont="1" applyFill="1" applyBorder="1" applyAlignment="1">
      <alignment horizontal="left" wrapText="1"/>
    </xf>
    <xf numFmtId="164" fontId="75" fillId="0" borderId="417" xfId="13" applyFont="1" applyBorder="1" applyAlignment="1">
      <alignment horizontal="right"/>
    </xf>
    <xf numFmtId="49" fontId="75" fillId="0" borderId="825" xfId="13" applyNumberFormat="1" applyFont="1" applyBorder="1" applyAlignment="1">
      <alignment horizontal="left"/>
    </xf>
    <xf numFmtId="164" fontId="76" fillId="0" borderId="827" xfId="13" applyFont="1" applyBorder="1" applyAlignment="1">
      <alignment horizontal="center"/>
    </xf>
    <xf numFmtId="164" fontId="76" fillId="0" borderId="826" xfId="13" applyFont="1" applyBorder="1" applyAlignment="1">
      <alignment horizontal="center"/>
    </xf>
    <xf numFmtId="164" fontId="77" fillId="0" borderId="827" xfId="13" applyFont="1" applyBorder="1" applyAlignment="1">
      <alignment horizontal="center"/>
    </xf>
    <xf numFmtId="49" fontId="75" fillId="2" borderId="822" xfId="13" applyNumberFormat="1" applyFont="1" applyFill="1" applyBorder="1" applyAlignment="1">
      <alignment horizontal="left" vertical="center" wrapText="1"/>
    </xf>
    <xf numFmtId="164" fontId="75" fillId="0" borderId="828" xfId="13" applyFont="1" applyBorder="1" applyAlignment="1">
      <alignment horizontal="right"/>
    </xf>
    <xf numFmtId="49" fontId="75" fillId="27" borderId="837" xfId="13" applyNumberFormat="1" applyFont="1" applyFill="1" applyBorder="1" applyAlignment="1">
      <alignment horizontal="left" vertical="center" wrapText="1"/>
    </xf>
    <xf numFmtId="164" fontId="74" fillId="0" borderId="148" xfId="13" applyBorder="1"/>
    <xf numFmtId="164" fontId="74" fillId="0" borderId="135" xfId="13" applyBorder="1"/>
    <xf numFmtId="164" fontId="74" fillId="0" borderId="143" xfId="13" applyBorder="1"/>
    <xf numFmtId="164" fontId="77" fillId="0" borderId="417" xfId="13" applyFont="1" applyBorder="1" applyAlignment="1">
      <alignment vertical="center"/>
    </xf>
    <xf numFmtId="164" fontId="74" fillId="0" borderId="417" xfId="13" applyBorder="1"/>
    <xf numFmtId="164" fontId="75" fillId="0" borderId="0" xfId="13" applyFont="1"/>
    <xf numFmtId="164" fontId="75" fillId="0" borderId="161" xfId="13" applyFont="1" applyBorder="1"/>
    <xf numFmtId="164" fontId="76" fillId="0" borderId="614" xfId="13" applyFont="1" applyBorder="1" applyAlignment="1">
      <alignment horizontal="center"/>
    </xf>
    <xf numFmtId="164" fontId="76" fillId="0" borderId="613" xfId="13" applyFont="1" applyBorder="1" applyAlignment="1">
      <alignment horizontal="center"/>
    </xf>
    <xf numFmtId="164" fontId="5" fillId="0" borderId="613" xfId="13" applyFont="1" applyBorder="1" applyAlignment="1">
      <alignment horizontal="center"/>
    </xf>
    <xf numFmtId="164" fontId="5" fillId="0" borderId="161" xfId="13" applyFont="1" applyBorder="1" applyAlignment="1">
      <alignment horizontal="center"/>
    </xf>
    <xf numFmtId="164" fontId="75" fillId="0" borderId="602" xfId="13" applyFont="1" applyBorder="1"/>
    <xf numFmtId="164" fontId="76" fillId="0" borderId="40" xfId="13" applyFont="1" applyBorder="1" applyAlignment="1">
      <alignment horizontal="center"/>
    </xf>
    <xf numFmtId="164" fontId="76" fillId="0" borderId="11" xfId="13" applyFont="1" applyBorder="1" applyAlignment="1">
      <alignment horizontal="center"/>
    </xf>
    <xf numFmtId="164" fontId="76" fillId="0" borderId="10" xfId="13" applyFont="1" applyBorder="1" applyAlignment="1">
      <alignment horizontal="center"/>
    </xf>
    <xf numFmtId="164" fontId="76" fillId="0" borderId="12" xfId="13" applyFont="1" applyBorder="1" applyAlignment="1">
      <alignment horizontal="center"/>
    </xf>
    <xf numFmtId="164" fontId="5" fillId="0" borderId="12" xfId="13" applyFont="1" applyBorder="1" applyAlignment="1">
      <alignment horizontal="center"/>
    </xf>
    <xf numFmtId="164" fontId="5" fillId="0" borderId="407" xfId="13" applyFont="1" applyBorder="1" applyAlignment="1">
      <alignment horizontal="center"/>
    </xf>
    <xf numFmtId="164" fontId="75" fillId="0" borderId="407" xfId="13" applyFont="1" applyBorder="1"/>
    <xf numFmtId="164" fontId="75" fillId="2" borderId="0" xfId="13" applyFont="1" applyFill="1"/>
    <xf numFmtId="49" fontId="75" fillId="27" borderId="407" xfId="13" applyNumberFormat="1" applyFont="1" applyFill="1" applyBorder="1" applyAlignment="1">
      <alignment horizontal="left"/>
    </xf>
    <xf numFmtId="164" fontId="18" fillId="27" borderId="40" xfId="13" applyFont="1" applyFill="1" applyBorder="1" applyAlignment="1">
      <alignment horizontal="center"/>
    </xf>
    <xf numFmtId="164" fontId="76" fillId="27" borderId="11" xfId="13" applyFont="1" applyFill="1" applyBorder="1" applyAlignment="1">
      <alignment horizontal="center"/>
    </xf>
    <xf numFmtId="164" fontId="76" fillId="27" borderId="10" xfId="13" applyFont="1" applyFill="1" applyBorder="1" applyAlignment="1">
      <alignment horizontal="center"/>
    </xf>
    <xf numFmtId="164" fontId="18" fillId="27" borderId="12" xfId="13" applyFont="1" applyFill="1" applyBorder="1" applyAlignment="1">
      <alignment horizontal="center" vertical="center"/>
    </xf>
    <xf numFmtId="164" fontId="76" fillId="27" borderId="11" xfId="13" applyFont="1" applyFill="1" applyBorder="1" applyAlignment="1">
      <alignment horizontal="center" vertical="center"/>
    </xf>
    <xf numFmtId="164" fontId="76" fillId="27" borderId="10" xfId="13" applyFont="1" applyFill="1" applyBorder="1" applyAlignment="1">
      <alignment horizontal="center" vertical="center"/>
    </xf>
    <xf numFmtId="164" fontId="18" fillId="2" borderId="40" xfId="13" applyFont="1" applyFill="1" applyBorder="1" applyAlignment="1">
      <alignment horizontal="center"/>
    </xf>
    <xf numFmtId="164" fontId="76" fillId="2" borderId="11" xfId="13" applyFont="1" applyFill="1" applyBorder="1" applyAlignment="1">
      <alignment horizontal="center"/>
    </xf>
    <xf numFmtId="164" fontId="76" fillId="2" borderId="10" xfId="13" applyFont="1" applyFill="1" applyBorder="1" applyAlignment="1">
      <alignment horizontal="center"/>
    </xf>
    <xf numFmtId="164" fontId="5" fillId="27" borderId="12" xfId="13" applyFont="1" applyFill="1" applyBorder="1" applyAlignment="1">
      <alignment horizontal="center"/>
    </xf>
    <xf numFmtId="164" fontId="18" fillId="2" borderId="12" xfId="13" applyFont="1" applyFill="1" applyBorder="1" applyAlignment="1">
      <alignment horizontal="center"/>
    </xf>
    <xf numFmtId="164" fontId="18" fillId="27" borderId="12" xfId="13" applyFont="1" applyFill="1" applyBorder="1" applyAlignment="1">
      <alignment horizontal="center"/>
    </xf>
    <xf numFmtId="164" fontId="18" fillId="27" borderId="407" xfId="13" applyFont="1" applyFill="1" applyBorder="1" applyAlignment="1">
      <alignment horizontal="center"/>
    </xf>
    <xf numFmtId="164" fontId="76" fillId="27" borderId="12" xfId="13" applyFont="1" applyFill="1" applyBorder="1" applyAlignment="1">
      <alignment horizontal="center"/>
    </xf>
    <xf numFmtId="49" fontId="75" fillId="27" borderId="848" xfId="13" applyNumberFormat="1" applyFont="1" applyFill="1" applyBorder="1" applyAlignment="1">
      <alignment horizontal="left" vertical="center" wrapText="1"/>
    </xf>
    <xf numFmtId="164" fontId="75" fillId="27" borderId="119" xfId="13" applyFont="1" applyFill="1" applyBorder="1" applyAlignment="1">
      <alignment horizontal="right"/>
    </xf>
    <xf numFmtId="164" fontId="75" fillId="0" borderId="503" xfId="13" applyFont="1" applyBorder="1"/>
    <xf numFmtId="164" fontId="76" fillId="0" borderId="587" xfId="13" applyFont="1" applyBorder="1" applyAlignment="1">
      <alignment horizontal="center"/>
    </xf>
    <xf numFmtId="164" fontId="76" fillId="0" borderId="582" xfId="13" applyFont="1" applyBorder="1" applyAlignment="1">
      <alignment horizontal="center"/>
    </xf>
    <xf numFmtId="164" fontId="76" fillId="0" borderId="581" xfId="13" applyFont="1" applyBorder="1" applyAlignment="1">
      <alignment horizontal="center"/>
    </xf>
    <xf numFmtId="164" fontId="76" fillId="0" borderId="583" xfId="13" applyFont="1" applyBorder="1" applyAlignment="1">
      <alignment horizontal="center"/>
    </xf>
    <xf numFmtId="164" fontId="5" fillId="0" borderId="583" xfId="13" applyFont="1" applyBorder="1" applyAlignment="1">
      <alignment horizontal="center"/>
    </xf>
    <xf numFmtId="164" fontId="5" fillId="0" borderId="503" xfId="13" applyFont="1" applyBorder="1" applyAlignment="1">
      <alignment horizontal="center"/>
    </xf>
    <xf numFmtId="164" fontId="75" fillId="0" borderId="849" xfId="13" applyFont="1" applyBorder="1"/>
    <xf numFmtId="164" fontId="74" fillId="0" borderId="661" xfId="13" applyBorder="1"/>
    <xf numFmtId="164" fontId="74" fillId="0" borderId="28" xfId="13" applyBorder="1"/>
    <xf numFmtId="164" fontId="78" fillId="0" borderId="417" xfId="13" applyFont="1" applyBorder="1" applyAlignment="1">
      <alignment vertical="center"/>
    </xf>
    <xf numFmtId="164" fontId="18" fillId="0" borderId="825" xfId="13" applyFont="1" applyBorder="1" applyAlignment="1">
      <alignment horizontal="center"/>
    </xf>
    <xf numFmtId="164" fontId="76" fillId="0" borderId="850" xfId="13" applyFont="1" applyBorder="1" applyAlignment="1">
      <alignment horizontal="center"/>
    </xf>
    <xf numFmtId="164" fontId="18" fillId="22" borderId="851" xfId="13" applyFont="1" applyFill="1" applyBorder="1" applyAlignment="1">
      <alignment horizontal="center"/>
    </xf>
    <xf numFmtId="164" fontId="76" fillId="22" borderId="852" xfId="13" applyFont="1" applyFill="1" applyBorder="1" applyAlignment="1">
      <alignment horizontal="center"/>
    </xf>
    <xf numFmtId="164" fontId="77" fillId="22" borderId="824" xfId="13" applyFont="1" applyFill="1" applyBorder="1" applyAlignment="1">
      <alignment horizontal="center"/>
    </xf>
    <xf numFmtId="49" fontId="75" fillId="27" borderId="119" xfId="13" applyNumberFormat="1" applyFont="1" applyFill="1" applyBorder="1" applyAlignment="1">
      <alignment horizontal="left" vertical="center" wrapText="1"/>
    </xf>
    <xf numFmtId="164" fontId="75" fillId="22" borderId="205" xfId="13" applyFont="1" applyFill="1" applyBorder="1" applyAlignment="1">
      <alignment horizontal="right"/>
    </xf>
    <xf numFmtId="164" fontId="74" fillId="2" borderId="0" xfId="13" applyFill="1"/>
    <xf numFmtId="164" fontId="18" fillId="27" borderId="842" xfId="13" applyFont="1" applyFill="1" applyBorder="1" applyAlignment="1">
      <alignment horizontal="center"/>
    </xf>
    <xf numFmtId="164" fontId="76" fillId="27" borderId="116" xfId="13" applyFont="1" applyFill="1" applyBorder="1" applyAlignment="1">
      <alignment horizontal="center"/>
    </xf>
    <xf numFmtId="164" fontId="76" fillId="27" borderId="829" xfId="13" applyFont="1" applyFill="1" applyBorder="1" applyAlignment="1">
      <alignment horizontal="center"/>
    </xf>
    <xf numFmtId="164" fontId="18" fillId="27" borderId="830" xfId="13" applyFont="1" applyFill="1" applyBorder="1" applyAlignment="1">
      <alignment horizontal="center" vertical="center"/>
    </xf>
    <xf numFmtId="164" fontId="76" fillId="27" borderId="116" xfId="13" applyFont="1" applyFill="1" applyBorder="1" applyAlignment="1">
      <alignment horizontal="center" vertical="center"/>
    </xf>
    <xf numFmtId="164" fontId="76" fillId="27" borderId="829" xfId="13" applyFont="1" applyFill="1" applyBorder="1" applyAlignment="1">
      <alignment horizontal="center" vertical="center"/>
    </xf>
    <xf numFmtId="164" fontId="18" fillId="2" borderId="830" xfId="13" applyFont="1" applyFill="1" applyBorder="1" applyAlignment="1">
      <alignment horizontal="center"/>
    </xf>
    <xf numFmtId="164" fontId="76" fillId="2" borderId="116" xfId="13" applyFont="1" applyFill="1" applyBorder="1" applyAlignment="1">
      <alignment horizontal="center"/>
    </xf>
    <xf numFmtId="164" fontId="76" fillId="2" borderId="829" xfId="13" applyFont="1" applyFill="1" applyBorder="1" applyAlignment="1">
      <alignment horizontal="center"/>
    </xf>
    <xf numFmtId="164" fontId="18" fillId="27" borderId="830" xfId="13" applyFont="1" applyFill="1" applyBorder="1" applyAlignment="1">
      <alignment horizontal="center"/>
    </xf>
    <xf numFmtId="164" fontId="76" fillId="27" borderId="833" xfId="13" applyFont="1" applyFill="1" applyBorder="1" applyAlignment="1">
      <alignment horizontal="center"/>
    </xf>
    <xf numFmtId="164" fontId="18" fillId="2" borderId="831" xfId="13" applyFont="1" applyFill="1" applyBorder="1" applyAlignment="1">
      <alignment horizontal="center"/>
    </xf>
    <xf numFmtId="164" fontId="76" fillId="2" borderId="853" xfId="13" applyFont="1" applyFill="1" applyBorder="1" applyAlignment="1">
      <alignment horizontal="center"/>
    </xf>
    <xf numFmtId="164" fontId="76" fillId="27" borderId="119" xfId="13" applyFont="1" applyFill="1" applyBorder="1" applyAlignment="1">
      <alignment horizontal="center"/>
    </xf>
    <xf numFmtId="164" fontId="18" fillId="27" borderId="115" xfId="13" applyFont="1" applyFill="1" applyBorder="1" applyAlignment="1">
      <alignment horizontal="center"/>
    </xf>
    <xf numFmtId="164" fontId="76" fillId="27" borderId="117" xfId="13" applyFont="1" applyFill="1" applyBorder="1" applyAlignment="1">
      <alignment horizontal="center"/>
    </xf>
    <xf numFmtId="164" fontId="77" fillId="27" borderId="118" xfId="13" applyFont="1" applyFill="1" applyBorder="1" applyAlignment="1">
      <alignment horizontal="center"/>
    </xf>
    <xf numFmtId="164" fontId="75" fillId="27" borderId="115" xfId="13" applyFont="1" applyFill="1" applyBorder="1" applyAlignment="1">
      <alignment horizontal="right"/>
    </xf>
    <xf numFmtId="164" fontId="18" fillId="0" borderId="831" xfId="13" applyFont="1" applyBorder="1" applyAlignment="1">
      <alignment horizontal="center"/>
    </xf>
    <xf numFmtId="164" fontId="76" fillId="0" borderId="853" xfId="13" applyFont="1" applyBorder="1" applyAlignment="1">
      <alignment horizontal="center"/>
    </xf>
    <xf numFmtId="164" fontId="18" fillId="22" borderId="115" xfId="13" applyFont="1" applyFill="1" applyBorder="1" applyAlignment="1">
      <alignment horizontal="center"/>
    </xf>
    <xf numFmtId="164" fontId="76" fillId="22" borderId="117" xfId="13" applyFont="1" applyFill="1" applyBorder="1" applyAlignment="1">
      <alignment horizontal="center"/>
    </xf>
    <xf numFmtId="164" fontId="77" fillId="22" borderId="118" xfId="13" applyFont="1" applyFill="1" applyBorder="1" applyAlignment="1">
      <alignment horizontal="center"/>
    </xf>
    <xf numFmtId="49" fontId="75" fillId="22" borderId="849" xfId="13" applyNumberFormat="1" applyFont="1" applyFill="1" applyBorder="1" applyAlignment="1">
      <alignment horizontal="left"/>
    </xf>
    <xf numFmtId="164" fontId="18" fillId="22" borderId="838" xfId="13" applyFont="1" applyFill="1" applyBorder="1" applyAlignment="1">
      <alignment horizontal="center" vertical="center"/>
    </xf>
    <xf numFmtId="164" fontId="18" fillId="0" borderId="549" xfId="13" applyFont="1" applyBorder="1" applyAlignment="1">
      <alignment horizontal="center"/>
    </xf>
    <xf numFmtId="164" fontId="76" fillId="0" borderId="854" xfId="13" applyFont="1" applyBorder="1" applyAlignment="1">
      <alignment horizontal="center"/>
    </xf>
    <xf numFmtId="164" fontId="18" fillId="22" borderId="855" xfId="13" applyFont="1" applyFill="1" applyBorder="1" applyAlignment="1">
      <alignment horizontal="center"/>
    </xf>
    <xf numFmtId="164" fontId="76" fillId="22" borderId="856" xfId="13" applyFont="1" applyFill="1" applyBorder="1" applyAlignment="1">
      <alignment horizontal="center"/>
    </xf>
    <xf numFmtId="164" fontId="77" fillId="22" borderId="839" xfId="13" applyFont="1" applyFill="1" applyBorder="1" applyAlignment="1">
      <alignment horizontal="center"/>
    </xf>
    <xf numFmtId="49" fontId="75" fillId="27" borderId="565" xfId="13" applyNumberFormat="1" applyFont="1" applyFill="1" applyBorder="1" applyAlignment="1">
      <alignment horizontal="left" vertical="center" wrapText="1"/>
    </xf>
    <xf numFmtId="164" fontId="75" fillId="22" borderId="518" xfId="13" applyFont="1" applyFill="1" applyBorder="1" applyAlignment="1">
      <alignment horizontal="left"/>
    </xf>
    <xf numFmtId="164" fontId="18" fillId="22" borderId="516" xfId="13" applyFont="1" applyFill="1" applyBorder="1" applyAlignment="1">
      <alignment horizontal="left"/>
    </xf>
    <xf numFmtId="164" fontId="76" fillId="22" borderId="516" xfId="13" applyFont="1" applyFill="1" applyBorder="1" applyAlignment="1">
      <alignment horizontal="left"/>
    </xf>
    <xf numFmtId="49" fontId="77" fillId="22" borderId="417" xfId="13" applyNumberFormat="1" applyFont="1" applyFill="1" applyBorder="1" applyAlignment="1">
      <alignment horizontal="left" wrapText="1"/>
    </xf>
    <xf numFmtId="49" fontId="76" fillId="22" borderId="801" xfId="13" applyNumberFormat="1" applyFont="1" applyFill="1" applyBorder="1" applyAlignment="1">
      <alignment horizontal="left" vertical="center" wrapText="1"/>
    </xf>
    <xf numFmtId="164" fontId="75" fillId="22" borderId="811" xfId="13" applyFont="1" applyFill="1" applyBorder="1" applyAlignment="1">
      <alignment horizontal="right"/>
    </xf>
    <xf numFmtId="164" fontId="19" fillId="13" borderId="114" xfId="13" applyFont="1" applyFill="1" applyBorder="1" applyAlignment="1">
      <alignment horizontal="center"/>
    </xf>
    <xf numFmtId="164" fontId="77" fillId="13" borderId="123" xfId="13" applyFont="1" applyFill="1" applyBorder="1" applyAlignment="1">
      <alignment horizontal="center"/>
    </xf>
    <xf numFmtId="164" fontId="77" fillId="13" borderId="497" xfId="13" applyFont="1" applyFill="1" applyBorder="1" applyAlignment="1">
      <alignment horizontal="center"/>
    </xf>
    <xf numFmtId="164" fontId="18" fillId="24" borderId="498" xfId="13" applyFont="1" applyFill="1" applyBorder="1" applyAlignment="1">
      <alignment horizontal="center"/>
    </xf>
    <xf numFmtId="164" fontId="75" fillId="22" borderId="792" xfId="13" applyFont="1" applyFill="1" applyBorder="1" applyAlignment="1">
      <alignment horizontal="right"/>
    </xf>
    <xf numFmtId="49" fontId="75" fillId="0" borderId="831" xfId="13" applyNumberFormat="1" applyFont="1" applyBorder="1" applyAlignment="1">
      <alignment horizontal="left"/>
    </xf>
    <xf numFmtId="164" fontId="18" fillId="0" borderId="830" xfId="13" applyFont="1" applyBorder="1" applyAlignment="1">
      <alignment horizontal="center" vertical="center"/>
    </xf>
    <xf numFmtId="164" fontId="76" fillId="0" borderId="842" xfId="13" applyFont="1" applyBorder="1" applyAlignment="1">
      <alignment horizontal="center" vertical="center"/>
    </xf>
    <xf numFmtId="164" fontId="18" fillId="0" borderId="12" xfId="13" applyFont="1" applyBorder="1" applyAlignment="1">
      <alignment horizontal="center"/>
    </xf>
    <xf numFmtId="164" fontId="18" fillId="0" borderId="842" xfId="13" applyFont="1" applyBorder="1" applyAlignment="1">
      <alignment horizontal="center"/>
    </xf>
    <xf numFmtId="164" fontId="76" fillId="0" borderId="829" xfId="13" applyFont="1" applyBorder="1" applyAlignment="1">
      <alignment horizontal="center" vertical="center" wrapText="1"/>
    </xf>
    <xf numFmtId="164" fontId="76" fillId="0" borderId="832" xfId="13" applyFont="1" applyBorder="1" applyAlignment="1">
      <alignment horizontal="center"/>
    </xf>
    <xf numFmtId="164" fontId="77" fillId="0" borderId="833" xfId="13" applyFont="1" applyBorder="1" applyAlignment="1">
      <alignment horizontal="center"/>
    </xf>
    <xf numFmtId="164" fontId="76" fillId="0" borderId="833" xfId="13" applyFont="1" applyBorder="1" applyAlignment="1">
      <alignment horizontal="center"/>
    </xf>
    <xf numFmtId="49" fontId="75" fillId="0" borderId="119" xfId="13" applyNumberFormat="1" applyFont="1" applyBorder="1" applyAlignment="1">
      <alignment horizontal="left" vertical="center" wrapText="1"/>
    </xf>
    <xf numFmtId="49" fontId="75" fillId="22" borderId="147" xfId="13" applyNumberFormat="1" applyFont="1" applyFill="1" applyBorder="1" applyAlignment="1">
      <alignment horizontal="left"/>
    </xf>
    <xf numFmtId="164" fontId="18" fillId="22" borderId="142" xfId="13" applyFont="1" applyFill="1" applyBorder="1" applyAlignment="1">
      <alignment horizontal="center"/>
    </xf>
    <xf numFmtId="164" fontId="76" fillId="22" borderId="123" xfId="13" applyFont="1" applyFill="1" applyBorder="1" applyAlignment="1">
      <alignment horizontal="center"/>
    </xf>
    <xf numFmtId="164" fontId="76" fillId="22" borderId="219" xfId="13" applyFont="1" applyFill="1" applyBorder="1" applyAlignment="1">
      <alignment horizontal="center"/>
    </xf>
    <xf numFmtId="164" fontId="18" fillId="22" borderId="0" xfId="13" applyFont="1" applyFill="1" applyAlignment="1">
      <alignment horizontal="center"/>
    </xf>
    <xf numFmtId="164" fontId="76" fillId="22" borderId="528" xfId="13" applyFont="1" applyFill="1" applyBorder="1" applyAlignment="1">
      <alignment horizontal="center"/>
    </xf>
    <xf numFmtId="164" fontId="18" fillId="0" borderId="142" xfId="13" applyFont="1" applyBorder="1" applyAlignment="1">
      <alignment horizontal="center"/>
    </xf>
    <xf numFmtId="164" fontId="76" fillId="0" borderId="219" xfId="13" applyFont="1" applyBorder="1" applyAlignment="1">
      <alignment horizontal="center"/>
    </xf>
    <xf numFmtId="164" fontId="18" fillId="22" borderId="147" xfId="13" applyFont="1" applyFill="1" applyBorder="1" applyAlignment="1">
      <alignment horizontal="center" vertical="center"/>
    </xf>
    <xf numFmtId="164" fontId="76" fillId="22" borderId="858" xfId="13" applyFont="1" applyFill="1" applyBorder="1" applyAlignment="1">
      <alignment horizontal="center" vertical="center"/>
    </xf>
    <xf numFmtId="164" fontId="76" fillId="22" borderId="123" xfId="13" applyFont="1" applyFill="1" applyBorder="1" applyAlignment="1">
      <alignment horizontal="center" vertical="center"/>
    </xf>
    <xf numFmtId="164" fontId="77" fillId="22" borderId="859" xfId="13" applyFont="1" applyFill="1" applyBorder="1" applyAlignment="1">
      <alignment horizontal="center" vertical="center"/>
    </xf>
    <xf numFmtId="164" fontId="76" fillId="22" borderId="859" xfId="13" applyFont="1" applyFill="1" applyBorder="1" applyAlignment="1">
      <alignment horizontal="center" vertical="center"/>
    </xf>
    <xf numFmtId="49" fontId="75" fillId="22" borderId="497" xfId="13" applyNumberFormat="1" applyFont="1" applyFill="1" applyBorder="1" applyAlignment="1">
      <alignment vertical="center" wrapText="1"/>
    </xf>
    <xf numFmtId="49" fontId="75" fillId="22" borderId="831" xfId="13" applyNumberFormat="1" applyFont="1" applyFill="1" applyBorder="1" applyAlignment="1">
      <alignment horizontal="left"/>
    </xf>
    <xf numFmtId="164" fontId="76" fillId="22" borderId="842" xfId="13" applyFont="1" applyFill="1" applyBorder="1" applyAlignment="1">
      <alignment vertical="center"/>
    </xf>
    <xf numFmtId="164" fontId="18" fillId="0" borderId="860" xfId="13" applyFont="1" applyBorder="1" applyAlignment="1">
      <alignment horizontal="center"/>
    </xf>
    <xf numFmtId="164" fontId="76" fillId="0" borderId="113" xfId="13" applyFont="1" applyBorder="1" applyAlignment="1">
      <alignment horizontal="center"/>
    </xf>
    <xf numFmtId="164" fontId="76" fillId="0" borderId="861" xfId="13" applyFont="1" applyBorder="1" applyAlignment="1">
      <alignment horizontal="center"/>
    </xf>
    <xf numFmtId="164" fontId="76" fillId="22" borderId="813" xfId="13" applyFont="1" applyFill="1" applyBorder="1" applyAlignment="1">
      <alignment horizontal="center"/>
    </xf>
    <xf numFmtId="49" fontId="75" fillId="22" borderId="119" xfId="13" applyNumberFormat="1" applyFont="1" applyFill="1" applyBorder="1" applyAlignment="1">
      <alignment vertical="center" wrapText="1"/>
    </xf>
    <xf numFmtId="164" fontId="76" fillId="22" borderId="842" xfId="13" applyFont="1" applyFill="1" applyBorder="1" applyAlignment="1">
      <alignment horizontal="center"/>
    </xf>
    <xf numFmtId="49" fontId="75" fillId="22" borderId="119" xfId="13" applyNumberFormat="1" applyFont="1" applyFill="1" applyBorder="1" applyAlignment="1">
      <alignment horizontal="left" vertical="center" wrapText="1"/>
    </xf>
    <xf numFmtId="164" fontId="18" fillId="22" borderId="116" xfId="13" applyFont="1" applyFill="1" applyBorder="1" applyAlignment="1">
      <alignment horizontal="center"/>
    </xf>
    <xf numFmtId="164" fontId="18" fillId="22" borderId="829" xfId="13" applyFont="1" applyFill="1" applyBorder="1" applyAlignment="1">
      <alignment horizontal="center"/>
    </xf>
    <xf numFmtId="164" fontId="76" fillId="22" borderId="844" xfId="13" applyFont="1" applyFill="1" applyBorder="1" applyAlignment="1">
      <alignment horizontal="center"/>
    </xf>
    <xf numFmtId="49" fontId="75" fillId="22" borderId="565" xfId="13" applyNumberFormat="1" applyFont="1" applyFill="1" applyBorder="1" applyAlignment="1">
      <alignment horizontal="left" vertical="center" wrapText="1"/>
    </xf>
    <xf numFmtId="49" fontId="75" fillId="22" borderId="498" xfId="13" applyNumberFormat="1" applyFont="1" applyFill="1" applyBorder="1" applyAlignment="1">
      <alignment horizontal="left"/>
    </xf>
    <xf numFmtId="164" fontId="76" fillId="0" borderId="518" xfId="13" applyFont="1" applyBorder="1"/>
    <xf numFmtId="164" fontId="76" fillId="0" borderId="516" xfId="13" applyFont="1" applyBorder="1"/>
    <xf numFmtId="164" fontId="76" fillId="0" borderId="811" xfId="13" applyFont="1" applyBorder="1"/>
    <xf numFmtId="164" fontId="76" fillId="22" borderId="518" xfId="13" applyFont="1" applyFill="1" applyBorder="1"/>
    <xf numFmtId="164" fontId="76" fillId="22" borderId="516" xfId="13" applyFont="1" applyFill="1" applyBorder="1"/>
    <xf numFmtId="164" fontId="76" fillId="22" borderId="811" xfId="13" applyFont="1" applyFill="1" applyBorder="1"/>
    <xf numFmtId="49" fontId="78" fillId="22" borderId="862" xfId="13" applyNumberFormat="1" applyFont="1" applyFill="1" applyBorder="1" applyAlignment="1">
      <alignment horizontal="left" vertical="center" wrapText="1"/>
    </xf>
    <xf numFmtId="164" fontId="75" fillId="22" borderId="862" xfId="13" applyFont="1" applyFill="1" applyBorder="1" applyAlignment="1">
      <alignment horizontal="right"/>
    </xf>
    <xf numFmtId="164" fontId="75" fillId="22" borderId="811" xfId="13" applyFont="1" applyFill="1" applyBorder="1"/>
    <xf numFmtId="49" fontId="18" fillId="22" borderId="863" xfId="13" applyNumberFormat="1" applyFont="1" applyFill="1" applyBorder="1" applyAlignment="1">
      <alignment horizontal="center"/>
    </xf>
    <xf numFmtId="49" fontId="76" fillId="22" borderId="864" xfId="13" applyNumberFormat="1" applyFont="1" applyFill="1" applyBorder="1" applyAlignment="1">
      <alignment horizontal="center"/>
    </xf>
    <xf numFmtId="49" fontId="76" fillId="22" borderId="865" xfId="13" applyNumberFormat="1" applyFont="1" applyFill="1" applyBorder="1" applyAlignment="1">
      <alignment horizontal="center"/>
    </xf>
    <xf numFmtId="49" fontId="18" fillId="0" borderId="863" xfId="13" applyNumberFormat="1" applyFont="1" applyBorder="1" applyAlignment="1">
      <alignment horizontal="center"/>
    </xf>
    <xf numFmtId="49" fontId="76" fillId="0" borderId="864" xfId="13" applyNumberFormat="1" applyFont="1" applyBorder="1" applyAlignment="1">
      <alignment horizontal="center"/>
    </xf>
    <xf numFmtId="49" fontId="76" fillId="0" borderId="865" xfId="13" applyNumberFormat="1" applyFont="1" applyBorder="1" applyAlignment="1">
      <alignment horizontal="center"/>
    </xf>
    <xf numFmtId="49" fontId="76" fillId="22" borderId="866" xfId="13" applyNumberFormat="1" applyFont="1" applyFill="1" applyBorder="1" applyAlignment="1">
      <alignment horizontal="center"/>
    </xf>
    <xf numFmtId="49" fontId="18" fillId="22" borderId="114" xfId="13" applyNumberFormat="1" applyFont="1" applyFill="1" applyBorder="1" applyAlignment="1">
      <alignment horizontal="center"/>
    </xf>
    <xf numFmtId="49" fontId="76" fillId="22" borderId="113" xfId="13" applyNumberFormat="1" applyFont="1" applyFill="1" applyBorder="1" applyAlignment="1">
      <alignment horizontal="center"/>
    </xf>
    <xf numFmtId="49" fontId="76" fillId="22" borderId="497" xfId="13" applyNumberFormat="1" applyFont="1" applyFill="1" applyBorder="1" applyAlignment="1">
      <alignment horizontal="center"/>
    </xf>
    <xf numFmtId="164" fontId="76" fillId="22" borderId="0" xfId="13" applyFont="1" applyFill="1" applyAlignment="1">
      <alignment horizontal="center" vertical="center" wrapText="1"/>
    </xf>
    <xf numFmtId="164" fontId="75" fillId="22" borderId="0" xfId="13" applyFont="1" applyFill="1"/>
    <xf numFmtId="164" fontId="15" fillId="22" borderId="0" xfId="13" applyFont="1" applyFill="1" applyAlignment="1">
      <alignment vertical="center"/>
    </xf>
    <xf numFmtId="164" fontId="98" fillId="22" borderId="0" xfId="13" applyFont="1" applyFill="1" applyAlignment="1">
      <alignment horizontal="center"/>
    </xf>
    <xf numFmtId="164" fontId="15" fillId="22" borderId="0" xfId="13" applyFont="1" applyFill="1" applyAlignment="1">
      <alignment horizontal="center"/>
    </xf>
    <xf numFmtId="164" fontId="98" fillId="0" borderId="0" xfId="13" applyFont="1" applyAlignment="1">
      <alignment horizontal="center"/>
    </xf>
    <xf numFmtId="164" fontId="15" fillId="0" borderId="0" xfId="13" applyFont="1" applyAlignment="1">
      <alignment horizontal="center"/>
    </xf>
    <xf numFmtId="164" fontId="15" fillId="22" borderId="0" xfId="13" applyFont="1" applyFill="1" applyAlignment="1">
      <alignment horizontal="center" vertical="center" wrapText="1"/>
    </xf>
    <xf numFmtId="164" fontId="15" fillId="0" borderId="0" xfId="13" applyFont="1"/>
    <xf numFmtId="164" fontId="98" fillId="0" borderId="0" xfId="13" applyFont="1"/>
    <xf numFmtId="164" fontId="15" fillId="0" borderId="0" xfId="13" applyFont="1" applyAlignment="1">
      <alignment vertical="center"/>
    </xf>
    <xf numFmtId="164" fontId="75" fillId="22" borderId="869" xfId="13" applyFont="1" applyFill="1" applyBorder="1" applyAlignment="1">
      <alignment horizontal="left" vertical="top"/>
    </xf>
    <xf numFmtId="164" fontId="18" fillId="22" borderId="870" xfId="13" applyFont="1" applyFill="1" applyBorder="1" applyAlignment="1">
      <alignment horizontal="center" vertical="top"/>
    </xf>
    <xf numFmtId="164" fontId="76" fillId="22" borderId="871" xfId="13" applyFont="1" applyFill="1" applyBorder="1" applyAlignment="1">
      <alignment horizontal="center" vertical="top"/>
    </xf>
    <xf numFmtId="164" fontId="76" fillId="22" borderId="872" xfId="13" applyFont="1" applyFill="1" applyBorder="1" applyAlignment="1">
      <alignment horizontal="center" vertical="top"/>
    </xf>
    <xf numFmtId="164" fontId="18" fillId="22" borderId="873" xfId="13" applyFont="1" applyFill="1" applyBorder="1" applyAlignment="1">
      <alignment horizontal="center" vertical="top"/>
    </xf>
    <xf numFmtId="164" fontId="18" fillId="0" borderId="873" xfId="13" applyFont="1" applyBorder="1" applyAlignment="1">
      <alignment horizontal="center" vertical="top"/>
    </xf>
    <xf numFmtId="164" fontId="76" fillId="0" borderId="871" xfId="13" applyFont="1" applyBorder="1" applyAlignment="1">
      <alignment horizontal="center" vertical="top"/>
    </xf>
    <xf numFmtId="164" fontId="76" fillId="0" borderId="872" xfId="13" applyFont="1" applyBorder="1" applyAlignment="1">
      <alignment horizontal="center" vertical="top"/>
    </xf>
    <xf numFmtId="164" fontId="5" fillId="22" borderId="870" xfId="13" applyFont="1" applyFill="1" applyBorder="1" applyAlignment="1">
      <alignment horizontal="center" vertical="top"/>
    </xf>
    <xf numFmtId="164" fontId="76" fillId="22" borderId="870" xfId="13" applyFont="1" applyFill="1" applyBorder="1" applyAlignment="1">
      <alignment horizontal="center" vertical="top"/>
    </xf>
    <xf numFmtId="164" fontId="76" fillId="22" borderId="873" xfId="13" applyFont="1" applyFill="1" applyBorder="1" applyAlignment="1">
      <alignment horizontal="center" vertical="top"/>
    </xf>
    <xf numFmtId="49" fontId="76" fillId="22" borderId="874" xfId="13" applyNumberFormat="1" applyFont="1" applyFill="1" applyBorder="1" applyAlignment="1">
      <alignment vertical="center" wrapText="1"/>
    </xf>
    <xf numFmtId="49" fontId="75" fillId="22" borderId="875" xfId="13" applyNumberFormat="1" applyFont="1" applyFill="1" applyBorder="1" applyAlignment="1">
      <alignment horizontal="right"/>
    </xf>
    <xf numFmtId="164" fontId="76" fillId="0" borderId="803" xfId="13" applyFont="1" applyBorder="1" applyAlignment="1">
      <alignment horizontal="left"/>
    </xf>
    <xf numFmtId="164" fontId="18" fillId="22" borderId="807" xfId="13" applyFont="1" applyFill="1" applyBorder="1" applyAlignment="1">
      <alignment horizontal="center"/>
    </xf>
    <xf numFmtId="164" fontId="76" fillId="22" borderId="804" xfId="13" applyFont="1" applyFill="1" applyBorder="1" applyAlignment="1">
      <alignment horizontal="center"/>
    </xf>
    <xf numFmtId="164" fontId="76" fillId="22" borderId="806" xfId="13" applyFont="1" applyFill="1" applyBorder="1" applyAlignment="1">
      <alignment horizontal="center"/>
    </xf>
    <xf numFmtId="164" fontId="18" fillId="22" borderId="876" xfId="13" applyFont="1" applyFill="1" applyBorder="1" applyAlignment="1">
      <alignment horizontal="center"/>
    </xf>
    <xf numFmtId="164" fontId="18" fillId="0" borderId="876" xfId="13" applyFont="1" applyBorder="1" applyAlignment="1">
      <alignment horizontal="center"/>
    </xf>
    <xf numFmtId="164" fontId="76" fillId="0" borderId="806" xfId="13" applyFont="1" applyBorder="1" applyAlignment="1">
      <alignment horizontal="center"/>
    </xf>
    <xf numFmtId="164" fontId="5" fillId="22" borderId="807" xfId="13" applyFont="1" applyFill="1" applyBorder="1" applyAlignment="1">
      <alignment horizontal="center"/>
    </xf>
    <xf numFmtId="164" fontId="76" fillId="22" borderId="807" xfId="13" applyFont="1" applyFill="1" applyBorder="1" applyAlignment="1">
      <alignment horizontal="center"/>
    </xf>
    <xf numFmtId="164" fontId="76" fillId="22" borderId="876" xfId="13" applyFont="1" applyFill="1" applyBorder="1" applyAlignment="1">
      <alignment horizontal="center"/>
    </xf>
    <xf numFmtId="49" fontId="76" fillId="22" borderId="805" xfId="13" applyNumberFormat="1" applyFont="1" applyFill="1" applyBorder="1" applyAlignment="1">
      <alignment vertical="center" wrapText="1"/>
    </xf>
    <xf numFmtId="49" fontId="75" fillId="22" borderId="802" xfId="13" applyNumberFormat="1" applyFont="1" applyFill="1" applyBorder="1" applyAlignment="1">
      <alignment horizontal="right"/>
    </xf>
    <xf numFmtId="49" fontId="75" fillId="0" borderId="803" xfId="13" applyNumberFormat="1" applyFont="1" applyBorder="1" applyAlignment="1">
      <alignment horizontal="left"/>
    </xf>
    <xf numFmtId="164" fontId="18" fillId="22" borderId="809" xfId="13" applyFont="1" applyFill="1" applyBorder="1" applyAlignment="1">
      <alignment horizontal="center"/>
    </xf>
    <xf numFmtId="49" fontId="76" fillId="0" borderId="802" xfId="13" applyNumberFormat="1" applyFont="1" applyBorder="1" applyAlignment="1">
      <alignment vertical="center" wrapText="1"/>
    </xf>
    <xf numFmtId="164" fontId="18" fillId="22" borderId="114" xfId="13" applyFont="1" applyFill="1" applyBorder="1" applyAlignment="1">
      <alignment horizontal="center"/>
    </xf>
    <xf numFmtId="164" fontId="76" fillId="22" borderId="497" xfId="13" applyFont="1" applyFill="1" applyBorder="1" applyAlignment="1">
      <alignment horizontal="center"/>
    </xf>
    <xf numFmtId="164" fontId="76" fillId="22" borderId="812" xfId="13" applyFont="1" applyFill="1" applyBorder="1" applyAlignment="1">
      <alignment horizontal="center"/>
    </xf>
    <xf numFmtId="164" fontId="18" fillId="22" borderId="498" xfId="13" applyFont="1" applyFill="1" applyBorder="1" applyAlignment="1">
      <alignment horizontal="center"/>
    </xf>
    <xf numFmtId="164" fontId="76" fillId="22" borderId="124" xfId="13" applyFont="1" applyFill="1" applyBorder="1" applyAlignment="1">
      <alignment horizontal="center"/>
    </xf>
    <xf numFmtId="49" fontId="76" fillId="0" borderId="801" xfId="13" applyNumberFormat="1" applyFont="1" applyBorder="1" applyAlignment="1">
      <alignment vertical="center" wrapText="1"/>
    </xf>
    <xf numFmtId="164" fontId="75" fillId="0" borderId="801" xfId="13" applyFont="1" applyBorder="1" applyAlignment="1">
      <alignment horizontal="right"/>
    </xf>
    <xf numFmtId="49" fontId="75" fillId="0" borderId="875" xfId="13" applyNumberFormat="1" applyFont="1" applyBorder="1" applyAlignment="1">
      <alignment vertical="center" wrapText="1"/>
    </xf>
    <xf numFmtId="164" fontId="75" fillId="0" borderId="875" xfId="13" applyFont="1" applyBorder="1" applyAlignment="1">
      <alignment horizontal="left"/>
    </xf>
    <xf numFmtId="164" fontId="18" fillId="0" borderId="869" xfId="13" applyFont="1" applyBorder="1" applyAlignment="1">
      <alignment horizontal="left"/>
    </xf>
    <xf numFmtId="164" fontId="76" fillId="0" borderId="871" xfId="13" applyFont="1" applyBorder="1" applyAlignment="1">
      <alignment horizontal="left"/>
    </xf>
    <xf numFmtId="164" fontId="76" fillId="0" borderId="874" xfId="13" applyFont="1" applyBorder="1" applyAlignment="1">
      <alignment horizontal="left"/>
    </xf>
    <xf numFmtId="164" fontId="76" fillId="0" borderId="872" xfId="13" applyFont="1" applyBorder="1" applyAlignment="1">
      <alignment horizontal="left"/>
    </xf>
    <xf numFmtId="164" fontId="18" fillId="0" borderId="875" xfId="13" applyFont="1" applyBorder="1" applyAlignment="1">
      <alignment horizontal="left"/>
    </xf>
    <xf numFmtId="164" fontId="76" fillId="0" borderId="870" xfId="13" applyFont="1" applyBorder="1" applyAlignment="1">
      <alignment horizontal="left"/>
    </xf>
    <xf numFmtId="164" fontId="76" fillId="0" borderId="870" xfId="13" applyFont="1" applyBorder="1" applyAlignment="1">
      <alignment horizontal="center"/>
    </xf>
    <xf numFmtId="164" fontId="76" fillId="0" borderId="871" xfId="13" applyFont="1" applyBorder="1" applyAlignment="1">
      <alignment horizontal="center"/>
    </xf>
    <xf numFmtId="164" fontId="76" fillId="0" borderId="877" xfId="13" applyFont="1" applyBorder="1" applyAlignment="1">
      <alignment horizontal="center"/>
    </xf>
    <xf numFmtId="49" fontId="76" fillId="0" borderId="875" xfId="13" applyNumberFormat="1" applyFont="1" applyBorder="1" applyAlignment="1">
      <alignment horizontal="left" vertical="center" wrapText="1"/>
    </xf>
    <xf numFmtId="164" fontId="19" fillId="24" borderId="801" xfId="13" applyFont="1" applyFill="1" applyBorder="1" applyAlignment="1">
      <alignment horizontal="center"/>
    </xf>
    <xf numFmtId="164" fontId="77" fillId="22" borderId="812" xfId="13" applyFont="1" applyFill="1" applyBorder="1" applyAlignment="1">
      <alignment horizontal="center"/>
    </xf>
    <xf numFmtId="49" fontId="75" fillId="22" borderId="498" xfId="13" applyNumberFormat="1" applyFont="1" applyFill="1" applyBorder="1" applyAlignment="1">
      <alignment vertical="center" wrapText="1"/>
    </xf>
    <xf numFmtId="49" fontId="75" fillId="22" borderId="115" xfId="13" applyNumberFormat="1" applyFont="1" applyFill="1" applyBorder="1" applyAlignment="1">
      <alignment vertical="center" wrapText="1"/>
    </xf>
    <xf numFmtId="49" fontId="75" fillId="22" borderId="115" xfId="13" applyNumberFormat="1" applyFont="1" applyFill="1" applyBorder="1" applyAlignment="1">
      <alignment horizontal="left" vertical="center" wrapText="1"/>
    </xf>
    <xf numFmtId="164" fontId="77" fillId="22" borderId="540" xfId="13" applyFont="1" applyFill="1" applyBorder="1" applyAlignment="1">
      <alignment horizontal="center"/>
    </xf>
    <xf numFmtId="164" fontId="15" fillId="22" borderId="497" xfId="13" applyFont="1" applyFill="1" applyBorder="1" applyAlignment="1">
      <alignment horizontal="right"/>
    </xf>
    <xf numFmtId="164" fontId="77" fillId="24" borderId="521" xfId="13" applyFont="1" applyFill="1" applyBorder="1" applyAlignment="1">
      <alignment horizontal="center"/>
    </xf>
    <xf numFmtId="164" fontId="77" fillId="24" borderId="519" xfId="13" applyFont="1" applyFill="1" applyBorder="1" applyAlignment="1">
      <alignment horizontal="center"/>
    </xf>
    <xf numFmtId="164" fontId="77" fillId="24" borderId="810" xfId="13" applyFont="1" applyFill="1" applyBorder="1" applyAlignment="1">
      <alignment horizontal="center"/>
    </xf>
    <xf numFmtId="164" fontId="76" fillId="22" borderId="119" xfId="13" applyFont="1" applyFill="1" applyBorder="1" applyAlignment="1">
      <alignment horizontal="center" vertical="center" wrapText="1"/>
    </xf>
    <xf numFmtId="49" fontId="75" fillId="22" borderId="498" xfId="13" applyNumberFormat="1" applyFont="1" applyFill="1" applyBorder="1" applyAlignment="1">
      <alignment horizontal="left" vertical="center" wrapText="1"/>
    </xf>
    <xf numFmtId="164" fontId="76" fillId="0" borderId="119" xfId="13" applyFont="1" applyBorder="1" applyAlignment="1">
      <alignment horizontal="center" vertical="center" wrapText="1"/>
    </xf>
    <xf numFmtId="164" fontId="77" fillId="0" borderId="118" xfId="13" applyFont="1" applyBorder="1" applyAlignment="1">
      <alignment horizontal="center"/>
    </xf>
    <xf numFmtId="49" fontId="75" fillId="0" borderId="115" xfId="13" applyNumberFormat="1" applyFont="1" applyBorder="1" applyAlignment="1">
      <alignment horizontal="left" vertical="center" wrapText="1"/>
    </xf>
    <xf numFmtId="164" fontId="18" fillId="22" borderId="114" xfId="13" applyFont="1" applyFill="1" applyBorder="1" applyAlignment="1">
      <alignment horizontal="center" vertical="center"/>
    </xf>
    <xf numFmtId="164" fontId="76" fillId="22" borderId="497" xfId="13" applyFont="1" applyFill="1" applyBorder="1" applyAlignment="1">
      <alignment horizontal="center" vertical="center"/>
    </xf>
    <xf numFmtId="164" fontId="19" fillId="13" borderId="518" xfId="13" applyFont="1" applyFill="1" applyBorder="1" applyAlignment="1">
      <alignment horizontal="center"/>
    </xf>
    <xf numFmtId="164" fontId="77" fillId="13" borderId="519" xfId="13" applyFont="1" applyFill="1" applyBorder="1" applyAlignment="1">
      <alignment horizontal="center"/>
    </xf>
    <xf numFmtId="164" fontId="77" fillId="13" borderId="811" xfId="13" applyFont="1" applyFill="1" applyBorder="1" applyAlignment="1">
      <alignment horizontal="center"/>
    </xf>
    <xf numFmtId="164" fontId="76" fillId="22" borderId="119" xfId="13" applyFont="1" applyFill="1" applyBorder="1" applyAlignment="1">
      <alignment vertical="center"/>
    </xf>
    <xf numFmtId="164" fontId="18" fillId="22" borderId="119" xfId="13" applyFont="1" applyFill="1" applyBorder="1" applyAlignment="1">
      <alignment horizontal="center"/>
    </xf>
    <xf numFmtId="49" fontId="75" fillId="22" borderId="539" xfId="13" applyNumberFormat="1" applyFont="1" applyFill="1" applyBorder="1" applyAlignment="1">
      <alignment horizontal="left" vertical="center" wrapText="1"/>
    </xf>
    <xf numFmtId="164" fontId="75" fillId="22" borderId="805" xfId="13" applyFont="1" applyFill="1" applyBorder="1"/>
    <xf numFmtId="164" fontId="76" fillId="22" borderId="792" xfId="13" applyFont="1" applyFill="1" applyBorder="1" applyAlignment="1">
      <alignment horizontal="center" vertical="top"/>
    </xf>
    <xf numFmtId="164" fontId="76" fillId="22" borderId="498" xfId="13" applyFont="1" applyFill="1" applyBorder="1" applyAlignment="1">
      <alignment horizontal="center" vertical="top"/>
    </xf>
    <xf numFmtId="164" fontId="77" fillId="22" borderId="0" xfId="13" applyFont="1" applyFill="1" applyAlignment="1">
      <alignment horizontal="center"/>
    </xf>
    <xf numFmtId="49" fontId="20" fillId="22" borderId="0" xfId="13" applyNumberFormat="1" applyFont="1" applyFill="1" applyAlignment="1">
      <alignment wrapText="1"/>
    </xf>
    <xf numFmtId="49" fontId="77" fillId="22" borderId="0" xfId="13" applyNumberFormat="1" applyFont="1" applyFill="1" applyAlignment="1">
      <alignment wrapText="1"/>
    </xf>
    <xf numFmtId="49" fontId="77" fillId="22" borderId="792" xfId="13" applyNumberFormat="1" applyFont="1" applyFill="1" applyBorder="1" applyAlignment="1">
      <alignment horizontal="center"/>
    </xf>
    <xf numFmtId="164" fontId="76" fillId="22" borderId="793" xfId="13" applyFont="1" applyFill="1" applyBorder="1" applyAlignment="1">
      <alignment horizontal="center" vertical="top"/>
    </xf>
    <xf numFmtId="164" fontId="76" fillId="0" borderId="792" xfId="13" applyFont="1" applyBorder="1" applyAlignment="1">
      <alignment horizontal="center" vertical="top"/>
    </xf>
    <xf numFmtId="49" fontId="77" fillId="22" borderId="498" xfId="13" applyNumberFormat="1" applyFont="1" applyFill="1" applyBorder="1" applyAlignment="1">
      <alignment horizontal="center" vertical="top"/>
    </xf>
    <xf numFmtId="164" fontId="77" fillId="22" borderId="0" xfId="13" applyFont="1" applyFill="1" applyAlignment="1">
      <alignment horizontal="center" vertical="top"/>
    </xf>
    <xf numFmtId="164" fontId="76" fillId="0" borderId="498" xfId="13" applyFont="1" applyBorder="1" applyAlignment="1">
      <alignment horizontal="center" vertical="top"/>
    </xf>
    <xf numFmtId="164" fontId="76" fillId="22" borderId="661" xfId="13" applyFont="1" applyFill="1" applyBorder="1" applyAlignment="1">
      <alignment horizontal="center"/>
    </xf>
    <xf numFmtId="164" fontId="76" fillId="22" borderId="546" xfId="13" applyFont="1" applyFill="1" applyBorder="1" applyAlignment="1">
      <alignment horizontal="center"/>
    </xf>
    <xf numFmtId="164" fontId="76" fillId="22" borderId="0" xfId="13" applyFont="1" applyFill="1" applyAlignment="1">
      <alignment horizontal="center" vertical="top"/>
    </xf>
    <xf numFmtId="49" fontId="94" fillId="22" borderId="793" xfId="13" applyNumberFormat="1" applyFont="1" applyFill="1" applyBorder="1" applyAlignment="1">
      <alignment horizontal="center"/>
    </xf>
    <xf numFmtId="49" fontId="94" fillId="0" borderId="792" xfId="13" applyNumberFormat="1" applyFont="1" applyBorder="1" applyAlignment="1">
      <alignment horizontal="center"/>
    </xf>
    <xf numFmtId="49" fontId="94" fillId="22" borderId="792" xfId="13" applyNumberFormat="1" applyFont="1" applyFill="1" applyBorder="1" applyAlignment="1">
      <alignment horizontal="center"/>
    </xf>
    <xf numFmtId="164" fontId="77" fillId="22" borderId="811" xfId="13" applyFont="1" applyFill="1" applyBorder="1" applyAlignment="1">
      <alignment horizontal="center"/>
    </xf>
    <xf numFmtId="164" fontId="77" fillId="22" borderId="516" xfId="13" applyFont="1" applyFill="1" applyBorder="1" applyAlignment="1">
      <alignment horizontal="center"/>
    </xf>
    <xf numFmtId="164" fontId="77" fillId="22" borderId="518" xfId="13" applyFont="1" applyFill="1" applyBorder="1" applyAlignment="1">
      <alignment horizontal="center"/>
    </xf>
    <xf numFmtId="164" fontId="76" fillId="22" borderId="811" xfId="13" applyFont="1" applyFill="1" applyBorder="1" applyAlignment="1">
      <alignment horizontal="center"/>
    </xf>
    <xf numFmtId="164" fontId="76" fillId="22" borderId="516" xfId="13" applyFont="1" applyFill="1" applyBorder="1" applyAlignment="1">
      <alignment horizontal="center"/>
    </xf>
    <xf numFmtId="164" fontId="76" fillId="22" borderId="518" xfId="13" applyFont="1" applyFill="1" applyBorder="1" applyAlignment="1">
      <alignment horizontal="center"/>
    </xf>
    <xf numFmtId="164" fontId="76" fillId="0" borderId="857" xfId="13" applyFont="1" applyBorder="1" applyAlignment="1">
      <alignment horizontal="center"/>
    </xf>
    <xf numFmtId="164" fontId="74" fillId="0" borderId="661" xfId="13" applyBorder="1" applyAlignment="1">
      <alignment horizontal="center"/>
    </xf>
    <xf numFmtId="164" fontId="74" fillId="0" borderId="662" xfId="13" applyBorder="1" applyAlignment="1">
      <alignment horizontal="center"/>
    </xf>
    <xf numFmtId="164" fontId="76" fillId="0" borderId="661" xfId="13" applyFont="1" applyBorder="1" applyAlignment="1">
      <alignment horizontal="center"/>
    </xf>
    <xf numFmtId="164" fontId="76" fillId="22" borderId="651" xfId="13" applyFont="1" applyFill="1" applyBorder="1" applyAlignment="1">
      <alignment horizontal="center"/>
    </xf>
    <xf numFmtId="49" fontId="77" fillId="22" borderId="792" xfId="13" applyNumberFormat="1" applyFont="1" applyFill="1" applyBorder="1" applyAlignment="1">
      <alignment horizontal="center" vertical="center"/>
    </xf>
    <xf numFmtId="49" fontId="76" fillId="22" borderId="810" xfId="13" applyNumberFormat="1" applyFont="1" applyFill="1" applyBorder="1" applyAlignment="1">
      <alignment vertical="center" wrapText="1"/>
    </xf>
    <xf numFmtId="49" fontId="76" fillId="22" borderId="519" xfId="13" applyNumberFormat="1" applyFont="1" applyFill="1" applyBorder="1" applyAlignment="1">
      <alignment vertical="center" wrapText="1"/>
    </xf>
    <xf numFmtId="49" fontId="76" fillId="22" borderId="521" xfId="13" applyNumberFormat="1" applyFont="1" applyFill="1" applyBorder="1" applyAlignment="1">
      <alignment vertical="center" wrapText="1"/>
    </xf>
    <xf numFmtId="49" fontId="16" fillId="22" borderId="801" xfId="13" applyNumberFormat="1" applyFont="1" applyFill="1" applyBorder="1" applyAlignment="1">
      <alignment horizontal="center" vertical="center" textRotation="255"/>
    </xf>
    <xf numFmtId="164" fontId="76" fillId="22" borderId="867" xfId="13" applyFont="1" applyFill="1" applyBorder="1" applyAlignment="1">
      <alignment horizontal="center"/>
    </xf>
    <xf numFmtId="49" fontId="17" fillId="22" borderId="521" xfId="13" applyNumberFormat="1" applyFont="1" applyFill="1" applyBorder="1" applyAlignment="1">
      <alignment horizontal="center" vertical="center"/>
    </xf>
    <xf numFmtId="164" fontId="76" fillId="22" borderId="868" xfId="13" applyFont="1" applyFill="1" applyBorder="1" applyAlignment="1">
      <alignment horizontal="center"/>
    </xf>
    <xf numFmtId="164" fontId="76" fillId="0" borderId="867" xfId="13" applyFont="1" applyBorder="1" applyAlignment="1">
      <alignment horizontal="center"/>
    </xf>
    <xf numFmtId="49" fontId="100" fillId="22" borderId="0" xfId="13" applyNumberFormat="1" applyFont="1" applyFill="1" applyAlignment="1">
      <alignment horizontal="center"/>
    </xf>
    <xf numFmtId="164" fontId="99" fillId="22" borderId="0" xfId="13" applyFont="1" applyFill="1" applyAlignment="1">
      <alignment horizontal="left" wrapText="1"/>
    </xf>
    <xf numFmtId="49" fontId="99" fillId="22" borderId="0" xfId="13" applyNumberFormat="1" applyFont="1" applyFill="1" applyAlignment="1">
      <alignment horizontal="center"/>
    </xf>
    <xf numFmtId="164" fontId="74" fillId="0" borderId="28" xfId="13" applyBorder="1" applyAlignment="1">
      <alignment horizontal="center"/>
    </xf>
    <xf numFmtId="164" fontId="77" fillId="22" borderId="516" xfId="13" applyFont="1" applyFill="1" applyBorder="1" applyAlignment="1">
      <alignment horizontal="center" vertical="center"/>
    </xf>
    <xf numFmtId="49" fontId="76" fillId="22" borderId="801" xfId="13" applyNumberFormat="1" applyFont="1" applyFill="1" applyBorder="1" applyAlignment="1">
      <alignment horizontal="left" vertical="center" wrapText="1"/>
    </xf>
    <xf numFmtId="49" fontId="76" fillId="22" borderId="810" xfId="13" applyNumberFormat="1" applyFont="1" applyFill="1" applyBorder="1" applyAlignment="1">
      <alignment horizontal="center" vertical="center"/>
    </xf>
    <xf numFmtId="49" fontId="76" fillId="22" borderId="519" xfId="13" applyNumberFormat="1" applyFont="1" applyFill="1" applyBorder="1" applyAlignment="1">
      <alignment horizontal="center" vertical="center"/>
    </xf>
    <xf numFmtId="0" fontId="9" fillId="0" borderId="0" xfId="9" applyFont="1" applyAlignment="1">
      <alignment horizontal="left"/>
    </xf>
    <xf numFmtId="0" fontId="10" fillId="0" borderId="504" xfId="9" applyFont="1" applyBorder="1" applyAlignment="1">
      <alignment horizontal="center"/>
    </xf>
    <xf numFmtId="0" fontId="10" fillId="0" borderId="385" xfId="9" applyFont="1" applyBorder="1" applyAlignment="1">
      <alignment horizontal="center"/>
    </xf>
    <xf numFmtId="0" fontId="10" fillId="0" borderId="505" xfId="9" applyFont="1" applyBorder="1" applyAlignment="1">
      <alignment horizontal="center"/>
    </xf>
    <xf numFmtId="0" fontId="10" fillId="0" borderId="500" xfId="9" applyFont="1" applyBorder="1" applyAlignment="1">
      <alignment horizontal="center"/>
    </xf>
    <xf numFmtId="0" fontId="10" fillId="0" borderId="395" xfId="9" applyFont="1" applyBorder="1" applyAlignment="1">
      <alignment horizontal="center"/>
    </xf>
    <xf numFmtId="0" fontId="10" fillId="0" borderId="398" xfId="9" applyFont="1" applyBorder="1" applyAlignment="1">
      <alignment horizontal="center"/>
    </xf>
    <xf numFmtId="0" fontId="10" fillId="0" borderId="437" xfId="9" applyFont="1" applyBorder="1" applyAlignment="1">
      <alignment horizontal="center"/>
    </xf>
    <xf numFmtId="0" fontId="10" fillId="0" borderId="396" xfId="9" applyFont="1" applyBorder="1" applyAlignment="1">
      <alignment horizontal="center"/>
    </xf>
    <xf numFmtId="0" fontId="10" fillId="0" borderId="397" xfId="9" applyFont="1" applyBorder="1" applyAlignment="1">
      <alignment horizontal="center"/>
    </xf>
    <xf numFmtId="0" fontId="10" fillId="0" borderId="164" xfId="9" applyFont="1" applyBorder="1" applyAlignment="1">
      <alignment horizontal="center"/>
    </xf>
    <xf numFmtId="0" fontId="41" fillId="0" borderId="144" xfId="9" applyFont="1" applyBorder="1" applyAlignment="1">
      <alignment horizontal="center" vertical="center" wrapText="1"/>
    </xf>
    <xf numFmtId="0" fontId="41" fillId="0" borderId="380" xfId="9" applyFont="1" applyBorder="1" applyAlignment="1">
      <alignment horizontal="center" vertical="center" wrapText="1"/>
    </xf>
    <xf numFmtId="0" fontId="41" fillId="0" borderId="0" xfId="9" applyFont="1" applyAlignment="1">
      <alignment horizontal="center" vertical="center" wrapText="1"/>
    </xf>
    <xf numFmtId="0" fontId="41" fillId="0" borderId="142" xfId="9" applyFont="1" applyBorder="1" applyAlignment="1">
      <alignment horizontal="center" vertical="center" wrapText="1"/>
    </xf>
    <xf numFmtId="0" fontId="41" fillId="0" borderId="135" xfId="9" applyFont="1" applyBorder="1" applyAlignment="1">
      <alignment horizontal="center" vertical="center" wrapText="1"/>
    </xf>
    <xf numFmtId="0" fontId="41" fillId="0" borderId="148" xfId="9" applyFont="1" applyBorder="1" applyAlignment="1">
      <alignment horizontal="center" vertical="center" wrapText="1"/>
    </xf>
    <xf numFmtId="0" fontId="10" fillId="0" borderId="501" xfId="9" applyFont="1" applyBorder="1" applyAlignment="1">
      <alignment horizontal="center"/>
    </xf>
    <xf numFmtId="0" fontId="10" fillId="0" borderId="499" xfId="9" applyFont="1" applyBorder="1" applyAlignment="1">
      <alignment horizontal="center"/>
    </xf>
    <xf numFmtId="0" fontId="10" fillId="0" borderId="425" xfId="9" applyFont="1" applyBorder="1" applyAlignment="1">
      <alignment horizontal="left" vertical="center"/>
    </xf>
    <xf numFmtId="0" fontId="10" fillId="0" borderId="426" xfId="9" applyFont="1" applyBorder="1" applyAlignment="1">
      <alignment horizontal="left" vertical="center"/>
    </xf>
    <xf numFmtId="0" fontId="10" fillId="0" borderId="427" xfId="9" applyFont="1" applyBorder="1" applyAlignment="1">
      <alignment horizontal="left" vertical="center"/>
    </xf>
    <xf numFmtId="0" fontId="41" fillId="0" borderId="379" xfId="9" applyFont="1" applyBorder="1" applyAlignment="1">
      <alignment horizontal="center" vertical="center" wrapText="1"/>
    </xf>
    <xf numFmtId="0" fontId="41" fillId="0" borderId="219" xfId="9" applyFont="1" applyBorder="1" applyAlignment="1">
      <alignment horizontal="center" vertical="center" wrapText="1"/>
    </xf>
    <xf numFmtId="0" fontId="41" fillId="0" borderId="143" xfId="9" applyFont="1" applyBorder="1" applyAlignment="1">
      <alignment horizontal="center" vertical="center" wrapText="1"/>
    </xf>
    <xf numFmtId="0" fontId="33" fillId="0" borderId="445" xfId="9" applyFont="1" applyBorder="1" applyAlignment="1">
      <alignment horizontal="left" wrapText="1"/>
    </xf>
    <xf numFmtId="0" fontId="33" fillId="0" borderId="424" xfId="9" applyFont="1" applyBorder="1" applyAlignment="1">
      <alignment horizontal="left" wrapText="1"/>
    </xf>
    <xf numFmtId="0" fontId="33" fillId="0" borderId="483" xfId="9" applyFont="1" applyBorder="1" applyAlignment="1">
      <alignment horizontal="left"/>
    </xf>
    <xf numFmtId="0" fontId="33" fillId="0" borderId="424" xfId="9" applyFont="1" applyBorder="1" applyAlignment="1">
      <alignment horizontal="left"/>
    </xf>
    <xf numFmtId="0" fontId="33" fillId="0" borderId="425" xfId="9" applyFont="1" applyBorder="1" applyAlignment="1">
      <alignment horizontal="left" vertical="center" wrapText="1"/>
    </xf>
    <xf numFmtId="0" fontId="33" fillId="0" borderId="427" xfId="9" applyFont="1" applyBorder="1" applyAlignment="1">
      <alignment horizontal="left" vertical="center" wrapText="1"/>
    </xf>
    <xf numFmtId="0" fontId="12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33" fillId="0" borderId="379" xfId="9" applyFont="1" applyBorder="1" applyAlignment="1">
      <alignment horizontal="center"/>
    </xf>
    <xf numFmtId="0" fontId="33" fillId="0" borderId="144" xfId="9" applyFont="1" applyBorder="1" applyAlignment="1">
      <alignment horizontal="center"/>
    </xf>
    <xf numFmtId="0" fontId="33" fillId="7" borderId="425" xfId="9" applyFont="1" applyFill="1" applyBorder="1" applyAlignment="1">
      <alignment horizontal="left" vertical="center"/>
    </xf>
    <xf numFmtId="0" fontId="33" fillId="7" borderId="426" xfId="9" applyFont="1" applyFill="1" applyBorder="1" applyAlignment="1">
      <alignment horizontal="left" vertical="center"/>
    </xf>
    <xf numFmtId="0" fontId="33" fillId="7" borderId="427" xfId="9" applyFont="1" applyFill="1" applyBorder="1" applyAlignment="1">
      <alignment horizontal="left" vertical="center"/>
    </xf>
    <xf numFmtId="0" fontId="33" fillId="0" borderId="425" xfId="9" applyFont="1" applyBorder="1" applyAlignment="1">
      <alignment horizontal="left" vertical="center"/>
    </xf>
    <xf numFmtId="0" fontId="33" fillId="0" borderId="426" xfId="9" applyFont="1" applyBorder="1" applyAlignment="1">
      <alignment horizontal="left" vertical="center"/>
    </xf>
    <xf numFmtId="0" fontId="33" fillId="0" borderId="427" xfId="9" applyFont="1" applyBorder="1" applyAlignment="1">
      <alignment horizontal="left" vertical="center"/>
    </xf>
    <xf numFmtId="0" fontId="33" fillId="0" borderId="392" xfId="9" applyFont="1" applyBorder="1" applyAlignment="1">
      <alignment horizontal="center"/>
    </xf>
    <xf numFmtId="0" fontId="33" fillId="0" borderId="393" xfId="9" applyFont="1" applyBorder="1" applyAlignment="1">
      <alignment horizontal="center"/>
    </xf>
    <xf numFmtId="0" fontId="33" fillId="0" borderId="394" xfId="9" applyFont="1" applyBorder="1" applyAlignment="1">
      <alignment horizontal="center"/>
    </xf>
    <xf numFmtId="0" fontId="33" fillId="0" borderId="387" xfId="9" applyFont="1" applyBorder="1" applyAlignment="1">
      <alignment horizontal="center" wrapText="1"/>
    </xf>
    <xf numFmtId="0" fontId="33" fillId="0" borderId="147" xfId="9" applyFont="1" applyBorder="1" applyAlignment="1">
      <alignment horizontal="center"/>
    </xf>
    <xf numFmtId="0" fontId="36" fillId="3" borderId="425" xfId="9" applyFont="1" applyFill="1" applyBorder="1" applyAlignment="1">
      <alignment horizontal="left" vertical="center"/>
    </xf>
    <xf numFmtId="0" fontId="36" fillId="3" borderId="426" xfId="9" applyFont="1" applyFill="1" applyBorder="1" applyAlignment="1">
      <alignment horizontal="left" vertical="center"/>
    </xf>
    <xf numFmtId="0" fontId="36" fillId="3" borderId="427" xfId="9" applyFont="1" applyFill="1" applyBorder="1" applyAlignment="1">
      <alignment horizontal="left" vertical="center"/>
    </xf>
    <xf numFmtId="0" fontId="33" fillId="0" borderId="426" xfId="9" applyFont="1" applyBorder="1" applyAlignment="1">
      <alignment horizontal="left"/>
    </xf>
    <xf numFmtId="0" fontId="33" fillId="0" borderId="144" xfId="9" applyFont="1" applyBorder="1" applyAlignment="1">
      <alignment horizontal="left"/>
    </xf>
    <xf numFmtId="0" fontId="33" fillId="0" borderId="380" xfId="9" applyFont="1" applyBorder="1" applyAlignment="1">
      <alignment horizontal="left"/>
    </xf>
    <xf numFmtId="0" fontId="33" fillId="0" borderId="425" xfId="9" applyFont="1" applyBorder="1" applyAlignment="1">
      <alignment horizontal="center"/>
    </xf>
    <xf numFmtId="0" fontId="33" fillId="0" borderId="426" xfId="9" applyFont="1" applyBorder="1" applyAlignment="1">
      <alignment horizontal="center"/>
    </xf>
    <xf numFmtId="0" fontId="33" fillId="0" borderId="427" xfId="9" applyFont="1" applyBorder="1" applyAlignment="1">
      <alignment horizontal="center"/>
    </xf>
    <xf numFmtId="0" fontId="33" fillId="0" borderId="501" xfId="9" applyFont="1" applyBorder="1" applyAlignment="1">
      <alignment horizontal="center" vertical="center"/>
    </xf>
    <xf numFmtId="0" fontId="33" fillId="0" borderId="399" xfId="9" applyFont="1" applyBorder="1" applyAlignment="1">
      <alignment horizontal="center" vertical="center"/>
    </xf>
    <xf numFmtId="0" fontId="33" fillId="0" borderId="500" xfId="9" applyFont="1" applyBorder="1" applyAlignment="1">
      <alignment horizontal="center" vertical="center"/>
    </xf>
    <xf numFmtId="0" fontId="33" fillId="0" borderId="400" xfId="9" applyFont="1" applyBorder="1" applyAlignment="1">
      <alignment horizontal="center" vertical="center"/>
    </xf>
    <xf numFmtId="0" fontId="33" fillId="0" borderId="504" xfId="9" applyFont="1" applyBorder="1" applyAlignment="1">
      <alignment horizontal="center" vertical="center"/>
    </xf>
    <xf numFmtId="0" fontId="33" fillId="0" borderId="401" xfId="9" applyFont="1" applyBorder="1" applyAlignment="1">
      <alignment horizontal="center" vertical="center"/>
    </xf>
    <xf numFmtId="0" fontId="10" fillId="0" borderId="501" xfId="9" applyFont="1" applyBorder="1" applyAlignment="1">
      <alignment vertical="top" wrapText="1"/>
    </xf>
    <xf numFmtId="0" fontId="10" fillId="0" borderId="389" xfId="9" applyFont="1" applyBorder="1" applyAlignment="1">
      <alignment vertical="top" wrapText="1"/>
    </xf>
    <xf numFmtId="0" fontId="10" fillId="0" borderId="399" xfId="9" applyFont="1" applyBorder="1" applyAlignment="1">
      <alignment vertical="top" wrapText="1"/>
    </xf>
    <xf numFmtId="0" fontId="10" fillId="0" borderId="500" xfId="9" applyFont="1" applyBorder="1" applyAlignment="1">
      <alignment vertical="center" wrapText="1"/>
    </xf>
    <xf numFmtId="0" fontId="10" fillId="0" borderId="390" xfId="9" applyFont="1" applyBorder="1" applyAlignment="1">
      <alignment vertical="center" wrapText="1"/>
    </xf>
    <xf numFmtId="0" fontId="10" fillId="0" borderId="400" xfId="9" applyFont="1" applyBorder="1" applyAlignment="1">
      <alignment vertical="center" wrapText="1"/>
    </xf>
    <xf numFmtId="0" fontId="23" fillId="0" borderId="499" xfId="9" applyFont="1" applyBorder="1" applyAlignment="1">
      <alignment vertical="center" wrapText="1"/>
    </xf>
    <xf numFmtId="0" fontId="23" fillId="0" borderId="391" xfId="9" applyFont="1" applyBorder="1" applyAlignment="1">
      <alignment vertical="center" wrapText="1"/>
    </xf>
    <xf numFmtId="0" fontId="23" fillId="0" borderId="402" xfId="9" applyFont="1" applyBorder="1" applyAlignment="1">
      <alignment vertical="center" wrapText="1"/>
    </xf>
    <xf numFmtId="0" fontId="10" fillId="0" borderId="506" xfId="9" applyFont="1" applyBorder="1" applyAlignment="1">
      <alignment horizontal="center"/>
    </xf>
    <xf numFmtId="0" fontId="10" fillId="0" borderId="502" xfId="9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144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10" fillId="0" borderId="51" xfId="0" applyFont="1" applyBorder="1" applyAlignment="1">
      <alignment horizontal="center"/>
    </xf>
    <xf numFmtId="0" fontId="10" fillId="0" borderId="150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10" fillId="0" borderId="28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33" fillId="0" borderId="130" xfId="0" applyFont="1" applyBorder="1" applyAlignment="1">
      <alignment horizontal="center" wrapText="1"/>
    </xf>
    <xf numFmtId="0" fontId="33" fillId="0" borderId="147" xfId="0" applyFont="1" applyBorder="1" applyAlignment="1">
      <alignment horizontal="center"/>
    </xf>
    <xf numFmtId="0" fontId="33" fillId="0" borderId="104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83" xfId="0" applyFont="1" applyBorder="1" applyAlignment="1">
      <alignment horizontal="center" vertical="center"/>
    </xf>
    <xf numFmtId="0" fontId="33" fillId="0" borderId="48" xfId="0" applyFont="1" applyBorder="1" applyAlignment="1">
      <alignment horizontal="center" vertical="center"/>
    </xf>
    <xf numFmtId="0" fontId="33" fillId="0" borderId="111" xfId="0" applyFont="1" applyBorder="1" applyAlignment="1">
      <alignment horizontal="center"/>
    </xf>
    <xf numFmtId="0" fontId="33" fillId="0" borderId="152" xfId="0" applyFont="1" applyBorder="1" applyAlignment="1">
      <alignment horizontal="center"/>
    </xf>
    <xf numFmtId="0" fontId="33" fillId="0" borderId="129" xfId="0" applyFont="1" applyBorder="1" applyAlignment="1">
      <alignment horizontal="center"/>
    </xf>
    <xf numFmtId="0" fontId="36" fillId="3" borderId="28" xfId="0" applyFont="1" applyFill="1" applyBorder="1" applyAlignment="1">
      <alignment horizontal="left"/>
    </xf>
    <xf numFmtId="0" fontId="36" fillId="3" borderId="27" xfId="0" applyFont="1" applyFill="1" applyBorder="1" applyAlignment="1">
      <alignment horizontal="left"/>
    </xf>
    <xf numFmtId="0" fontId="36" fillId="3" borderId="26" xfId="0" applyFont="1" applyFill="1" applyBorder="1" applyAlignment="1">
      <alignment horizontal="left"/>
    </xf>
    <xf numFmtId="0" fontId="33" fillId="0" borderId="27" xfId="0" applyFont="1" applyBorder="1" applyAlignment="1">
      <alignment horizontal="left"/>
    </xf>
    <xf numFmtId="0" fontId="33" fillId="0" borderId="7" xfId="0" applyFont="1" applyBorder="1" applyAlignment="1">
      <alignment horizontal="left"/>
    </xf>
    <xf numFmtId="0" fontId="33" fillId="0" borderId="9" xfId="0" applyFont="1" applyBorder="1" applyAlignment="1">
      <alignment horizontal="left"/>
    </xf>
    <xf numFmtId="0" fontId="33" fillId="0" borderId="28" xfId="0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41" fillId="0" borderId="7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14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148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151" xfId="0" applyFont="1" applyBorder="1" applyAlignment="1">
      <alignment horizontal="center" vertical="center" wrapText="1"/>
    </xf>
    <xf numFmtId="0" fontId="41" fillId="0" borderId="143" xfId="0" applyFont="1" applyBorder="1" applyAlignment="1">
      <alignment horizontal="center" vertical="center" wrapText="1"/>
    </xf>
    <xf numFmtId="0" fontId="33" fillId="0" borderId="92" xfId="0" applyFont="1" applyBorder="1" applyAlignment="1">
      <alignment horizontal="left" wrapText="1"/>
    </xf>
    <xf numFmtId="0" fontId="33" fillId="0" borderId="132" xfId="0" applyFont="1" applyBorder="1" applyAlignment="1">
      <alignment horizontal="left" wrapText="1"/>
    </xf>
    <xf numFmtId="0" fontId="33" fillId="0" borderId="25" xfId="0" applyFont="1" applyBorder="1" applyAlignment="1">
      <alignment horizontal="left"/>
    </xf>
    <xf numFmtId="0" fontId="33" fillId="0" borderId="132" xfId="0" applyFont="1" applyBorder="1" applyAlignment="1">
      <alignment horizontal="left"/>
    </xf>
    <xf numFmtId="0" fontId="33" fillId="0" borderId="28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1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164" xfId="0" applyFont="1" applyBorder="1" applyAlignment="1">
      <alignment horizontal="center"/>
    </xf>
    <xf numFmtId="49" fontId="44" fillId="0" borderId="165" xfId="6" applyNumberFormat="1" applyFont="1" applyFill="1" applyBorder="1" applyAlignment="1">
      <alignment horizontal="center"/>
    </xf>
    <xf numFmtId="0" fontId="44" fillId="0" borderId="166" xfId="6" applyFont="1" applyFill="1" applyBorder="1" applyAlignment="1">
      <alignment horizontal="center"/>
    </xf>
    <xf numFmtId="49" fontId="44" fillId="0" borderId="168" xfId="6" applyNumberFormat="1" applyFont="1" applyFill="1" applyBorder="1" applyAlignment="1">
      <alignment horizontal="center"/>
    </xf>
    <xf numFmtId="0" fontId="44" fillId="0" borderId="169" xfId="6" applyFont="1" applyFill="1" applyBorder="1" applyAlignment="1">
      <alignment horizontal="center"/>
    </xf>
    <xf numFmtId="0" fontId="44" fillId="0" borderId="170" xfId="6" applyFont="1" applyFill="1" applyBorder="1" applyAlignment="1">
      <alignment horizontal="center"/>
    </xf>
    <xf numFmtId="49" fontId="45" fillId="0" borderId="171" xfId="6" applyNumberFormat="1" applyFont="1" applyFill="1" applyBorder="1" applyAlignment="1">
      <alignment horizontal="center"/>
    </xf>
    <xf numFmtId="0" fontId="45" fillId="0" borderId="0" xfId="6" applyFont="1" applyFill="1" applyBorder="1" applyAlignment="1">
      <alignment horizontal="center"/>
    </xf>
    <xf numFmtId="49" fontId="45" fillId="0" borderId="172" xfId="6" applyNumberFormat="1" applyFont="1" applyFill="1" applyBorder="1" applyAlignment="1">
      <alignment horizontal="center"/>
    </xf>
    <xf numFmtId="0" fontId="45" fillId="0" borderId="173" xfId="6" applyFont="1" applyFill="1" applyBorder="1" applyAlignment="1">
      <alignment horizontal="center"/>
    </xf>
    <xf numFmtId="49" fontId="44" fillId="0" borderId="520" xfId="6" applyNumberFormat="1" applyFont="1" applyFill="1" applyBorder="1" applyAlignment="1">
      <alignment horizontal="center" vertical="center"/>
    </xf>
    <xf numFmtId="0" fontId="44" fillId="0" borderId="516" xfId="6" applyFont="1" applyFill="1" applyBorder="1" applyAlignment="1">
      <alignment horizontal="center" vertical="center"/>
    </xf>
    <xf numFmtId="0" fontId="44" fillId="0" borderId="336" xfId="6" applyFont="1" applyFill="1" applyBorder="1" applyAlignment="1">
      <alignment horizontal="center" vertical="center"/>
    </xf>
    <xf numFmtId="0" fontId="44" fillId="0" borderId="186" xfId="6" applyFont="1" applyFill="1" applyBorder="1" applyAlignment="1">
      <alignment horizontal="center" vertical="center"/>
    </xf>
    <xf numFmtId="0" fontId="44" fillId="0" borderId="173" xfId="6" applyFont="1" applyFill="1" applyBorder="1" applyAlignment="1">
      <alignment horizontal="center" vertical="center"/>
    </xf>
    <xf numFmtId="0" fontId="44" fillId="0" borderId="187" xfId="6" applyFont="1" applyFill="1" applyBorder="1" applyAlignment="1">
      <alignment horizontal="center" vertical="center"/>
    </xf>
    <xf numFmtId="49" fontId="44" fillId="0" borderId="522" xfId="6" applyNumberFormat="1" applyFont="1" applyFill="1" applyBorder="1" applyAlignment="1">
      <alignment horizontal="center" vertical="center" wrapText="1"/>
    </xf>
    <xf numFmtId="0" fontId="44" fillId="0" borderId="528" xfId="6" applyFont="1" applyFill="1" applyBorder="1" applyAlignment="1">
      <alignment horizontal="center" vertical="center" wrapText="1"/>
    </xf>
    <xf numFmtId="0" fontId="44" fillId="0" borderId="195" xfId="6" applyFont="1" applyFill="1" applyBorder="1" applyAlignment="1">
      <alignment horizontal="center" vertical="center" wrapText="1"/>
    </xf>
    <xf numFmtId="49" fontId="44" fillId="0" borderId="519" xfId="6" applyNumberFormat="1" applyFont="1" applyFill="1" applyBorder="1" applyAlignment="1">
      <alignment horizontal="center" vertical="center" wrapText="1"/>
    </xf>
    <xf numFmtId="0" fontId="44" fillId="0" borderId="123" xfId="6" applyFont="1" applyFill="1" applyBorder="1" applyAlignment="1">
      <alignment horizontal="center" vertical="center" wrapText="1"/>
    </xf>
    <xf numFmtId="0" fontId="44" fillId="0" borderId="196" xfId="6" applyFont="1" applyFill="1" applyBorder="1" applyAlignment="1">
      <alignment horizontal="center" vertical="center" wrapText="1"/>
    </xf>
    <xf numFmtId="49" fontId="44" fillId="0" borderId="308" xfId="6" applyNumberFormat="1" applyFont="1" applyFill="1" applyBorder="1" applyAlignment="1">
      <alignment horizontal="center" vertical="center" wrapText="1"/>
    </xf>
    <xf numFmtId="0" fontId="44" fillId="0" borderId="116" xfId="6" applyFont="1" applyFill="1" applyBorder="1" applyAlignment="1">
      <alignment horizontal="center" vertical="center" wrapText="1"/>
    </xf>
    <xf numFmtId="0" fontId="44" fillId="0" borderId="197" xfId="6" applyFont="1" applyFill="1" applyBorder="1" applyAlignment="1">
      <alignment horizontal="center" vertical="center" wrapText="1"/>
    </xf>
    <xf numFmtId="49" fontId="47" fillId="0" borderId="521" xfId="6" applyNumberFormat="1" applyFont="1" applyFill="1" applyBorder="1" applyAlignment="1">
      <alignment horizontal="center" vertical="center" wrapText="1"/>
    </xf>
    <xf numFmtId="0" fontId="47" fillId="0" borderId="124" xfId="6" applyFont="1" applyFill="1" applyBorder="1" applyAlignment="1">
      <alignment horizontal="center" vertical="center" wrapText="1"/>
    </xf>
    <xf numFmtId="0" fontId="47" fillId="0" borderId="198" xfId="6" applyFont="1" applyFill="1" applyBorder="1" applyAlignment="1">
      <alignment horizontal="center" vertical="center" wrapText="1"/>
    </xf>
    <xf numFmtId="49" fontId="44" fillId="0" borderId="515" xfId="6" applyNumberFormat="1" applyFont="1" applyFill="1" applyBorder="1" applyAlignment="1">
      <alignment horizontal="center" vertical="center"/>
    </xf>
    <xf numFmtId="0" fontId="44" fillId="0" borderId="510" xfId="6" applyFont="1" applyFill="1" applyBorder="1" applyAlignment="1">
      <alignment horizontal="center" vertical="center"/>
    </xf>
    <xf numFmtId="0" fontId="44" fillId="0" borderId="511" xfId="6" applyFont="1" applyFill="1" applyBorder="1" applyAlignment="1">
      <alignment horizontal="center" vertical="center"/>
    </xf>
    <xf numFmtId="49" fontId="44" fillId="0" borderId="28" xfId="6" applyNumberFormat="1" applyFont="1" applyFill="1" applyBorder="1" applyAlignment="1">
      <alignment horizontal="left" vertical="center"/>
    </xf>
    <xf numFmtId="49" fontId="44" fillId="0" borderId="27" xfId="6" applyNumberFormat="1" applyFont="1" applyFill="1" applyBorder="1" applyAlignment="1">
      <alignment horizontal="left" vertical="center"/>
    </xf>
    <xf numFmtId="49" fontId="44" fillId="0" borderId="26" xfId="6" applyNumberFormat="1" applyFont="1" applyFill="1" applyBorder="1" applyAlignment="1">
      <alignment horizontal="left" vertical="center"/>
    </xf>
    <xf numFmtId="49" fontId="44" fillId="0" borderId="517" xfId="6" applyNumberFormat="1" applyFont="1" applyFill="1" applyBorder="1" applyAlignment="1">
      <alignment horizontal="center" vertical="center" wrapText="1"/>
    </xf>
    <xf numFmtId="0" fontId="44" fillId="0" borderId="498" xfId="6" applyFont="1" applyFill="1" applyBorder="1" applyAlignment="1">
      <alignment horizontal="center" vertical="center"/>
    </xf>
    <xf numFmtId="0" fontId="44" fillId="0" borderId="200" xfId="6" applyFont="1" applyFill="1" applyBorder="1" applyAlignment="1">
      <alignment horizontal="center" vertical="center"/>
    </xf>
    <xf numFmtId="0" fontId="44" fillId="0" borderId="529" xfId="6" applyNumberFormat="1" applyFont="1" applyFill="1" applyBorder="1" applyAlignment="1">
      <alignment horizontal="center" vertical="center"/>
    </xf>
    <xf numFmtId="0" fontId="44" fillId="0" borderId="530" xfId="6" applyFont="1" applyFill="1" applyBorder="1" applyAlignment="1">
      <alignment horizontal="center" vertical="center"/>
    </xf>
    <xf numFmtId="0" fontId="44" fillId="0" borderId="531" xfId="6" applyFont="1" applyFill="1" applyBorder="1" applyAlignment="1">
      <alignment horizontal="center" vertical="center"/>
    </xf>
    <xf numFmtId="0" fontId="44" fillId="7" borderId="510" xfId="6" applyFont="1" applyFill="1" applyBorder="1" applyAlignment="1">
      <alignment horizontal="left" vertical="center"/>
    </xf>
    <xf numFmtId="0" fontId="44" fillId="7" borderId="511" xfId="6" applyFont="1" applyFill="1" applyBorder="1" applyAlignment="1">
      <alignment horizontal="left" vertical="center"/>
    </xf>
    <xf numFmtId="49" fontId="44" fillId="0" borderId="295" xfId="6" applyNumberFormat="1" applyFont="1" applyFill="1" applyBorder="1" applyAlignment="1">
      <alignment horizontal="center" vertical="center"/>
    </xf>
    <xf numFmtId="0" fontId="44" fillId="0" borderId="295" xfId="6" applyFont="1" applyFill="1" applyBorder="1" applyAlignment="1">
      <alignment horizontal="center" vertical="center"/>
    </xf>
    <xf numFmtId="0" fontId="44" fillId="0" borderId="536" xfId="6" applyFont="1" applyFill="1" applyBorder="1" applyAlignment="1">
      <alignment horizontal="center" vertical="center"/>
    </xf>
    <xf numFmtId="49" fontId="44" fillId="7" borderId="425" xfId="6" applyNumberFormat="1" applyFont="1" applyFill="1" applyBorder="1" applyAlignment="1">
      <alignment horizontal="left" vertical="center"/>
    </xf>
    <xf numFmtId="49" fontId="44" fillId="7" borderId="426" xfId="6" applyNumberFormat="1" applyFont="1" applyFill="1" applyBorder="1" applyAlignment="1">
      <alignment horizontal="left" vertical="center"/>
    </xf>
    <xf numFmtId="49" fontId="44" fillId="7" borderId="427" xfId="6" applyNumberFormat="1" applyFont="1" applyFill="1" applyBorder="1" applyAlignment="1">
      <alignment horizontal="left" vertical="center"/>
    </xf>
    <xf numFmtId="49" fontId="44" fillId="0" borderId="425" xfId="6" applyNumberFormat="1" applyFont="1" applyFill="1" applyBorder="1" applyAlignment="1">
      <alignment horizontal="left" vertical="center"/>
    </xf>
    <xf numFmtId="49" fontId="44" fillId="0" borderId="426" xfId="6" applyNumberFormat="1" applyFont="1" applyFill="1" applyBorder="1" applyAlignment="1">
      <alignment horizontal="left" vertical="center"/>
    </xf>
    <xf numFmtId="49" fontId="44" fillId="0" borderId="427" xfId="6" applyNumberFormat="1" applyFont="1" applyFill="1" applyBorder="1" applyAlignment="1">
      <alignment horizontal="left" vertical="center"/>
    </xf>
    <xf numFmtId="49" fontId="44" fillId="0" borderId="546" xfId="6" applyNumberFormat="1" applyFont="1" applyFill="1" applyBorder="1" applyAlignment="1">
      <alignment horizontal="left" vertical="center"/>
    </xf>
    <xf numFmtId="49" fontId="44" fillId="7" borderId="28" xfId="6" applyNumberFormat="1" applyFont="1" applyFill="1" applyBorder="1" applyAlignment="1">
      <alignment horizontal="left" vertical="center"/>
    </xf>
    <xf numFmtId="49" fontId="44" fillId="7" borderId="27" xfId="6" applyNumberFormat="1" applyFont="1" applyFill="1" applyBorder="1" applyAlignment="1">
      <alignment horizontal="left" vertical="center"/>
    </xf>
    <xf numFmtId="49" fontId="44" fillId="7" borderId="26" xfId="6" applyNumberFormat="1" applyFont="1" applyFill="1" applyBorder="1" applyAlignment="1">
      <alignment horizontal="left" vertical="center"/>
    </xf>
    <xf numFmtId="49" fontId="44" fillId="0" borderId="570" xfId="6" applyNumberFormat="1" applyFont="1" applyFill="1" applyBorder="1" applyAlignment="1">
      <alignment readingOrder="1"/>
    </xf>
    <xf numFmtId="0" fontId="44" fillId="0" borderId="575" xfId="6" applyFont="1" applyFill="1" applyBorder="1" applyAlignment="1">
      <alignment readingOrder="1"/>
    </xf>
    <xf numFmtId="0" fontId="44" fillId="0" borderId="571" xfId="6" applyFont="1" applyFill="1" applyBorder="1" applyAlignment="1">
      <alignment readingOrder="1"/>
    </xf>
    <xf numFmtId="0" fontId="44" fillId="0" borderId="570" xfId="6" applyNumberFormat="1" applyFont="1" applyFill="1" applyBorder="1" applyAlignment="1">
      <alignment horizontal="center"/>
    </xf>
    <xf numFmtId="0" fontId="44" fillId="0" borderId="575" xfId="6" applyFont="1" applyFill="1" applyBorder="1" applyAlignment="1">
      <alignment horizontal="center"/>
    </xf>
    <xf numFmtId="0" fontId="44" fillId="0" borderId="576" xfId="6" applyNumberFormat="1" applyFont="1" applyFill="1" applyBorder="1" applyAlignment="1">
      <alignment horizontal="center"/>
    </xf>
    <xf numFmtId="0" fontId="44" fillId="0" borderId="571" xfId="6" applyFont="1" applyFill="1" applyBorder="1" applyAlignment="1">
      <alignment horizontal="center"/>
    </xf>
    <xf numFmtId="49" fontId="44" fillId="0" borderId="529" xfId="6" applyNumberFormat="1" applyFont="1" applyFill="1" applyBorder="1" applyAlignment="1">
      <alignment horizontal="left"/>
    </xf>
    <xf numFmtId="0" fontId="44" fillId="0" borderId="530" xfId="6" applyFont="1" applyFill="1" applyBorder="1" applyAlignment="1">
      <alignment horizontal="left"/>
    </xf>
    <xf numFmtId="0" fontId="44" fillId="0" borderId="531" xfId="6" applyFont="1" applyFill="1" applyBorder="1" applyAlignment="1">
      <alignment horizontal="left"/>
    </xf>
    <xf numFmtId="49" fontId="44" fillId="0" borderId="570" xfId="6" applyNumberFormat="1" applyFont="1" applyFill="1" applyBorder="1" applyAlignment="1">
      <alignment horizontal="center"/>
    </xf>
    <xf numFmtId="49" fontId="44" fillId="0" borderId="119" xfId="6" applyNumberFormat="1" applyFont="1" applyFill="1" applyBorder="1" applyAlignment="1">
      <alignment horizontal="center"/>
    </xf>
    <xf numFmtId="0" fontId="44" fillId="0" borderId="120" xfId="6" applyFont="1" applyFill="1" applyBorder="1" applyAlignment="1">
      <alignment horizontal="center"/>
    </xf>
    <xf numFmtId="49" fontId="44" fillId="0" borderId="245" xfId="6" applyNumberFormat="1" applyFont="1" applyFill="1" applyBorder="1" applyAlignment="1">
      <alignment horizontal="center" wrapText="1"/>
    </xf>
    <xf numFmtId="0" fontId="44" fillId="0" borderId="246" xfId="6" applyFont="1" applyFill="1" applyBorder="1" applyAlignment="1">
      <alignment horizontal="center" wrapText="1"/>
    </xf>
    <xf numFmtId="49" fontId="45" fillId="0" borderId="0" xfId="6" applyNumberFormat="1" applyFont="1" applyFill="1" applyBorder="1" applyAlignment="1">
      <alignment horizontal="left"/>
    </xf>
    <xf numFmtId="0" fontId="45" fillId="0" borderId="0" xfId="6" applyFont="1" applyFill="1" applyBorder="1" applyAlignment="1">
      <alignment horizontal="left"/>
    </xf>
    <xf numFmtId="49" fontId="44" fillId="0" borderId="245" xfId="6" applyNumberFormat="1" applyFont="1" applyFill="1" applyBorder="1" applyAlignment="1">
      <alignment readingOrder="1"/>
    </xf>
    <xf numFmtId="0" fontId="44" fillId="0" borderId="252" xfId="6" applyFont="1" applyFill="1" applyBorder="1" applyAlignment="1">
      <alignment readingOrder="1"/>
    </xf>
    <xf numFmtId="0" fontId="44" fillId="0" borderId="246" xfId="6" applyFont="1" applyFill="1" applyBorder="1" applyAlignment="1">
      <alignment readingOrder="1"/>
    </xf>
    <xf numFmtId="0" fontId="44" fillId="0" borderId="245" xfId="6" applyNumberFormat="1" applyFont="1" applyFill="1" applyBorder="1" applyAlignment="1">
      <alignment horizontal="center"/>
    </xf>
    <xf numFmtId="0" fontId="44" fillId="0" borderId="252" xfId="6" applyFont="1" applyFill="1" applyBorder="1" applyAlignment="1">
      <alignment horizontal="center"/>
    </xf>
    <xf numFmtId="0" fontId="44" fillId="0" borderId="577" xfId="6" applyNumberFormat="1" applyFont="1" applyFill="1" applyBorder="1" applyAlignment="1">
      <alignment horizontal="center"/>
    </xf>
    <xf numFmtId="0" fontId="44" fillId="0" borderId="578" xfId="6" applyFont="1" applyFill="1" applyBorder="1" applyAlignment="1">
      <alignment horizontal="center"/>
    </xf>
    <xf numFmtId="0" fontId="44" fillId="0" borderId="579" xfId="6" applyFont="1" applyFill="1" applyBorder="1" applyAlignment="1">
      <alignment horizontal="center"/>
    </xf>
    <xf numFmtId="49" fontId="50" fillId="0" borderId="0" xfId="6" applyNumberFormat="1" applyFont="1" applyFill="1" applyBorder="1" applyAlignment="1">
      <alignment horizontal="left" wrapText="1"/>
    </xf>
    <xf numFmtId="0" fontId="50" fillId="0" borderId="0" xfId="6" applyFont="1" applyFill="1" applyBorder="1" applyAlignment="1">
      <alignment horizontal="left" wrapText="1"/>
    </xf>
    <xf numFmtId="0" fontId="50" fillId="0" borderId="516" xfId="6" applyFont="1" applyFill="1" applyBorder="1" applyAlignment="1">
      <alignment horizontal="left" wrapText="1"/>
    </xf>
    <xf numFmtId="49" fontId="44" fillId="0" borderId="192" xfId="6" applyNumberFormat="1" applyFont="1" applyFill="1" applyBorder="1" applyAlignment="1">
      <alignment horizontal="center" vertical="center"/>
    </xf>
    <xf numFmtId="0" fontId="44" fillId="0" borderId="193" xfId="6" applyFont="1" applyFill="1" applyBorder="1" applyAlignment="1">
      <alignment horizontal="center" vertical="center"/>
    </xf>
    <xf numFmtId="0" fontId="44" fillId="0" borderId="217" xfId="6" applyFont="1" applyFill="1" applyBorder="1" applyAlignment="1">
      <alignment horizontal="center" vertical="center"/>
    </xf>
    <xf numFmtId="49" fontId="44" fillId="0" borderId="174" xfId="6" applyNumberFormat="1" applyFont="1" applyFill="1" applyBorder="1" applyAlignment="1">
      <alignment horizontal="center" vertical="center"/>
    </xf>
    <xf numFmtId="0" fontId="44" fillId="0" borderId="176" xfId="6" applyFont="1" applyFill="1" applyBorder="1" applyAlignment="1">
      <alignment horizontal="center" vertical="center"/>
    </xf>
    <xf numFmtId="0" fontId="44" fillId="0" borderId="177" xfId="6" applyFont="1" applyFill="1" applyBorder="1" applyAlignment="1">
      <alignment horizontal="center" vertical="center"/>
    </xf>
    <xf numFmtId="49" fontId="44" fillId="0" borderId="178" xfId="6" applyNumberFormat="1" applyFont="1" applyFill="1" applyBorder="1" applyAlignment="1">
      <alignment horizontal="center" vertical="center" wrapText="1"/>
    </xf>
    <xf numFmtId="0" fontId="44" fillId="0" borderId="122" xfId="6" applyFont="1" applyFill="1" applyBorder="1" applyAlignment="1">
      <alignment horizontal="center" vertical="center" wrapText="1"/>
    </xf>
    <xf numFmtId="49" fontId="44" fillId="0" borderId="179" xfId="6" applyNumberFormat="1" applyFont="1" applyFill="1" applyBorder="1" applyAlignment="1">
      <alignment horizontal="center" vertical="center" wrapText="1"/>
    </xf>
    <xf numFmtId="49" fontId="44" fillId="0" borderId="180" xfId="6" applyNumberFormat="1" applyFont="1" applyFill="1" applyBorder="1" applyAlignment="1">
      <alignment horizontal="center" vertical="center" wrapText="1"/>
    </xf>
    <xf numFmtId="49" fontId="47" fillId="0" borderId="181" xfId="6" applyNumberFormat="1" applyFont="1" applyFill="1" applyBorder="1" applyAlignment="1">
      <alignment horizontal="center" vertical="center" wrapText="1"/>
    </xf>
    <xf numFmtId="49" fontId="44" fillId="0" borderId="182" xfId="6" applyNumberFormat="1" applyFont="1" applyFill="1" applyBorder="1" applyAlignment="1">
      <alignment horizontal="center" vertical="center"/>
    </xf>
    <xf numFmtId="0" fontId="44" fillId="0" borderId="183" xfId="6" applyFont="1" applyFill="1" applyBorder="1" applyAlignment="1">
      <alignment horizontal="center" vertical="center"/>
    </xf>
    <xf numFmtId="0" fontId="44" fillId="0" borderId="184" xfId="6" applyFont="1" applyFill="1" applyBorder="1" applyAlignment="1">
      <alignment horizontal="center" vertical="center"/>
    </xf>
    <xf numFmtId="49" fontId="44" fillId="0" borderId="185" xfId="6" applyNumberFormat="1" applyFont="1" applyFill="1" applyBorder="1" applyAlignment="1">
      <alignment horizontal="center" vertical="center" wrapText="1"/>
    </xf>
    <xf numFmtId="0" fontId="44" fillId="0" borderId="121" xfId="6" applyFont="1" applyFill="1" applyBorder="1" applyAlignment="1">
      <alignment horizontal="center" vertical="center"/>
    </xf>
    <xf numFmtId="0" fontId="44" fillId="0" borderId="188" xfId="6" applyNumberFormat="1" applyFont="1" applyFill="1" applyBorder="1" applyAlignment="1">
      <alignment horizontal="center" vertical="center"/>
    </xf>
    <xf numFmtId="0" fontId="44" fillId="0" borderId="189" xfId="6" applyFont="1" applyFill="1" applyBorder="1" applyAlignment="1">
      <alignment horizontal="center" vertical="center"/>
    </xf>
    <xf numFmtId="0" fontId="44" fillId="0" borderId="190" xfId="6" applyFont="1" applyFill="1" applyBorder="1" applyAlignment="1">
      <alignment horizontal="center" vertical="center"/>
    </xf>
    <xf numFmtId="49" fontId="44" fillId="0" borderId="241" xfId="6" applyNumberFormat="1" applyFont="1" applyFill="1" applyBorder="1" applyAlignment="1">
      <alignment readingOrder="1"/>
    </xf>
    <xf numFmtId="0" fontId="44" fillId="0" borderId="249" xfId="6" applyFont="1" applyFill="1" applyBorder="1" applyAlignment="1">
      <alignment readingOrder="1"/>
    </xf>
    <xf numFmtId="0" fontId="44" fillId="0" borderId="242" xfId="6" applyFont="1" applyFill="1" applyBorder="1" applyAlignment="1">
      <alignment readingOrder="1"/>
    </xf>
    <xf numFmtId="0" fontId="44" fillId="0" borderId="241" xfId="6" applyNumberFormat="1" applyFont="1" applyFill="1" applyBorder="1" applyAlignment="1">
      <alignment horizontal="center"/>
    </xf>
    <xf numFmtId="0" fontId="44" fillId="0" borderId="249" xfId="6" applyFont="1" applyFill="1" applyBorder="1" applyAlignment="1">
      <alignment horizontal="center"/>
    </xf>
    <xf numFmtId="0" fontId="44" fillId="0" borderId="250" xfId="6" applyNumberFormat="1" applyFont="1" applyFill="1" applyBorder="1" applyAlignment="1">
      <alignment horizontal="center"/>
    </xf>
    <xf numFmtId="0" fontId="44" fillId="0" borderId="242" xfId="6" applyFont="1" applyFill="1" applyBorder="1" applyAlignment="1">
      <alignment horizontal="center"/>
    </xf>
    <xf numFmtId="49" fontId="44" fillId="0" borderId="188" xfId="6" applyNumberFormat="1" applyFont="1" applyFill="1" applyBorder="1" applyAlignment="1">
      <alignment horizontal="left"/>
    </xf>
    <xf numFmtId="0" fontId="44" fillId="0" borderId="189" xfId="6" applyFont="1" applyFill="1" applyBorder="1" applyAlignment="1">
      <alignment horizontal="left"/>
    </xf>
    <xf numFmtId="0" fontId="44" fillId="0" borderId="190" xfId="6" applyFont="1" applyFill="1" applyBorder="1" applyAlignment="1">
      <alignment horizontal="left"/>
    </xf>
    <xf numFmtId="49" fontId="44" fillId="0" borderId="237" xfId="6" applyNumberFormat="1" applyFont="1" applyFill="1" applyBorder="1" applyAlignment="1">
      <alignment horizontal="left"/>
    </xf>
    <xf numFmtId="0" fontId="44" fillId="0" borderId="234" xfId="6" applyFont="1" applyFill="1" applyBorder="1" applyAlignment="1">
      <alignment horizontal="left"/>
    </xf>
    <xf numFmtId="0" fontId="44" fillId="0" borderId="239" xfId="6" applyFont="1" applyFill="1" applyBorder="1" applyAlignment="1">
      <alignment horizontal="left"/>
    </xf>
    <xf numFmtId="49" fontId="44" fillId="0" borderId="241" xfId="6" applyNumberFormat="1" applyFont="1" applyFill="1" applyBorder="1" applyAlignment="1">
      <alignment horizontal="center"/>
    </xf>
    <xf numFmtId="0" fontId="44" fillId="0" borderId="253" xfId="6" applyNumberFormat="1" applyFont="1" applyFill="1" applyBorder="1" applyAlignment="1">
      <alignment horizontal="center"/>
    </xf>
    <xf numFmtId="0" fontId="44" fillId="0" borderId="246" xfId="6" applyFont="1" applyFill="1" applyBorder="1" applyAlignment="1">
      <alignment horizontal="center"/>
    </xf>
    <xf numFmtId="0" fontId="50" fillId="0" borderId="239" xfId="6" applyFont="1" applyFill="1" applyBorder="1" applyAlignment="1">
      <alignment horizontal="left" wrapText="1"/>
    </xf>
    <xf numFmtId="0" fontId="33" fillId="0" borderId="28" xfId="9" applyFont="1" applyBorder="1" applyAlignment="1">
      <alignment horizontal="left" vertical="center"/>
    </xf>
    <xf numFmtId="0" fontId="33" fillId="0" borderId="27" xfId="9" applyFont="1" applyBorder="1" applyAlignment="1">
      <alignment horizontal="left" vertical="center"/>
    </xf>
    <xf numFmtId="0" fontId="33" fillId="0" borderId="26" xfId="9" applyFont="1" applyBorder="1" applyAlignment="1">
      <alignment horizontal="left" vertical="center"/>
    </xf>
    <xf numFmtId="0" fontId="10" fillId="0" borderId="584" xfId="9" applyFont="1" applyBorder="1" applyAlignment="1">
      <alignment horizontal="center"/>
    </xf>
    <xf numFmtId="0" fontId="10" fillId="0" borderId="585" xfId="9" applyFont="1" applyBorder="1" applyAlignment="1">
      <alignment horizontal="center"/>
    </xf>
    <xf numFmtId="0" fontId="10" fillId="0" borderId="586" xfId="9" applyFont="1" applyBorder="1" applyAlignment="1">
      <alignment horizontal="center"/>
    </xf>
    <xf numFmtId="0" fontId="33" fillId="0" borderId="581" xfId="9" applyFont="1" applyBorder="1" applyAlignment="1">
      <alignment horizontal="center" vertical="center"/>
    </xf>
    <xf numFmtId="0" fontId="33" fillId="0" borderId="594" xfId="9" applyFont="1" applyBorder="1" applyAlignment="1">
      <alignment horizontal="center" vertical="center"/>
    </xf>
    <xf numFmtId="0" fontId="33" fillId="0" borderId="582" xfId="9" applyFont="1" applyBorder="1" applyAlignment="1">
      <alignment horizontal="center" vertical="center"/>
    </xf>
    <xf numFmtId="0" fontId="33" fillId="0" borderId="595" xfId="9" applyFont="1" applyBorder="1" applyAlignment="1">
      <alignment horizontal="center" vertical="center"/>
    </xf>
    <xf numFmtId="0" fontId="33" fillId="0" borderId="587" xfId="9" applyFont="1" applyBorder="1" applyAlignment="1">
      <alignment horizontal="center" vertical="center"/>
    </xf>
    <xf numFmtId="0" fontId="33" fillId="0" borderId="596" xfId="9" applyFont="1" applyBorder="1" applyAlignment="1">
      <alignment horizontal="center" vertical="center"/>
    </xf>
    <xf numFmtId="0" fontId="33" fillId="0" borderId="591" xfId="9" applyFont="1" applyBorder="1" applyAlignment="1">
      <alignment horizontal="center"/>
    </xf>
    <xf numFmtId="0" fontId="33" fillId="0" borderId="592" xfId="9" applyFont="1" applyBorder="1" applyAlignment="1">
      <alignment horizontal="center"/>
    </xf>
    <xf numFmtId="0" fontId="33" fillId="0" borderId="593" xfId="9" applyFont="1" applyBorder="1" applyAlignment="1">
      <alignment horizontal="center"/>
    </xf>
    <xf numFmtId="0" fontId="10" fillId="0" borderId="581" xfId="9" applyFont="1" applyBorder="1" applyAlignment="1">
      <alignment vertical="top" wrapText="1"/>
    </xf>
    <xf numFmtId="0" fontId="10" fillId="0" borderId="588" xfId="9" applyFont="1" applyBorder="1" applyAlignment="1">
      <alignment vertical="top" wrapText="1"/>
    </xf>
    <xf numFmtId="0" fontId="10" fillId="0" borderId="594" xfId="9" applyFont="1" applyBorder="1" applyAlignment="1">
      <alignment vertical="top" wrapText="1"/>
    </xf>
    <xf numFmtId="0" fontId="10" fillId="0" borderId="582" xfId="9" applyFont="1" applyBorder="1" applyAlignment="1">
      <alignment vertical="center" wrapText="1"/>
    </xf>
    <xf numFmtId="0" fontId="10" fillId="0" borderId="589" xfId="9" applyFont="1" applyBorder="1" applyAlignment="1">
      <alignment vertical="center" wrapText="1"/>
    </xf>
    <xf numFmtId="0" fontId="10" fillId="0" borderId="595" xfId="9" applyFont="1" applyBorder="1" applyAlignment="1">
      <alignment vertical="center" wrapText="1"/>
    </xf>
    <xf numFmtId="0" fontId="23" fillId="0" borderId="583" xfId="9" applyFont="1" applyBorder="1" applyAlignment="1">
      <alignment vertical="center" wrapText="1"/>
    </xf>
    <xf numFmtId="0" fontId="23" fillId="0" borderId="590" xfId="9" applyFont="1" applyBorder="1" applyAlignment="1">
      <alignment vertical="center" wrapText="1"/>
    </xf>
    <xf numFmtId="0" fontId="23" fillId="0" borderId="597" xfId="9" applyFont="1" applyBorder="1" applyAlignment="1">
      <alignment vertical="center" wrapText="1"/>
    </xf>
    <xf numFmtId="0" fontId="33" fillId="7" borderId="28" xfId="9" applyFont="1" applyFill="1" applyBorder="1" applyAlignment="1">
      <alignment horizontal="left" vertical="center"/>
    </xf>
    <xf numFmtId="0" fontId="33" fillId="7" borderId="27" xfId="9" applyFont="1" applyFill="1" applyBorder="1" applyAlignment="1">
      <alignment horizontal="left" vertical="center"/>
    </xf>
    <xf numFmtId="0" fontId="33" fillId="7" borderId="26" xfId="9" applyFont="1" applyFill="1" applyBorder="1" applyAlignment="1">
      <alignment horizontal="left" vertical="center"/>
    </xf>
    <xf numFmtId="0" fontId="33" fillId="0" borderId="28" xfId="9" applyFont="1" applyBorder="1" applyAlignment="1">
      <alignment horizontal="left" vertical="center" wrapText="1"/>
    </xf>
    <xf numFmtId="0" fontId="33" fillId="0" borderId="26" xfId="9" applyFont="1" applyBorder="1" applyAlignment="1">
      <alignment horizontal="left" vertical="center" wrapText="1"/>
    </xf>
    <xf numFmtId="0" fontId="36" fillId="3" borderId="28" xfId="9" applyFont="1" applyFill="1" applyBorder="1" applyAlignment="1">
      <alignment horizontal="left"/>
    </xf>
    <xf numFmtId="0" fontId="36" fillId="3" borderId="27" xfId="9" applyFont="1" applyFill="1" applyBorder="1" applyAlignment="1">
      <alignment horizontal="left"/>
    </xf>
    <xf numFmtId="0" fontId="36" fillId="3" borderId="26" xfId="9" applyFont="1" applyFill="1" applyBorder="1" applyAlignment="1">
      <alignment horizontal="left"/>
    </xf>
    <xf numFmtId="0" fontId="33" fillId="0" borderId="27" xfId="9" applyFont="1" applyBorder="1" applyAlignment="1">
      <alignment horizontal="left"/>
    </xf>
    <xf numFmtId="0" fontId="33" fillId="0" borderId="28" xfId="9" applyFont="1" applyBorder="1" applyAlignment="1">
      <alignment horizontal="center"/>
    </xf>
    <xf numFmtId="0" fontId="33" fillId="0" borderId="27" xfId="9" applyFont="1" applyBorder="1" applyAlignment="1">
      <alignment horizontal="center"/>
    </xf>
    <xf numFmtId="0" fontId="33" fillId="0" borderId="26" xfId="9" applyFont="1" applyBorder="1" applyAlignment="1">
      <alignment horizontal="center"/>
    </xf>
    <xf numFmtId="0" fontId="10" fillId="0" borderId="27" xfId="9" applyFont="1" applyBorder="1" applyAlignment="1">
      <alignment horizontal="left" vertical="center"/>
    </xf>
    <xf numFmtId="0" fontId="10" fillId="0" borderId="26" xfId="9" applyFont="1" applyBorder="1" applyAlignment="1">
      <alignment horizontal="left" vertical="center"/>
    </xf>
    <xf numFmtId="0" fontId="41" fillId="0" borderId="1" xfId="9" applyFont="1" applyBorder="1" applyAlignment="1">
      <alignment horizontal="center" vertical="center" wrapText="1"/>
    </xf>
    <xf numFmtId="0" fontId="10" fillId="0" borderId="28" xfId="9" applyFont="1" applyBorder="1" applyAlignment="1">
      <alignment horizontal="left" vertical="center"/>
    </xf>
    <xf numFmtId="0" fontId="33" fillId="0" borderId="618" xfId="9" applyFont="1" applyBorder="1" applyAlignment="1">
      <alignment horizontal="left" wrapText="1"/>
    </xf>
    <xf numFmtId="0" fontId="33" fillId="0" borderId="618" xfId="9" applyFont="1" applyBorder="1" applyAlignment="1">
      <alignment horizontal="left"/>
    </xf>
    <xf numFmtId="0" fontId="10" fillId="0" borderId="582" xfId="9" applyFont="1" applyBorder="1" applyAlignment="1">
      <alignment horizontal="center"/>
    </xf>
    <xf numFmtId="0" fontId="10" fillId="0" borderId="611" xfId="9" applyFont="1" applyBorder="1" applyAlignment="1">
      <alignment horizontal="center"/>
    </xf>
    <xf numFmtId="0" fontId="10" fillId="0" borderId="613" xfId="9" applyFont="1" applyBorder="1" applyAlignment="1">
      <alignment horizontal="center"/>
    </xf>
    <xf numFmtId="0" fontId="10" fillId="0" borderId="619" xfId="9" applyFont="1" applyBorder="1" applyAlignment="1">
      <alignment horizontal="center"/>
    </xf>
    <xf numFmtId="0" fontId="10" fillId="0" borderId="612" xfId="9" applyFont="1" applyBorder="1" applyAlignment="1">
      <alignment horizontal="center"/>
    </xf>
    <xf numFmtId="0" fontId="10" fillId="0" borderId="614" xfId="9" applyFont="1" applyBorder="1" applyAlignment="1">
      <alignment horizontal="center"/>
    </xf>
    <xf numFmtId="0" fontId="10" fillId="0" borderId="620" xfId="9" applyFont="1" applyBorder="1" applyAlignment="1">
      <alignment horizontal="center"/>
    </xf>
    <xf numFmtId="0" fontId="10" fillId="0" borderId="581" xfId="9" applyFont="1" applyBorder="1" applyAlignment="1">
      <alignment horizontal="center"/>
    </xf>
    <xf numFmtId="0" fontId="10" fillId="0" borderId="583" xfId="9" applyFont="1" applyBorder="1" applyAlignment="1">
      <alignment horizontal="center"/>
    </xf>
    <xf numFmtId="0" fontId="10" fillId="0" borderId="599" xfId="9" applyFont="1" applyBorder="1" applyAlignment="1">
      <alignment horizontal="center"/>
    </xf>
    <xf numFmtId="0" fontId="10" fillId="0" borderId="587" xfId="9" applyFont="1" applyBorder="1" applyAlignment="1">
      <alignment horizontal="center"/>
    </xf>
    <xf numFmtId="0" fontId="33" fillId="0" borderId="379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10" fillId="0" borderId="381" xfId="0" applyFont="1" applyBorder="1" applyAlignment="1">
      <alignment vertical="top" wrapText="1"/>
    </xf>
    <xf numFmtId="0" fontId="10" fillId="0" borderId="389" xfId="0" applyFont="1" applyBorder="1" applyAlignment="1">
      <alignment vertical="top" wrapText="1"/>
    </xf>
    <xf numFmtId="0" fontId="10" fillId="0" borderId="395" xfId="0" applyFont="1" applyBorder="1" applyAlignment="1">
      <alignment vertical="top" wrapText="1"/>
    </xf>
    <xf numFmtId="0" fontId="10" fillId="0" borderId="382" xfId="0" applyFont="1" applyBorder="1" applyAlignment="1">
      <alignment vertical="center" wrapText="1"/>
    </xf>
    <xf numFmtId="0" fontId="10" fillId="0" borderId="390" xfId="0" applyFont="1" applyBorder="1" applyAlignment="1">
      <alignment vertical="center" wrapText="1"/>
    </xf>
    <xf numFmtId="0" fontId="10" fillId="0" borderId="396" xfId="0" applyFont="1" applyBorder="1" applyAlignment="1">
      <alignment vertical="center" wrapText="1"/>
    </xf>
    <xf numFmtId="0" fontId="23" fillId="0" borderId="383" xfId="0" applyFont="1" applyBorder="1" applyAlignment="1">
      <alignment vertical="center" wrapText="1"/>
    </xf>
    <xf numFmtId="0" fontId="23" fillId="0" borderId="391" xfId="0" applyFont="1" applyBorder="1" applyAlignment="1">
      <alignment vertical="center" wrapText="1"/>
    </xf>
    <xf numFmtId="0" fontId="23" fillId="0" borderId="398" xfId="0" applyFont="1" applyBorder="1" applyAlignment="1">
      <alignment vertical="center" wrapText="1"/>
    </xf>
    <xf numFmtId="0" fontId="10" fillId="0" borderId="384" xfId="0" applyFont="1" applyBorder="1" applyAlignment="1">
      <alignment horizontal="center"/>
    </xf>
    <xf numFmtId="0" fontId="10" fillId="0" borderId="385" xfId="0" applyFont="1" applyBorder="1" applyAlignment="1">
      <alignment horizontal="center"/>
    </xf>
    <xf numFmtId="0" fontId="10" fillId="0" borderId="386" xfId="0" applyFont="1" applyBorder="1" applyAlignment="1">
      <alignment horizontal="center"/>
    </xf>
    <xf numFmtId="0" fontId="33" fillId="0" borderId="425" xfId="0" applyFont="1" applyBorder="1" applyAlignment="1">
      <alignment horizontal="left" wrapText="1"/>
    </xf>
    <xf numFmtId="0" fontId="33" fillId="0" borderId="427" xfId="0" applyFont="1" applyBorder="1" applyAlignment="1">
      <alignment horizontal="left" wrapText="1"/>
    </xf>
    <xf numFmtId="0" fontId="33" fillId="0" borderId="387" xfId="0" applyFont="1" applyBorder="1" applyAlignment="1">
      <alignment horizontal="center" wrapText="1"/>
    </xf>
    <xf numFmtId="0" fontId="33" fillId="0" borderId="381" xfId="0" applyFont="1" applyBorder="1" applyAlignment="1">
      <alignment horizontal="center" vertical="center"/>
    </xf>
    <xf numFmtId="0" fontId="33" fillId="0" borderId="395" xfId="0" applyFont="1" applyBorder="1" applyAlignment="1">
      <alignment horizontal="center" vertical="center"/>
    </xf>
    <xf numFmtId="0" fontId="33" fillId="0" borderId="382" xfId="0" applyFont="1" applyBorder="1" applyAlignment="1">
      <alignment horizontal="center" vertical="center"/>
    </xf>
    <xf numFmtId="0" fontId="33" fillId="0" borderId="396" xfId="0" applyFont="1" applyBorder="1" applyAlignment="1">
      <alignment horizontal="center" vertical="center"/>
    </xf>
    <xf numFmtId="0" fontId="33" fillId="0" borderId="388" xfId="0" applyFont="1" applyBorder="1" applyAlignment="1">
      <alignment horizontal="center" vertical="center"/>
    </xf>
    <xf numFmtId="0" fontId="33" fillId="0" borderId="397" xfId="0" applyFont="1" applyBorder="1" applyAlignment="1">
      <alignment horizontal="center" vertical="center"/>
    </xf>
    <xf numFmtId="0" fontId="33" fillId="0" borderId="392" xfId="0" applyFont="1" applyBorder="1" applyAlignment="1">
      <alignment horizontal="center"/>
    </xf>
    <xf numFmtId="0" fontId="33" fillId="0" borderId="393" xfId="0" applyFont="1" applyBorder="1" applyAlignment="1">
      <alignment horizontal="center"/>
    </xf>
    <xf numFmtId="0" fontId="33" fillId="0" borderId="394" xfId="0" applyFont="1" applyBorder="1" applyAlignment="1">
      <alignment horizontal="center"/>
    </xf>
    <xf numFmtId="0" fontId="33" fillId="3" borderId="425" xfId="0" applyFont="1" applyFill="1" applyBorder="1" applyAlignment="1">
      <alignment horizontal="left"/>
    </xf>
    <xf numFmtId="0" fontId="33" fillId="3" borderId="426" xfId="0" applyFont="1" applyFill="1" applyBorder="1" applyAlignment="1">
      <alignment horizontal="left"/>
    </xf>
    <xf numFmtId="0" fontId="33" fillId="3" borderId="427" xfId="0" applyFont="1" applyFill="1" applyBorder="1" applyAlignment="1">
      <alignment horizontal="left"/>
    </xf>
    <xf numFmtId="0" fontId="33" fillId="0" borderId="426" xfId="0" applyFont="1" applyBorder="1" applyAlignment="1">
      <alignment horizontal="left"/>
    </xf>
    <xf numFmtId="0" fontId="33" fillId="0" borderId="425" xfId="0" applyFont="1" applyBorder="1" applyAlignment="1">
      <alignment horizontal="center"/>
    </xf>
    <xf numFmtId="0" fontId="33" fillId="0" borderId="426" xfId="0" applyFont="1" applyBorder="1" applyAlignment="1">
      <alignment horizontal="center"/>
    </xf>
    <xf numFmtId="0" fontId="33" fillId="0" borderId="427" xfId="0" applyFont="1" applyBorder="1" applyAlignment="1">
      <alignment horizontal="center"/>
    </xf>
    <xf numFmtId="0" fontId="33" fillId="0" borderId="425" xfId="0" applyFont="1" applyBorder="1" applyAlignment="1">
      <alignment horizontal="left"/>
    </xf>
    <xf numFmtId="0" fontId="33" fillId="0" borderId="427" xfId="0" applyFont="1" applyBorder="1" applyAlignment="1">
      <alignment horizontal="left"/>
    </xf>
    <xf numFmtId="0" fontId="33" fillId="0" borderId="142" xfId="0" applyFont="1" applyBorder="1" applyAlignment="1">
      <alignment horizontal="center" vertical="center" wrapText="1"/>
    </xf>
    <xf numFmtId="0" fontId="10" fillId="0" borderId="428" xfId="0" applyFont="1" applyBorder="1" applyAlignment="1">
      <alignment horizontal="center" vertical="center"/>
    </xf>
    <xf numFmtId="0" fontId="10" fillId="0" borderId="419" xfId="0" applyFont="1" applyBorder="1" applyAlignment="1">
      <alignment horizontal="center" vertical="center"/>
    </xf>
    <xf numFmtId="0" fontId="10" fillId="0" borderId="435" xfId="0" applyFont="1" applyBorder="1" applyAlignment="1">
      <alignment horizontal="center" vertical="center"/>
    </xf>
    <xf numFmtId="0" fontId="10" fillId="0" borderId="418" xfId="0" applyFont="1" applyBorder="1" applyAlignment="1">
      <alignment horizontal="center" vertical="center"/>
    </xf>
    <xf numFmtId="0" fontId="10" fillId="0" borderId="395" xfId="0" applyFont="1" applyBorder="1" applyAlignment="1">
      <alignment horizontal="center" vertical="center"/>
    </xf>
    <xf numFmtId="0" fontId="10" fillId="0" borderId="398" xfId="0" applyFont="1" applyBorder="1" applyAlignment="1">
      <alignment horizontal="center" vertical="center"/>
    </xf>
    <xf numFmtId="0" fontId="10" fillId="0" borderId="437" xfId="0" applyFont="1" applyBorder="1" applyAlignment="1">
      <alignment horizontal="center" vertical="center"/>
    </xf>
    <xf numFmtId="0" fontId="10" fillId="0" borderId="396" xfId="0" applyFont="1" applyBorder="1" applyAlignment="1">
      <alignment horizontal="center" vertical="center"/>
    </xf>
    <xf numFmtId="49" fontId="44" fillId="0" borderId="257" xfId="7" applyNumberFormat="1" applyFont="1" applyFill="1" applyBorder="1" applyAlignment="1">
      <alignment horizontal="center"/>
    </xf>
    <xf numFmtId="0" fontId="44" fillId="0" borderId="257" xfId="7" applyFont="1" applyFill="1" applyBorder="1" applyAlignment="1">
      <alignment horizontal="center"/>
    </xf>
    <xf numFmtId="49" fontId="45" fillId="0" borderId="257" xfId="7" applyNumberFormat="1" applyFont="1" applyFill="1" applyBorder="1" applyAlignment="1">
      <alignment horizontal="center"/>
    </xf>
    <xf numFmtId="0" fontId="45" fillId="0" borderId="257" xfId="7" applyFont="1" applyFill="1" applyBorder="1" applyAlignment="1">
      <alignment horizontal="center"/>
    </xf>
    <xf numFmtId="49" fontId="45" fillId="0" borderId="259" xfId="7" applyNumberFormat="1" applyFont="1" applyFill="1" applyBorder="1" applyAlignment="1">
      <alignment horizontal="center"/>
    </xf>
    <xf numFmtId="0" fontId="45" fillId="0" borderId="259" xfId="7" applyFont="1" applyFill="1" applyBorder="1" applyAlignment="1">
      <alignment horizontal="center"/>
    </xf>
    <xf numFmtId="49" fontId="44" fillId="0" borderId="365" xfId="7" applyNumberFormat="1" applyFont="1" applyFill="1" applyBorder="1" applyAlignment="1">
      <alignment horizontal="center"/>
    </xf>
    <xf numFmtId="49" fontId="44" fillId="0" borderId="442" xfId="7" applyNumberFormat="1" applyFont="1" applyFill="1" applyBorder="1" applyAlignment="1">
      <alignment horizontal="center"/>
    </xf>
    <xf numFmtId="49" fontId="44" fillId="0" borderId="258" xfId="7" applyNumberFormat="1" applyFont="1" applyFill="1" applyBorder="1" applyAlignment="1">
      <alignment horizontal="center"/>
    </xf>
    <xf numFmtId="0" fontId="44" fillId="0" borderId="281" xfId="7" applyNumberFormat="1" applyFont="1" applyFill="1" applyBorder="1" applyAlignment="1">
      <alignment horizontal="center" vertical="center"/>
    </xf>
    <xf numFmtId="0" fontId="44" fillId="0" borderId="282" xfId="7" applyFont="1" applyFill="1" applyBorder="1" applyAlignment="1">
      <alignment horizontal="center" vertical="center"/>
    </xf>
    <xf numFmtId="0" fontId="44" fillId="0" borderId="283" xfId="7" applyFont="1" applyFill="1" applyBorder="1" applyAlignment="1">
      <alignment horizontal="center" vertical="center"/>
    </xf>
    <xf numFmtId="0" fontId="44" fillId="0" borderId="284" xfId="7" applyNumberFormat="1" applyFont="1" applyFill="1" applyBorder="1" applyAlignment="1">
      <alignment horizontal="center" vertical="center"/>
    </xf>
    <xf numFmtId="0" fontId="44" fillId="0" borderId="285" xfId="7" applyFont="1" applyFill="1" applyBorder="1" applyAlignment="1">
      <alignment horizontal="center" vertical="center"/>
    </xf>
    <xf numFmtId="0" fontId="44" fillId="0" borderId="286" xfId="7" applyFont="1" applyFill="1" applyBorder="1" applyAlignment="1">
      <alignment horizontal="center" vertical="center"/>
    </xf>
    <xf numFmtId="49" fontId="44" fillId="0" borderId="352" xfId="7" applyNumberFormat="1" applyFont="1" applyFill="1" applyBorder="1" applyAlignment="1">
      <alignment horizontal="left" vertical="center"/>
    </xf>
    <xf numFmtId="0" fontId="44" fillId="0" borderId="353" xfId="7" applyFont="1" applyFill="1" applyBorder="1" applyAlignment="1">
      <alignment horizontal="left" vertical="center"/>
    </xf>
    <xf numFmtId="49" fontId="44" fillId="0" borderId="326" xfId="7" applyNumberFormat="1" applyFont="1" applyFill="1" applyBorder="1" applyAlignment="1">
      <alignment horizontal="center" vertical="center"/>
    </xf>
    <xf numFmtId="0" fontId="44" fillId="0" borderId="327" xfId="7" applyFont="1" applyFill="1" applyBorder="1" applyAlignment="1">
      <alignment horizontal="center" vertical="center"/>
    </xf>
    <xf numFmtId="0" fontId="44" fillId="0" borderId="328" xfId="7" applyFont="1" applyFill="1" applyBorder="1" applyAlignment="1">
      <alignment horizontal="center" vertical="center"/>
    </xf>
    <xf numFmtId="49" fontId="44" fillId="0" borderId="237" xfId="7" applyNumberFormat="1" applyFont="1" applyFill="1" applyBorder="1" applyAlignment="1">
      <alignment horizontal="left"/>
    </xf>
    <xf numFmtId="49" fontId="44" fillId="0" borderId="234" xfId="7" applyNumberFormat="1" applyFont="1" applyFill="1" applyBorder="1" applyAlignment="1">
      <alignment horizontal="left"/>
    </xf>
    <xf numFmtId="49" fontId="44" fillId="0" borderId="332" xfId="7" applyNumberFormat="1" applyFont="1" applyFill="1" applyBorder="1" applyAlignment="1">
      <alignment horizontal="left"/>
    </xf>
    <xf numFmtId="49" fontId="44" fillId="0" borderId="269" xfId="7" applyNumberFormat="1" applyFont="1" applyFill="1" applyBorder="1" applyAlignment="1">
      <alignment horizontal="left"/>
    </xf>
    <xf numFmtId="0" fontId="44" fillId="0" borderId="270" xfId="7" applyFont="1" applyFill="1" applyBorder="1" applyAlignment="1">
      <alignment horizontal="left"/>
    </xf>
    <xf numFmtId="0" fontId="44" fillId="0" borderId="348" xfId="7" applyFont="1" applyFill="1" applyBorder="1" applyAlignment="1">
      <alignment horizontal="left"/>
    </xf>
    <xf numFmtId="49" fontId="44" fillId="0" borderId="262" xfId="7" applyNumberFormat="1" applyFont="1" applyFill="1" applyBorder="1" applyAlignment="1">
      <alignment horizontal="center" vertical="center"/>
    </xf>
    <xf numFmtId="0" fontId="44" fillId="0" borderId="263" xfId="7" applyFont="1" applyFill="1" applyBorder="1" applyAlignment="1">
      <alignment horizontal="center" vertical="center"/>
    </xf>
    <xf numFmtId="0" fontId="44" fillId="0" borderId="264" xfId="7" applyFont="1" applyFill="1" applyBorder="1" applyAlignment="1">
      <alignment horizontal="center" vertical="center"/>
    </xf>
    <xf numFmtId="0" fontId="44" fillId="0" borderId="275" xfId="7" applyFont="1" applyFill="1" applyBorder="1" applyAlignment="1">
      <alignment horizontal="center" vertical="center"/>
    </xf>
    <xf numFmtId="0" fontId="44" fillId="0" borderId="276" xfId="7" applyFont="1" applyFill="1" applyBorder="1" applyAlignment="1">
      <alignment horizontal="center" vertical="center"/>
    </xf>
    <xf numFmtId="0" fontId="44" fillId="0" borderId="277" xfId="7" applyFont="1" applyFill="1" applyBorder="1" applyAlignment="1">
      <alignment horizontal="center" vertical="center"/>
    </xf>
    <xf numFmtId="49" fontId="44" fillId="0" borderId="265" xfId="7" applyNumberFormat="1" applyFont="1" applyFill="1" applyBorder="1" applyAlignment="1">
      <alignment horizontal="center" vertical="center" wrapText="1"/>
    </xf>
    <xf numFmtId="0" fontId="44" fillId="0" borderId="278" xfId="7" applyFont="1" applyFill="1" applyBorder="1" applyAlignment="1">
      <alignment horizontal="center" vertical="center" wrapText="1"/>
    </xf>
    <xf numFmtId="0" fontId="44" fillId="0" borderId="293" xfId="7" applyFont="1" applyFill="1" applyBorder="1" applyAlignment="1">
      <alignment horizontal="center" vertical="center" wrapText="1"/>
    </xf>
    <xf numFmtId="49" fontId="44" fillId="0" borderId="266" xfId="7" applyNumberFormat="1" applyFont="1" applyFill="1" applyBorder="1" applyAlignment="1">
      <alignment horizontal="center" vertical="center" wrapText="1"/>
    </xf>
    <xf numFmtId="0" fontId="44" fillId="0" borderId="279" xfId="7" applyFont="1" applyFill="1" applyBorder="1" applyAlignment="1">
      <alignment horizontal="center" vertical="center" wrapText="1"/>
    </xf>
    <xf numFmtId="0" fontId="44" fillId="0" borderId="294" xfId="7" applyFont="1" applyFill="1" applyBorder="1" applyAlignment="1">
      <alignment horizontal="center" vertical="center" wrapText="1"/>
    </xf>
    <xf numFmtId="49" fontId="44" fillId="0" borderId="267" xfId="7" applyNumberFormat="1" applyFont="1" applyFill="1" applyBorder="1" applyAlignment="1">
      <alignment horizontal="center" vertical="center" wrapText="1"/>
    </xf>
    <xf numFmtId="0" fontId="44" fillId="0" borderId="116" xfId="7" applyFont="1" applyFill="1" applyBorder="1" applyAlignment="1">
      <alignment horizontal="center" vertical="center" wrapText="1"/>
    </xf>
    <xf numFmtId="0" fontId="44" fillId="0" borderId="295" xfId="7" applyFont="1" applyFill="1" applyBorder="1" applyAlignment="1">
      <alignment horizontal="center" vertical="center" wrapText="1"/>
    </xf>
    <xf numFmtId="49" fontId="47" fillId="0" borderId="268" xfId="7" applyNumberFormat="1" applyFont="1" applyFill="1" applyBorder="1" applyAlignment="1">
      <alignment horizontal="center" vertical="center" wrapText="1"/>
    </xf>
    <xf numFmtId="0" fontId="47" fillId="0" borderId="280" xfId="7" applyFont="1" applyFill="1" applyBorder="1" applyAlignment="1">
      <alignment horizontal="center" vertical="center" wrapText="1"/>
    </xf>
    <xf numFmtId="0" fontId="47" fillId="0" borderId="296" xfId="7" applyFont="1" applyFill="1" applyBorder="1" applyAlignment="1">
      <alignment horizontal="center" vertical="center" wrapText="1"/>
    </xf>
    <xf numFmtId="49" fontId="44" fillId="0" borderId="269" xfId="7" applyNumberFormat="1" applyFont="1" applyFill="1" applyBorder="1" applyAlignment="1">
      <alignment horizontal="center" vertical="center"/>
    </xf>
    <xf numFmtId="0" fontId="44" fillId="0" borderId="270" xfId="7" applyFont="1" applyFill="1" applyBorder="1" applyAlignment="1">
      <alignment horizontal="center" vertical="center"/>
    </xf>
    <xf numFmtId="0" fontId="44" fillId="0" borderId="271" xfId="7" applyFont="1" applyFill="1" applyBorder="1" applyAlignment="1">
      <alignment horizontal="center" vertical="center"/>
    </xf>
    <xf numFmtId="49" fontId="44" fillId="0" borderId="272" xfId="7" applyNumberFormat="1" applyFont="1" applyFill="1" applyBorder="1" applyAlignment="1">
      <alignment horizontal="center" vertical="center" wrapText="1"/>
    </xf>
    <xf numFmtId="0" fontId="44" fillId="0" borderId="287" xfId="7" applyFont="1" applyFill="1" applyBorder="1" applyAlignment="1">
      <alignment horizontal="center" vertical="center"/>
    </xf>
    <xf numFmtId="0" fontId="44" fillId="0" borderId="303" xfId="7" applyFont="1" applyFill="1" applyBorder="1" applyAlignment="1">
      <alignment horizontal="center" vertical="center"/>
    </xf>
    <xf numFmtId="49" fontId="44" fillId="0" borderId="354" xfId="7" applyNumberFormat="1" applyFont="1" applyFill="1" applyBorder="1" applyAlignment="1">
      <alignment horizontal="left" vertical="center" wrapText="1"/>
    </xf>
    <xf numFmtId="0" fontId="44" fillId="0" borderId="355" xfId="7" applyFont="1" applyFill="1" applyBorder="1" applyAlignment="1">
      <alignment horizontal="left" vertical="center" wrapText="1"/>
    </xf>
    <xf numFmtId="49" fontId="50" fillId="0" borderId="356" xfId="7" applyNumberFormat="1" applyFont="1" applyFill="1" applyBorder="1" applyAlignment="1">
      <alignment horizontal="left" wrapText="1"/>
    </xf>
    <xf numFmtId="0" fontId="50" fillId="0" borderId="356" xfId="7" applyFont="1" applyFill="1" applyBorder="1" applyAlignment="1">
      <alignment horizontal="left" wrapText="1"/>
    </xf>
    <xf numFmtId="49" fontId="45" fillId="0" borderId="257" xfId="7" applyNumberFormat="1" applyFont="1" applyFill="1" applyBorder="1" applyAlignment="1">
      <alignment horizontal="left"/>
    </xf>
    <xf numFmtId="0" fontId="45" fillId="0" borderId="257" xfId="7" applyFont="1" applyFill="1" applyBorder="1" applyAlignment="1">
      <alignment horizontal="left"/>
    </xf>
    <xf numFmtId="49" fontId="44" fillId="0" borderId="358" xfId="7" applyNumberFormat="1" applyFont="1" applyFill="1" applyBorder="1" applyAlignment="1">
      <alignment readingOrder="1"/>
    </xf>
    <xf numFmtId="0" fontId="44" fillId="0" borderId="359" xfId="7" applyFont="1" applyFill="1" applyBorder="1" applyAlignment="1">
      <alignment readingOrder="1"/>
    </xf>
    <xf numFmtId="0" fontId="44" fillId="0" borderId="360" xfId="7" applyFont="1" applyFill="1" applyBorder="1" applyAlignment="1">
      <alignment readingOrder="1"/>
    </xf>
    <xf numFmtId="0" fontId="44" fillId="0" borderId="361" xfId="7" applyNumberFormat="1" applyFont="1" applyFill="1" applyBorder="1" applyAlignment="1">
      <alignment horizontal="center"/>
    </xf>
    <xf numFmtId="0" fontId="44" fillId="0" borderId="359" xfId="7" applyFont="1" applyFill="1" applyBorder="1" applyAlignment="1">
      <alignment horizontal="center"/>
    </xf>
    <xf numFmtId="0" fontId="44" fillId="0" borderId="360" xfId="7" applyFont="1" applyFill="1" applyBorder="1" applyAlignment="1">
      <alignment horizontal="center"/>
    </xf>
    <xf numFmtId="0" fontId="44" fillId="0" borderId="362" xfId="7" applyNumberFormat="1" applyFont="1" applyFill="1" applyBorder="1" applyAlignment="1">
      <alignment horizontal="center"/>
    </xf>
    <xf numFmtId="0" fontId="44" fillId="0" borderId="363" xfId="7" applyFont="1" applyFill="1" applyBorder="1" applyAlignment="1">
      <alignment horizontal="center"/>
    </xf>
    <xf numFmtId="49" fontId="44" fillId="0" borderId="369" xfId="7" applyNumberFormat="1" applyFont="1" applyFill="1" applyBorder="1" applyAlignment="1">
      <alignment readingOrder="1"/>
    </xf>
    <xf numFmtId="0" fontId="44" fillId="0" borderId="370" xfId="7" applyFont="1" applyFill="1" applyBorder="1" applyAlignment="1">
      <alignment readingOrder="1"/>
    </xf>
    <xf numFmtId="0" fontId="44" fillId="0" borderId="371" xfId="7" applyFont="1" applyFill="1" applyBorder="1" applyAlignment="1">
      <alignment readingOrder="1"/>
    </xf>
    <xf numFmtId="0" fontId="44" fillId="0" borderId="372" xfId="7" applyNumberFormat="1" applyFont="1" applyFill="1" applyBorder="1" applyAlignment="1">
      <alignment horizontal="center"/>
    </xf>
    <xf numFmtId="0" fontId="44" fillId="0" borderId="373" xfId="7" applyFont="1" applyFill="1" applyBorder="1" applyAlignment="1">
      <alignment horizontal="center"/>
    </xf>
    <xf numFmtId="0" fontId="44" fillId="0" borderId="374" xfId="7" applyFont="1" applyFill="1" applyBorder="1" applyAlignment="1">
      <alignment horizontal="center"/>
    </xf>
    <xf numFmtId="0" fontId="44" fillId="0" borderId="375" xfId="7" applyFont="1" applyFill="1" applyBorder="1" applyAlignment="1">
      <alignment horizontal="center"/>
    </xf>
    <xf numFmtId="0" fontId="44" fillId="0" borderId="376" xfId="7" applyNumberFormat="1" applyFont="1" applyFill="1" applyBorder="1" applyAlignment="1">
      <alignment horizontal="center"/>
    </xf>
    <xf numFmtId="0" fontId="44" fillId="0" borderId="370" xfId="7" applyFont="1" applyFill="1" applyBorder="1" applyAlignment="1">
      <alignment horizontal="center"/>
    </xf>
    <xf numFmtId="0" fontId="44" fillId="0" borderId="371" xfId="7" applyFont="1" applyFill="1" applyBorder="1" applyAlignment="1">
      <alignment horizontal="center"/>
    </xf>
    <xf numFmtId="0" fontId="44" fillId="0" borderId="377" xfId="7" applyNumberFormat="1" applyFont="1" applyFill="1" applyBorder="1" applyAlignment="1">
      <alignment horizontal="center"/>
    </xf>
    <xf numFmtId="0" fontId="44" fillId="0" borderId="378" xfId="7" applyFont="1" applyFill="1" applyBorder="1" applyAlignment="1">
      <alignment horizontal="center"/>
    </xf>
    <xf numFmtId="49" fontId="44" fillId="0" borderId="621" xfId="6" applyNumberFormat="1" applyFont="1" applyFill="1" applyBorder="1" applyAlignment="1">
      <alignment horizontal="center"/>
    </xf>
    <xf numFmtId="0" fontId="44" fillId="0" borderId="622" xfId="6" applyFont="1" applyFill="1" applyBorder="1" applyAlignment="1">
      <alignment horizontal="center"/>
    </xf>
    <xf numFmtId="49" fontId="45" fillId="0" borderId="623" xfId="6" applyNumberFormat="1" applyFont="1" applyFill="1" applyBorder="1" applyAlignment="1">
      <alignment horizontal="center"/>
    </xf>
    <xf numFmtId="0" fontId="45" fillId="0" borderId="624" xfId="6" applyFont="1" applyFill="1" applyBorder="1" applyAlignment="1">
      <alignment horizontal="center"/>
    </xf>
    <xf numFmtId="0" fontId="44" fillId="0" borderId="625" xfId="6" applyFont="1" applyFill="1" applyBorder="1" applyAlignment="1">
      <alignment horizontal="center" vertical="center"/>
    </xf>
    <xf numFmtId="0" fontId="44" fillId="0" borderId="624" xfId="6" applyFont="1" applyFill="1" applyBorder="1" applyAlignment="1">
      <alignment horizontal="center" vertical="center"/>
    </xf>
    <xf numFmtId="0" fontId="44" fillId="0" borderId="626" xfId="6" applyFont="1" applyFill="1" applyBorder="1" applyAlignment="1">
      <alignment horizontal="center" vertical="center"/>
    </xf>
    <xf numFmtId="0" fontId="44" fillId="0" borderId="628" xfId="6" applyFont="1" applyFill="1" applyBorder="1" applyAlignment="1">
      <alignment horizontal="center" vertical="center" wrapText="1"/>
    </xf>
    <xf numFmtId="0" fontId="44" fillId="0" borderId="629" xfId="6" applyFont="1" applyFill="1" applyBorder="1" applyAlignment="1">
      <alignment horizontal="center" vertical="center" wrapText="1"/>
    </xf>
    <xf numFmtId="0" fontId="44" fillId="0" borderId="630" xfId="6" applyFont="1" applyFill="1" applyBorder="1" applyAlignment="1">
      <alignment horizontal="center" vertical="center" wrapText="1"/>
    </xf>
    <xf numFmtId="0" fontId="47" fillId="0" borderId="631" xfId="6" applyFont="1" applyFill="1" applyBorder="1" applyAlignment="1">
      <alignment horizontal="center" vertical="center" wrapText="1"/>
    </xf>
    <xf numFmtId="0" fontId="44" fillId="0" borderId="633" xfId="6" applyFont="1" applyFill="1" applyBorder="1" applyAlignment="1">
      <alignment horizontal="center" vertical="center"/>
    </xf>
    <xf numFmtId="49" fontId="44" fillId="0" borderId="639" xfId="6" applyNumberFormat="1" applyFont="1" applyFill="1" applyBorder="1" applyAlignment="1">
      <alignment horizontal="center" vertical="center"/>
    </xf>
    <xf numFmtId="0" fontId="44" fillId="0" borderId="637" xfId="6" applyFont="1" applyFill="1" applyBorder="1" applyAlignment="1">
      <alignment horizontal="center" vertical="center"/>
    </xf>
    <xf numFmtId="0" fontId="44" fillId="0" borderId="640" xfId="6" applyFont="1" applyFill="1" applyBorder="1" applyAlignment="1">
      <alignment horizontal="center" vertical="center"/>
    </xf>
    <xf numFmtId="49" fontId="44" fillId="0" borderId="145" xfId="6" applyNumberFormat="1" applyFont="1" applyFill="1" applyBorder="1" applyAlignment="1">
      <alignment horizontal="left"/>
    </xf>
    <xf numFmtId="49" fontId="44" fillId="0" borderId="1" xfId="6" applyNumberFormat="1" applyFont="1" applyFill="1" applyBorder="1" applyAlignment="1">
      <alignment horizontal="left"/>
    </xf>
    <xf numFmtId="49" fontId="44" fillId="0" borderId="148" xfId="6" applyNumberFormat="1" applyFont="1" applyFill="1" applyBorder="1" applyAlignment="1">
      <alignment horizontal="left"/>
    </xf>
    <xf numFmtId="49" fontId="44" fillId="0" borderId="530" xfId="6" applyNumberFormat="1" applyFont="1" applyFill="1" applyBorder="1" applyAlignment="1">
      <alignment horizontal="left"/>
    </xf>
    <xf numFmtId="49" fontId="44" fillId="0" borderId="652" xfId="6" applyNumberFormat="1" applyFont="1" applyFill="1" applyBorder="1" applyAlignment="1">
      <alignment horizontal="left"/>
    </xf>
    <xf numFmtId="49" fontId="44" fillId="0" borderId="27" xfId="6" applyNumberFormat="1" applyFont="1" applyFill="1" applyBorder="1" applyAlignment="1">
      <alignment horizontal="left"/>
    </xf>
    <xf numFmtId="49" fontId="44" fillId="0" borderId="26" xfId="6" applyNumberFormat="1" applyFont="1" applyFill="1" applyBorder="1" applyAlignment="1">
      <alignment horizontal="left"/>
    </xf>
    <xf numFmtId="49" fontId="44" fillId="0" borderId="656" xfId="6" applyNumberFormat="1" applyFont="1" applyFill="1" applyBorder="1" applyAlignment="1">
      <alignment readingOrder="1"/>
    </xf>
    <xf numFmtId="0" fontId="44" fillId="0" borderId="579" xfId="6" applyFont="1" applyFill="1" applyBorder="1" applyAlignment="1">
      <alignment readingOrder="1"/>
    </xf>
    <xf numFmtId="0" fontId="44" fillId="0" borderId="656" xfId="6" applyNumberFormat="1" applyFont="1" applyFill="1" applyBorder="1" applyAlignment="1">
      <alignment horizontal="center"/>
    </xf>
    <xf numFmtId="49" fontId="4" fillId="5" borderId="0" xfId="6" applyNumberFormat="1" applyFont="1" applyFill="1" applyBorder="1" applyAlignment="1">
      <alignment horizontal="left"/>
    </xf>
    <xf numFmtId="0" fontId="4" fillId="5" borderId="0" xfId="6" applyFont="1" applyFill="1" applyBorder="1" applyAlignment="1">
      <alignment horizontal="left"/>
    </xf>
    <xf numFmtId="49" fontId="6" fillId="6" borderId="486" xfId="6" applyNumberFormat="1" applyFont="1" applyFill="1" applyBorder="1" applyAlignment="1">
      <alignment readingOrder="1"/>
    </xf>
    <xf numFmtId="0" fontId="6" fillId="6" borderId="487" xfId="6" applyFont="1" applyFill="1" applyBorder="1" applyAlignment="1">
      <alignment readingOrder="1"/>
    </xf>
    <xf numFmtId="0" fontId="6" fillId="6" borderId="478" xfId="6" applyFont="1" applyFill="1" applyBorder="1" applyAlignment="1">
      <alignment readingOrder="1"/>
    </xf>
    <xf numFmtId="0" fontId="6" fillId="6" borderId="486" xfId="6" applyNumberFormat="1" applyFont="1" applyFill="1" applyBorder="1" applyAlignment="1">
      <alignment horizontal="center"/>
    </xf>
    <xf numFmtId="0" fontId="6" fillId="6" borderId="487" xfId="6" applyFont="1" applyFill="1" applyBorder="1" applyAlignment="1">
      <alignment horizontal="center"/>
    </xf>
    <xf numFmtId="0" fontId="6" fillId="6" borderId="488" xfId="6" applyFont="1" applyFill="1" applyBorder="1" applyAlignment="1">
      <alignment horizontal="center"/>
    </xf>
    <xf numFmtId="0" fontId="6" fillId="6" borderId="77" xfId="6" applyNumberFormat="1" applyFont="1" applyFill="1" applyBorder="1" applyAlignment="1">
      <alignment horizontal="center"/>
    </xf>
    <xf numFmtId="0" fontId="6" fillId="6" borderId="478" xfId="6" applyFont="1" applyFill="1" applyBorder="1" applyAlignment="1">
      <alignment horizontal="center"/>
    </xf>
    <xf numFmtId="49" fontId="7" fillId="5" borderId="0" xfId="6" applyNumberFormat="1" applyFont="1" applyFill="1" applyBorder="1" applyAlignment="1">
      <alignment horizontal="left" wrapText="1"/>
    </xf>
    <xf numFmtId="0" fontId="7" fillId="5" borderId="0" xfId="6" applyFont="1" applyFill="1" applyBorder="1" applyAlignment="1">
      <alignment horizontal="left" wrapText="1"/>
    </xf>
    <xf numFmtId="0" fontId="7" fillId="5" borderId="456" xfId="6" applyFont="1" applyFill="1" applyBorder="1" applyAlignment="1">
      <alignment horizontal="left" wrapText="1"/>
    </xf>
    <xf numFmtId="0" fontId="7" fillId="5" borderId="489" xfId="6" applyFont="1" applyFill="1" applyBorder="1" applyAlignment="1">
      <alignment horizontal="left" wrapText="1"/>
    </xf>
    <xf numFmtId="49" fontId="6" fillId="6" borderId="76" xfId="6" applyNumberFormat="1" applyFont="1" applyFill="1" applyBorder="1" applyAlignment="1">
      <alignment horizontal="center" vertical="center"/>
    </xf>
    <xf numFmtId="0" fontId="6" fillId="6" borderId="70" xfId="6" applyFont="1" applyFill="1" applyBorder="1" applyAlignment="1">
      <alignment horizontal="center" vertical="center"/>
    </xf>
    <xf numFmtId="49" fontId="6" fillId="6" borderId="452" xfId="6" applyNumberFormat="1" applyFont="1" applyFill="1" applyBorder="1" applyAlignment="1">
      <alignment horizontal="left"/>
    </xf>
    <xf numFmtId="0" fontId="6" fillId="6" borderId="460" xfId="6" applyFont="1" applyFill="1" applyBorder="1" applyAlignment="1">
      <alignment horizontal="left"/>
    </xf>
    <xf numFmtId="0" fontId="6" fillId="6" borderId="456" xfId="6" applyFont="1" applyFill="1" applyBorder="1" applyAlignment="1">
      <alignment horizontal="left"/>
    </xf>
    <xf numFmtId="0" fontId="6" fillId="6" borderId="461" xfId="6" applyFont="1" applyFill="1" applyBorder="1" applyAlignment="1">
      <alignment horizontal="left"/>
    </xf>
    <xf numFmtId="49" fontId="62" fillId="6" borderId="460" xfId="6" applyNumberFormat="1" applyFont="1" applyFill="1" applyBorder="1" applyAlignment="1">
      <alignment horizontal="left"/>
    </xf>
    <xf numFmtId="0" fontId="62" fillId="6" borderId="460" xfId="6" applyFont="1" applyFill="1" applyBorder="1" applyAlignment="1">
      <alignment horizontal="left"/>
    </xf>
    <xf numFmtId="0" fontId="62" fillId="6" borderId="452" xfId="6" applyFont="1" applyFill="1" applyBorder="1" applyAlignment="1">
      <alignment horizontal="left"/>
    </xf>
    <xf numFmtId="0" fontId="62" fillId="6" borderId="35" xfId="6" applyFont="1" applyFill="1" applyBorder="1" applyAlignment="1">
      <alignment horizontal="left"/>
    </xf>
    <xf numFmtId="0" fontId="62" fillId="6" borderId="467" xfId="6" applyFont="1" applyFill="1" applyBorder="1" applyAlignment="1">
      <alignment horizontal="left"/>
    </xf>
    <xf numFmtId="49" fontId="6" fillId="5" borderId="445" xfId="6" applyNumberFormat="1" applyFont="1" applyFill="1" applyBorder="1" applyAlignment="1">
      <alignment horizontal="center"/>
    </xf>
    <xf numFmtId="0" fontId="6" fillId="5" borderId="424" xfId="6" applyFont="1" applyFill="1" applyBorder="1" applyAlignment="1">
      <alignment horizontal="center"/>
    </xf>
    <xf numFmtId="49" fontId="6" fillId="6" borderId="103" xfId="6" applyNumberFormat="1" applyFont="1" applyFill="1" applyBorder="1" applyAlignment="1">
      <alignment readingOrder="1"/>
    </xf>
    <xf numFmtId="0" fontId="6" fillId="6" borderId="35" xfId="6" applyFont="1" applyFill="1" applyBorder="1" applyAlignment="1">
      <alignment readingOrder="1"/>
    </xf>
    <xf numFmtId="0" fontId="6" fillId="6" borderId="485" xfId="6" applyFont="1" applyFill="1" applyBorder="1" applyAlignment="1">
      <alignment readingOrder="1"/>
    </xf>
    <xf numFmtId="0" fontId="6" fillId="6" borderId="103" xfId="6" applyNumberFormat="1" applyFont="1" applyFill="1" applyBorder="1" applyAlignment="1">
      <alignment horizontal="center"/>
    </xf>
    <xf numFmtId="0" fontId="6" fillId="6" borderId="35" xfId="6" applyFont="1" applyFill="1" applyBorder="1" applyAlignment="1">
      <alignment horizontal="center"/>
    </xf>
    <xf numFmtId="0" fontId="6" fillId="6" borderId="30" xfId="6" applyFont="1" applyFill="1" applyBorder="1" applyAlignment="1">
      <alignment horizontal="center"/>
    </xf>
    <xf numFmtId="0" fontId="6" fillId="6" borderId="32" xfId="6" applyNumberFormat="1" applyFont="1" applyFill="1" applyBorder="1" applyAlignment="1">
      <alignment horizontal="center"/>
    </xf>
    <xf numFmtId="0" fontId="6" fillId="6" borderId="485" xfId="6" applyFont="1" applyFill="1" applyBorder="1" applyAlignment="1">
      <alignment horizontal="center"/>
    </xf>
    <xf numFmtId="49" fontId="2" fillId="5" borderId="84" xfId="6" applyNumberFormat="1" applyFont="1" applyFill="1" applyBorder="1" applyAlignment="1">
      <alignment horizontal="center"/>
    </xf>
    <xf numFmtId="0" fontId="2" fillId="5" borderId="448" xfId="6" applyFont="1" applyFill="1" applyBorder="1" applyAlignment="1">
      <alignment horizontal="center"/>
    </xf>
    <xf numFmtId="0" fontId="2" fillId="5" borderId="449" xfId="6" applyFont="1" applyFill="1" applyBorder="1" applyAlignment="1">
      <alignment horizontal="center"/>
    </xf>
    <xf numFmtId="49" fontId="2" fillId="5" borderId="109" xfId="6" applyNumberFormat="1" applyFont="1" applyFill="1" applyBorder="1" applyAlignment="1">
      <alignment horizontal="center"/>
    </xf>
    <xf numFmtId="0" fontId="2" fillId="5" borderId="0" xfId="6" applyFont="1" applyFill="1" applyBorder="1" applyAlignment="1">
      <alignment horizontal="center"/>
    </xf>
    <xf numFmtId="0" fontId="2" fillId="5" borderId="450" xfId="6" applyFont="1" applyFill="1" applyBorder="1" applyAlignment="1">
      <alignment horizontal="center"/>
    </xf>
    <xf numFmtId="49" fontId="3" fillId="5" borderId="109" xfId="6" applyNumberFormat="1" applyFont="1" applyFill="1" applyBorder="1" applyAlignment="1">
      <alignment horizontal="center"/>
    </xf>
    <xf numFmtId="0" fontId="3" fillId="5" borderId="0" xfId="6" applyFont="1" applyFill="1" applyBorder="1" applyAlignment="1">
      <alignment horizontal="center"/>
    </xf>
    <xf numFmtId="0" fontId="3" fillId="5" borderId="450" xfId="6" applyFont="1" applyFill="1" applyBorder="1" applyAlignment="1">
      <alignment horizontal="center"/>
    </xf>
    <xf numFmtId="49" fontId="3" fillId="5" borderId="451" xfId="6" applyNumberFormat="1" applyFont="1" applyFill="1" applyBorder="1" applyAlignment="1">
      <alignment horizontal="center"/>
    </xf>
    <xf numFmtId="0" fontId="3" fillId="5" borderId="452" xfId="6" applyFont="1" applyFill="1" applyBorder="1" applyAlignment="1">
      <alignment horizontal="center"/>
    </xf>
    <xf numFmtId="0" fontId="3" fillId="5" borderId="453" xfId="6" applyFont="1" applyFill="1" applyBorder="1" applyAlignment="1">
      <alignment horizontal="center"/>
    </xf>
    <xf numFmtId="0" fontId="11" fillId="5" borderId="454" xfId="6" applyNumberFormat="1" applyFont="1" applyFill="1" applyBorder="1" applyAlignment="1">
      <alignment horizontal="center"/>
    </xf>
    <xf numFmtId="0" fontId="11" fillId="5" borderId="455" xfId="6" applyNumberFormat="1" applyFont="1" applyFill="1" applyBorder="1" applyAlignment="1">
      <alignment horizontal="center"/>
    </xf>
    <xf numFmtId="0" fontId="11" fillId="5" borderId="16" xfId="6" applyNumberFormat="1" applyFont="1" applyFill="1" applyBorder="1" applyAlignment="1">
      <alignment horizontal="center"/>
    </xf>
    <xf numFmtId="0" fontId="11" fillId="5" borderId="15" xfId="6" applyNumberFormat="1" applyFont="1" applyFill="1" applyBorder="1" applyAlignment="1">
      <alignment horizontal="center"/>
    </xf>
    <xf numFmtId="0" fontId="11" fillId="5" borderId="463" xfId="6" applyNumberFormat="1" applyFont="1" applyFill="1" applyBorder="1" applyAlignment="1">
      <alignment horizontal="center"/>
    </xf>
    <xf numFmtId="0" fontId="11" fillId="5" borderId="467" xfId="6" applyNumberFormat="1" applyFont="1" applyFill="1" applyBorder="1" applyAlignment="1">
      <alignment horizontal="center"/>
    </xf>
    <xf numFmtId="49" fontId="6" fillId="5" borderId="454" xfId="6" applyNumberFormat="1" applyFont="1" applyFill="1" applyBorder="1" applyAlignment="1">
      <alignment horizontal="center" vertical="center"/>
    </xf>
    <xf numFmtId="0" fontId="6" fillId="5" borderId="456" xfId="6" applyFont="1" applyFill="1" applyBorder="1" applyAlignment="1">
      <alignment horizontal="center" vertical="center"/>
    </xf>
    <xf numFmtId="0" fontId="6" fillId="5" borderId="457" xfId="6" applyFont="1" applyFill="1" applyBorder="1" applyAlignment="1">
      <alignment horizontal="center" vertical="center"/>
    </xf>
    <xf numFmtId="0" fontId="6" fillId="5" borderId="463" xfId="6" applyFont="1" applyFill="1" applyBorder="1" applyAlignment="1">
      <alignment horizontal="center" vertical="center"/>
    </xf>
    <xf numFmtId="0" fontId="6" fillId="5" borderId="452" xfId="6" applyFont="1" applyFill="1" applyBorder="1" applyAlignment="1">
      <alignment horizontal="center" vertical="center"/>
    </xf>
    <xf numFmtId="0" fontId="6" fillId="5" borderId="69" xfId="6" applyFont="1" applyFill="1" applyBorder="1" applyAlignment="1">
      <alignment horizontal="center" vertical="center"/>
    </xf>
    <xf numFmtId="49" fontId="62" fillId="5" borderId="100" xfId="6" applyNumberFormat="1" applyFont="1" applyFill="1" applyBorder="1" applyAlignment="1">
      <alignment horizontal="center" vertical="center" wrapText="1"/>
    </xf>
    <xf numFmtId="0" fontId="62" fillId="5" borderId="23" xfId="6" applyFont="1" applyFill="1" applyBorder="1" applyAlignment="1">
      <alignment horizontal="center" vertical="center" wrapText="1"/>
    </xf>
    <xf numFmtId="0" fontId="62" fillId="5" borderId="70" xfId="6" applyFont="1" applyFill="1" applyBorder="1" applyAlignment="1">
      <alignment horizontal="center" vertical="center" wrapText="1"/>
    </xf>
    <xf numFmtId="49" fontId="62" fillId="5" borderId="88" xfId="6" applyNumberFormat="1" applyFont="1" applyFill="1" applyBorder="1" applyAlignment="1">
      <alignment horizontal="center" vertical="center" wrapText="1"/>
    </xf>
    <xf numFmtId="0" fontId="62" fillId="5" borderId="13" xfId="6" applyFont="1" applyFill="1" applyBorder="1" applyAlignment="1">
      <alignment horizontal="center" vertical="center" wrapText="1"/>
    </xf>
    <xf numFmtId="0" fontId="62" fillId="5" borderId="74" xfId="6" applyFont="1" applyFill="1" applyBorder="1" applyAlignment="1">
      <alignment horizontal="center" vertical="center" wrapText="1"/>
    </xf>
    <xf numFmtId="49" fontId="37" fillId="5" borderId="458" xfId="6" applyNumberFormat="1" applyFont="1" applyFill="1" applyBorder="1" applyAlignment="1">
      <alignment horizontal="center" vertical="center" wrapText="1"/>
    </xf>
    <xf numFmtId="0" fontId="37" fillId="5" borderId="24" xfId="6" applyFont="1" applyFill="1" applyBorder="1" applyAlignment="1">
      <alignment horizontal="center" vertical="center" wrapText="1"/>
    </xf>
    <xf numFmtId="0" fontId="37" fillId="5" borderId="71" xfId="6" applyFont="1" applyFill="1" applyBorder="1" applyAlignment="1">
      <alignment horizontal="center" vertical="center" wrapText="1"/>
    </xf>
    <xf numFmtId="49" fontId="6" fillId="5" borderId="459" xfId="6" applyNumberFormat="1" applyFont="1" applyFill="1" applyBorder="1" applyAlignment="1">
      <alignment horizontal="center" vertical="center"/>
    </xf>
    <xf numFmtId="0" fontId="6" fillId="5" borderId="460" xfId="6" applyFont="1" applyFill="1" applyBorder="1" applyAlignment="1">
      <alignment horizontal="center" vertical="center"/>
    </xf>
    <xf numFmtId="0" fontId="6" fillId="5" borderId="461" xfId="6" applyFont="1" applyFill="1" applyBorder="1" applyAlignment="1">
      <alignment horizontal="center" vertical="center"/>
    </xf>
    <xf numFmtId="49" fontId="6" fillId="5" borderId="462" xfId="6" applyNumberFormat="1" applyFont="1" applyFill="1" applyBorder="1" applyAlignment="1">
      <alignment horizontal="center" vertical="center" wrapText="1"/>
    </xf>
    <xf numFmtId="0" fontId="6" fillId="5" borderId="22" xfId="6" applyFont="1" applyFill="1" applyBorder="1" applyAlignment="1">
      <alignment horizontal="center" vertical="center"/>
    </xf>
    <xf numFmtId="0" fontId="6" fillId="5" borderId="72" xfId="6" applyFont="1" applyFill="1" applyBorder="1" applyAlignment="1">
      <alignment horizontal="center" vertical="center"/>
    </xf>
    <xf numFmtId="0" fontId="6" fillId="5" borderId="464" xfId="6" applyNumberFormat="1" applyFont="1" applyFill="1" applyBorder="1" applyAlignment="1">
      <alignment horizontal="center" vertical="center"/>
    </xf>
    <xf numFmtId="0" fontId="6" fillId="5" borderId="465" xfId="6" applyFont="1" applyFill="1" applyBorder="1" applyAlignment="1">
      <alignment horizontal="center" vertical="center"/>
    </xf>
    <xf numFmtId="0" fontId="6" fillId="5" borderId="466" xfId="6" applyFont="1" applyFill="1" applyBorder="1" applyAlignment="1">
      <alignment horizontal="center"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0" fontId="9" fillId="0" borderId="657" xfId="5" applyFont="1" applyBorder="1" applyAlignment="1">
      <alignment horizontal="center"/>
    </xf>
    <xf numFmtId="0" fontId="10" fillId="0" borderId="584" xfId="5" applyFont="1" applyBorder="1" applyAlignment="1">
      <alignment horizontal="center" vertical="center"/>
    </xf>
    <xf numFmtId="0" fontId="10" fillId="0" borderId="585" xfId="5" applyFont="1" applyBorder="1" applyAlignment="1">
      <alignment horizontal="center" vertical="center"/>
    </xf>
    <xf numFmtId="0" fontId="10" fillId="0" borderId="586" xfId="5" applyFont="1" applyBorder="1" applyAlignment="1">
      <alignment horizontal="center" vertical="center"/>
    </xf>
    <xf numFmtId="0" fontId="9" fillId="0" borderId="387" xfId="5" applyFont="1" applyBorder="1" applyAlignment="1">
      <alignment horizontal="center" vertical="center" wrapText="1"/>
    </xf>
    <xf numFmtId="0" fontId="9" fillId="0" borderId="147" xfId="5" applyFont="1" applyBorder="1" applyAlignment="1">
      <alignment horizontal="center" vertical="center"/>
    </xf>
    <xf numFmtId="0" fontId="10" fillId="0" borderId="389" xfId="5" applyFont="1" applyBorder="1" applyAlignment="1">
      <alignment horizontal="center" vertical="center" wrapText="1"/>
    </xf>
    <xf numFmtId="0" fontId="10" fillId="0" borderId="399" xfId="5" applyFont="1" applyBorder="1" applyAlignment="1">
      <alignment horizontal="center" vertical="center" wrapText="1"/>
    </xf>
    <xf numFmtId="0" fontId="10" fillId="0" borderId="390" xfId="5" applyFont="1" applyBorder="1" applyAlignment="1">
      <alignment horizontal="center" vertical="center" wrapText="1"/>
    </xf>
    <xf numFmtId="0" fontId="10" fillId="0" borderId="400" xfId="5" applyFont="1" applyBorder="1" applyAlignment="1">
      <alignment horizontal="center" vertical="center" wrapText="1"/>
    </xf>
    <xf numFmtId="0" fontId="10" fillId="0" borderId="391" xfId="5" applyFont="1" applyBorder="1" applyAlignment="1">
      <alignment horizontal="center" vertical="center" wrapText="1"/>
    </xf>
    <xf numFmtId="0" fontId="10" fillId="0" borderId="402" xfId="5" applyFont="1" applyBorder="1" applyAlignment="1">
      <alignment horizontal="center" vertical="center" wrapText="1"/>
    </xf>
    <xf numFmtId="0" fontId="10" fillId="0" borderId="392" xfId="5" applyFont="1" applyBorder="1" applyAlignment="1">
      <alignment horizontal="center" vertical="center"/>
    </xf>
    <xf numFmtId="0" fontId="10" fillId="0" borderId="393" xfId="5" applyFont="1" applyBorder="1" applyAlignment="1">
      <alignment horizontal="center" vertical="center"/>
    </xf>
    <xf numFmtId="0" fontId="10" fillId="0" borderId="394" xfId="5" applyFont="1" applyBorder="1" applyAlignment="1">
      <alignment horizontal="center" vertical="center"/>
    </xf>
    <xf numFmtId="0" fontId="10" fillId="0" borderId="584" xfId="5" applyFont="1" applyBorder="1" applyAlignment="1">
      <alignment horizontal="center" vertical="center" wrapText="1"/>
    </xf>
    <xf numFmtId="0" fontId="10" fillId="0" borderId="585" xfId="5" applyFont="1" applyBorder="1" applyAlignment="1">
      <alignment horizontal="center" vertical="center" wrapText="1"/>
    </xf>
    <xf numFmtId="0" fontId="10" fillId="0" borderId="586" xfId="5" applyFont="1" applyBorder="1" applyAlignment="1">
      <alignment horizontal="center" vertical="center" wrapText="1"/>
    </xf>
    <xf numFmtId="0" fontId="10" fillId="0" borderId="599" xfId="5" applyFont="1" applyBorder="1" applyAlignment="1">
      <alignment vertical="center" wrapText="1"/>
    </xf>
    <xf numFmtId="0" fontId="10" fillId="0" borderId="411" xfId="5" applyFont="1" applyBorder="1" applyAlignment="1">
      <alignment vertical="center" wrapText="1"/>
    </xf>
    <xf numFmtId="0" fontId="10" fillId="0" borderId="413" xfId="5" applyFont="1" applyBorder="1" applyAlignment="1">
      <alignment vertical="center" wrapText="1"/>
    </xf>
    <xf numFmtId="0" fontId="10" fillId="0" borderId="582" xfId="5" applyFont="1" applyBorder="1" applyAlignment="1">
      <alignment vertical="center" wrapText="1"/>
    </xf>
    <xf numFmtId="0" fontId="10" fillId="0" borderId="390" xfId="5" applyFont="1" applyBorder="1" applyAlignment="1">
      <alignment vertical="center" wrapText="1"/>
    </xf>
    <xf numFmtId="0" fontId="10" fillId="0" borderId="400" xfId="5" applyFont="1" applyBorder="1" applyAlignment="1">
      <alignment vertical="center" wrapText="1"/>
    </xf>
    <xf numFmtId="0" fontId="10" fillId="0" borderId="582" xfId="5" applyFont="1" applyBorder="1" applyAlignment="1">
      <alignment horizontal="center" vertical="center" wrapText="1"/>
    </xf>
    <xf numFmtId="0" fontId="18" fillId="0" borderId="524" xfId="5" applyFont="1" applyBorder="1" applyAlignment="1">
      <alignment horizontal="center" vertical="center" textRotation="90" wrapText="1"/>
    </xf>
    <xf numFmtId="0" fontId="18" fillId="0" borderId="139" xfId="5" applyFont="1" applyBorder="1" applyAlignment="1">
      <alignment horizontal="center" vertical="center" textRotation="90" wrapText="1"/>
    </xf>
    <xf numFmtId="0" fontId="10" fillId="0" borderId="582" xfId="5" applyFont="1" applyBorder="1" applyAlignment="1">
      <alignment horizontal="center"/>
    </xf>
    <xf numFmtId="0" fontId="10" fillId="7" borderId="658" xfId="5" applyFont="1" applyFill="1" applyBorder="1" applyAlignment="1">
      <alignment horizontal="left" vertical="center"/>
    </xf>
    <xf numFmtId="0" fontId="10" fillId="7" borderId="0" xfId="5" applyFont="1" applyFill="1" applyAlignment="1">
      <alignment horizontal="left" vertical="center"/>
    </xf>
    <xf numFmtId="0" fontId="10" fillId="7" borderId="142" xfId="5" applyFont="1" applyFill="1" applyBorder="1" applyAlignment="1">
      <alignment horizontal="left" vertical="center"/>
    </xf>
    <xf numFmtId="0" fontId="59" fillId="7" borderId="658" xfId="5" applyFont="1" applyFill="1" applyBorder="1" applyAlignment="1">
      <alignment horizontal="left" vertical="center"/>
    </xf>
    <xf numFmtId="0" fontId="59" fillId="7" borderId="0" xfId="5" applyFont="1" applyFill="1" applyAlignment="1">
      <alignment horizontal="left" vertical="center"/>
    </xf>
    <xf numFmtId="0" fontId="59" fillId="7" borderId="142" xfId="5" applyFont="1" applyFill="1" applyBorder="1" applyAlignment="1">
      <alignment horizontal="left" vertical="center"/>
    </xf>
    <xf numFmtId="0" fontId="59" fillId="0" borderId="483" xfId="5" applyFont="1" applyBorder="1" applyAlignment="1">
      <alignment horizontal="center" wrapText="1"/>
    </xf>
    <xf numFmtId="0" fontId="59" fillId="0" borderId="664" xfId="5" applyFont="1" applyBorder="1" applyAlignment="1">
      <alignment horizontal="center" wrapText="1"/>
    </xf>
    <xf numFmtId="0" fontId="10" fillId="0" borderId="0" xfId="5" applyFont="1" applyAlignment="1">
      <alignment horizontal="center"/>
    </xf>
    <xf numFmtId="0" fontId="22" fillId="0" borderId="0" xfId="5" applyAlignment="1">
      <alignment horizontal="left"/>
    </xf>
    <xf numFmtId="0" fontId="10" fillId="0" borderId="660" xfId="5" applyFont="1" applyBorder="1" applyAlignment="1">
      <alignment horizontal="center"/>
    </xf>
    <xf numFmtId="0" fontId="10" fillId="0" borderId="662" xfId="5" applyFont="1" applyBorder="1" applyAlignment="1">
      <alignment horizontal="center"/>
    </xf>
    <xf numFmtId="0" fontId="10" fillId="0" borderId="619" xfId="5" applyFont="1" applyBorder="1" applyAlignment="1">
      <alignment horizontal="center"/>
    </xf>
    <xf numFmtId="0" fontId="10" fillId="0" borderId="612" xfId="5" applyFont="1" applyBorder="1" applyAlignment="1">
      <alignment horizontal="center"/>
    </xf>
    <xf numFmtId="0" fontId="10" fillId="0" borderId="660" xfId="5" applyFont="1" applyBorder="1" applyAlignment="1">
      <alignment horizontal="left"/>
    </xf>
    <xf numFmtId="0" fontId="10" fillId="0" borderId="662" xfId="5" applyFont="1" applyBorder="1" applyAlignment="1">
      <alignment horizontal="left"/>
    </xf>
    <xf numFmtId="0" fontId="10" fillId="0" borderId="599" xfId="5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10" fillId="0" borderId="438" xfId="5" applyFont="1" applyBorder="1" applyAlignment="1">
      <alignment horizontal="center" vertical="center"/>
    </xf>
    <xf numFmtId="0" fontId="10" fillId="0" borderId="150" xfId="5" applyFont="1" applyBorder="1" applyAlignment="1">
      <alignment horizontal="center" vertical="center"/>
    </xf>
    <xf numFmtId="0" fontId="10" fillId="0" borderId="431" xfId="5" applyFont="1" applyBorder="1" applyAlignment="1">
      <alignment horizontal="center" vertical="center"/>
    </xf>
    <xf numFmtId="0" fontId="9" fillId="0" borderId="130" xfId="5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57" xfId="5" applyFont="1" applyBorder="1" applyAlignment="1">
      <alignment horizontal="center" vertical="center" wrapText="1"/>
    </xf>
    <xf numFmtId="0" fontId="10" fillId="0" borderId="11" xfId="5" applyFont="1" applyBorder="1" applyAlignment="1">
      <alignment horizontal="center" vertical="center" wrapText="1"/>
    </xf>
    <xf numFmtId="0" fontId="10" fillId="0" borderId="45" xfId="5" applyFont="1" applyBorder="1" applyAlignment="1">
      <alignment horizontal="center" vertical="center" wrapText="1"/>
    </xf>
    <xf numFmtId="0" fontId="10" fillId="0" borderId="12" xfId="5" applyFont="1" applyBorder="1" applyAlignment="1">
      <alignment horizontal="center" vertical="center" wrapText="1"/>
    </xf>
    <xf numFmtId="0" fontId="10" fillId="0" borderId="46" xfId="5" applyFont="1" applyBorder="1" applyAlignment="1">
      <alignment horizontal="center" vertical="center" wrapText="1"/>
    </xf>
    <xf numFmtId="0" fontId="10" fillId="0" borderId="111" xfId="5" applyFont="1" applyBorder="1" applyAlignment="1">
      <alignment horizontal="center" vertical="center"/>
    </xf>
    <xf numFmtId="0" fontId="10" fillId="0" borderId="152" xfId="5" applyFont="1" applyBorder="1" applyAlignment="1">
      <alignment horizontal="center" vertical="center"/>
    </xf>
    <xf numFmtId="0" fontId="10" fillId="0" borderId="129" xfId="5" applyFont="1" applyBorder="1" applyAlignment="1">
      <alignment horizontal="center" vertical="center"/>
    </xf>
    <xf numFmtId="0" fontId="10" fillId="0" borderId="438" xfId="5" applyFont="1" applyBorder="1" applyAlignment="1">
      <alignment horizontal="center" vertical="center" wrapText="1"/>
    </xf>
    <xf numFmtId="0" fontId="10" fillId="0" borderId="150" xfId="5" applyFont="1" applyBorder="1" applyAlignment="1">
      <alignment horizontal="center" vertical="center" wrapText="1"/>
    </xf>
    <xf numFmtId="0" fontId="10" fillId="0" borderId="431" xfId="5" applyFont="1" applyBorder="1" applyAlignment="1">
      <alignment horizontal="center" vertical="center" wrapText="1"/>
    </xf>
    <xf numFmtId="0" fontId="10" fillId="0" borderId="435" xfId="5" applyFont="1" applyBorder="1" applyAlignment="1">
      <alignment vertical="center" wrapText="1"/>
    </xf>
    <xf numFmtId="0" fontId="10" fillId="0" borderId="39" xfId="5" applyFont="1" applyBorder="1" applyAlignment="1">
      <alignment vertical="center" wrapText="1"/>
    </xf>
    <xf numFmtId="0" fontId="10" fillId="0" borderId="55" xfId="5" applyFont="1" applyBorder="1" applyAlignment="1">
      <alignment vertical="center" wrapText="1"/>
    </xf>
    <xf numFmtId="0" fontId="10" fillId="0" borderId="418" xfId="5" applyFont="1" applyBorder="1" applyAlignment="1">
      <alignment vertical="center" wrapText="1"/>
    </xf>
    <xf numFmtId="0" fontId="10" fillId="0" borderId="11" xfId="5" applyFont="1" applyBorder="1" applyAlignment="1">
      <alignment vertical="center" wrapText="1"/>
    </xf>
    <xf numFmtId="0" fontId="10" fillId="0" borderId="45" xfId="5" applyFont="1" applyBorder="1" applyAlignment="1">
      <alignment vertical="center" wrapText="1"/>
    </xf>
    <xf numFmtId="0" fontId="10" fillId="0" borderId="418" xfId="5" applyFont="1" applyBorder="1" applyAlignment="1">
      <alignment horizontal="center" vertical="center" wrapText="1"/>
    </xf>
    <xf numFmtId="0" fontId="18" fillId="0" borderId="128" xfId="5" applyFont="1" applyBorder="1" applyAlignment="1">
      <alignment horizontal="center" vertical="center" textRotation="90" wrapText="1"/>
    </xf>
    <xf numFmtId="0" fontId="10" fillId="0" borderId="418" xfId="5" applyFont="1" applyBorder="1" applyAlignment="1">
      <alignment horizontal="center"/>
    </xf>
    <xf numFmtId="0" fontId="10" fillId="0" borderId="425" xfId="5" applyFont="1" applyBorder="1" applyAlignment="1">
      <alignment horizontal="left"/>
    </xf>
    <xf numFmtId="0" fontId="10" fillId="0" borderId="426" xfId="5" applyFont="1" applyBorder="1" applyAlignment="1">
      <alignment horizontal="left"/>
    </xf>
    <xf numFmtId="0" fontId="10" fillId="0" borderId="427" xfId="5" applyFont="1" applyBorder="1" applyAlignment="1">
      <alignment horizontal="left"/>
    </xf>
    <xf numFmtId="0" fontId="59" fillId="0" borderId="422" xfId="5" applyFont="1" applyBorder="1" applyAlignment="1">
      <alignment horizontal="center" wrapText="1"/>
    </xf>
    <xf numFmtId="0" fontId="59" fillId="0" borderId="424" xfId="5" applyFont="1" applyBorder="1" applyAlignment="1">
      <alignment horizontal="center" wrapText="1"/>
    </xf>
    <xf numFmtId="0" fontId="10" fillId="0" borderId="425" xfId="5" applyFont="1" applyBorder="1" applyAlignment="1">
      <alignment horizontal="center"/>
    </xf>
    <xf numFmtId="0" fontId="10" fillId="0" borderId="427" xfId="5" applyFont="1" applyBorder="1" applyAlignment="1">
      <alignment horizontal="center"/>
    </xf>
    <xf numFmtId="0" fontId="10" fillId="0" borderId="47" xfId="5" applyFont="1" applyBorder="1" applyAlignment="1">
      <alignment horizontal="center"/>
    </xf>
    <xf numFmtId="0" fontId="10" fillId="0" borderId="18" xfId="5" applyFont="1" applyBorder="1" applyAlignment="1">
      <alignment horizontal="center"/>
    </xf>
    <xf numFmtId="0" fontId="10" fillId="0" borderId="435" xfId="5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 applyAlignment="1">
      <alignment horizontal="center" wrapText="1"/>
    </xf>
    <xf numFmtId="0" fontId="27" fillId="0" borderId="0" xfId="4" applyAlignment="1">
      <alignment horizontal="center" wrapText="1"/>
    </xf>
    <xf numFmtId="0" fontId="13" fillId="0" borderId="0" xfId="4" applyFont="1" applyAlignment="1">
      <alignment horizontal="center"/>
    </xf>
    <xf numFmtId="0" fontId="23" fillId="0" borderId="582" xfId="4" applyFont="1" applyBorder="1" applyAlignment="1">
      <alignment horizontal="center" vertical="center"/>
    </xf>
    <xf numFmtId="0" fontId="8" fillId="0" borderId="583" xfId="4" applyFont="1" applyBorder="1" applyAlignment="1">
      <alignment horizontal="center" vertical="center" wrapText="1"/>
    </xf>
    <xf numFmtId="0" fontId="8" fillId="0" borderId="391" xfId="4" applyFont="1" applyBorder="1" applyAlignment="1">
      <alignment horizontal="center" vertical="center"/>
    </xf>
    <xf numFmtId="0" fontId="8" fillId="0" borderId="432" xfId="4" applyFont="1" applyBorder="1" applyAlignment="1">
      <alignment horizontal="center" vertical="center"/>
    </xf>
    <xf numFmtId="0" fontId="23" fillId="0" borderId="390" xfId="4" applyFont="1" applyBorder="1" applyAlignment="1">
      <alignment horizontal="center" vertical="center" wrapText="1"/>
    </xf>
    <xf numFmtId="0" fontId="23" fillId="0" borderId="400" xfId="4" applyFont="1" applyBorder="1" applyAlignment="1">
      <alignment horizontal="center" vertical="center" wrapText="1"/>
    </xf>
    <xf numFmtId="0" fontId="23" fillId="0" borderId="400" xfId="4" applyFont="1" applyBorder="1" applyAlignment="1">
      <alignment horizontal="center" vertical="center"/>
    </xf>
    <xf numFmtId="0" fontId="23" fillId="0" borderId="582" xfId="4" applyFont="1" applyBorder="1" applyAlignment="1">
      <alignment horizontal="center" vertical="center" wrapText="1"/>
    </xf>
    <xf numFmtId="0" fontId="23" fillId="0" borderId="582" xfId="4" applyFont="1" applyBorder="1" applyAlignment="1">
      <alignment vertical="center" wrapText="1"/>
    </xf>
    <xf numFmtId="0" fontId="23" fillId="0" borderId="390" xfId="4" applyFont="1" applyBorder="1" applyAlignment="1">
      <alignment vertical="center" wrapText="1"/>
    </xf>
    <xf numFmtId="0" fontId="23" fillId="0" borderId="400" xfId="4" applyFont="1" applyBorder="1" applyAlignment="1">
      <alignment vertical="center" wrapText="1"/>
    </xf>
    <xf numFmtId="0" fontId="19" fillId="0" borderId="582" xfId="4" applyFont="1" applyBorder="1" applyAlignment="1">
      <alignment horizontal="center" vertical="center" textRotation="90" wrapText="1"/>
    </xf>
    <xf numFmtId="0" fontId="19" fillId="0" borderId="390" xfId="4" applyFont="1" applyBorder="1" applyAlignment="1">
      <alignment horizontal="center" vertical="center" textRotation="90" wrapText="1"/>
    </xf>
    <xf numFmtId="0" fontId="19" fillId="0" borderId="401" xfId="4" applyFont="1" applyBorder="1" applyAlignment="1">
      <alignment horizontal="center" vertical="center" textRotation="90" wrapText="1"/>
    </xf>
    <xf numFmtId="0" fontId="23" fillId="0" borderId="0" xfId="4" applyFont="1" applyAlignment="1">
      <alignment horizontal="left"/>
    </xf>
    <xf numFmtId="0" fontId="23" fillId="0" borderId="142" xfId="4" applyFont="1" applyBorder="1" applyAlignment="1">
      <alignment horizontal="left"/>
    </xf>
    <xf numFmtId="0" fontId="23" fillId="7" borderId="660" xfId="4" applyFont="1" applyFill="1" applyBorder="1" applyAlignment="1">
      <alignment horizontal="left" vertical="center"/>
    </xf>
    <xf numFmtId="0" fontId="23" fillId="7" borderId="661" xfId="4" applyFont="1" applyFill="1" applyBorder="1" applyAlignment="1">
      <alignment horizontal="left" vertical="center"/>
    </xf>
    <xf numFmtId="0" fontId="23" fillId="7" borderId="662" xfId="4" applyFont="1" applyFill="1" applyBorder="1" applyAlignment="1">
      <alignment horizontal="left" vertical="center"/>
    </xf>
    <xf numFmtId="0" fontId="23" fillId="0" borderId="660" xfId="4" applyFont="1" applyBorder="1" applyAlignment="1">
      <alignment horizontal="left"/>
    </xf>
    <xf numFmtId="0" fontId="23" fillId="0" borderId="661" xfId="4" applyFont="1" applyBorder="1" applyAlignment="1">
      <alignment horizontal="left"/>
    </xf>
    <xf numFmtId="0" fontId="23" fillId="0" borderId="659" xfId="4" applyFont="1" applyBorder="1" applyAlignment="1">
      <alignment horizontal="left"/>
    </xf>
    <xf numFmtId="0" fontId="23" fillId="0" borderId="662" xfId="4" applyFont="1" applyBorder="1" applyAlignment="1">
      <alignment horizontal="left"/>
    </xf>
    <xf numFmtId="0" fontId="23" fillId="0" borderId="660" xfId="4" applyFont="1" applyBorder="1" applyAlignment="1">
      <alignment horizontal="left" vertical="center"/>
    </xf>
    <xf numFmtId="0" fontId="23" fillId="0" borderId="661" xfId="4" applyFont="1" applyBorder="1" applyAlignment="1">
      <alignment horizontal="left" vertical="center"/>
    </xf>
    <xf numFmtId="0" fontId="23" fillId="0" borderId="662" xfId="4" applyFont="1" applyBorder="1" applyAlignment="1">
      <alignment horizontal="left" vertical="center"/>
    </xf>
    <xf numFmtId="0" fontId="23" fillId="0" borderId="1" xfId="4" applyFont="1" applyBorder="1" applyAlignment="1">
      <alignment horizontal="left"/>
    </xf>
    <xf numFmtId="0" fontId="23" fillId="0" borderId="148" xfId="4" applyFont="1" applyBorder="1" applyAlignment="1">
      <alignment horizontal="left"/>
    </xf>
    <xf numFmtId="0" fontId="23" fillId="0" borderId="483" xfId="4" applyFont="1" applyBorder="1" applyAlignment="1">
      <alignment horizontal="center" wrapText="1"/>
    </xf>
    <xf numFmtId="0" fontId="23" fillId="0" borderId="667" xfId="4" applyFont="1" applyBorder="1" applyAlignment="1">
      <alignment horizontal="center" wrapText="1"/>
    </xf>
    <xf numFmtId="0" fontId="23" fillId="0" borderId="0" xfId="4" applyFont="1" applyAlignment="1">
      <alignment horizontal="center"/>
    </xf>
    <xf numFmtId="0" fontId="23" fillId="0" borderId="599" xfId="5" applyFont="1" applyBorder="1" applyAlignment="1">
      <alignment horizontal="center"/>
    </xf>
    <xf numFmtId="0" fontId="23" fillId="0" borderId="582" xfId="5" applyFont="1" applyBorder="1" applyAlignment="1">
      <alignment horizontal="center"/>
    </xf>
    <xf numFmtId="0" fontId="23" fillId="0" borderId="612" xfId="5" applyFont="1" applyBorder="1" applyAlignment="1">
      <alignment horizontal="center"/>
    </xf>
    <xf numFmtId="0" fontId="23" fillId="0" borderId="660" xfId="4" applyFont="1" applyBorder="1" applyAlignment="1">
      <alignment horizontal="center"/>
    </xf>
    <xf numFmtId="0" fontId="23" fillId="0" borderId="662" xfId="4" applyFont="1" applyBorder="1" applyAlignment="1">
      <alignment horizontal="center"/>
    </xf>
    <xf numFmtId="0" fontId="23" fillId="0" borderId="619" xfId="5" applyFont="1" applyBorder="1" applyAlignment="1">
      <alignment horizontal="center"/>
    </xf>
    <xf numFmtId="0" fontId="23" fillId="0" borderId="28" xfId="4" applyFont="1" applyBorder="1" applyAlignment="1">
      <alignment horizontal="left"/>
    </xf>
    <xf numFmtId="0" fontId="23" fillId="0" borderId="27" xfId="4" applyFont="1" applyBorder="1" applyAlignment="1">
      <alignment horizontal="left"/>
    </xf>
    <xf numFmtId="0" fontId="23" fillId="0" borderId="26" xfId="4" applyFont="1" applyBorder="1" applyAlignment="1">
      <alignment horizontal="left"/>
    </xf>
    <xf numFmtId="0" fontId="23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/>
    </xf>
    <xf numFmtId="0" fontId="8" fillId="0" borderId="129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 wrapText="1"/>
    </xf>
    <xf numFmtId="0" fontId="23" fillId="0" borderId="45" xfId="4" applyFont="1" applyBorder="1" applyAlignment="1">
      <alignment horizontal="center" vertical="center" wrapText="1"/>
    </xf>
    <xf numFmtId="0" fontId="23" fillId="0" borderId="45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 wrapText="1"/>
    </xf>
    <xf numFmtId="0" fontId="23" fillId="0" borderId="3" xfId="4" applyFont="1" applyBorder="1" applyAlignment="1">
      <alignment vertical="center" wrapText="1"/>
    </xf>
    <xf numFmtId="0" fontId="23" fillId="0" borderId="11" xfId="4" applyFont="1" applyBorder="1" applyAlignment="1">
      <alignment vertical="center" wrapText="1"/>
    </xf>
    <xf numFmtId="0" fontId="23" fillId="0" borderId="45" xfId="4" applyFont="1" applyBorder="1" applyAlignment="1">
      <alignment vertical="center" wrapText="1"/>
    </xf>
    <xf numFmtId="0" fontId="19" fillId="0" borderId="3" xfId="4" applyFont="1" applyBorder="1" applyAlignment="1">
      <alignment horizontal="center" vertical="center" textRotation="90" wrapText="1"/>
    </xf>
    <xf numFmtId="0" fontId="19" fillId="0" borderId="11" xfId="4" applyFont="1" applyBorder="1" applyAlignment="1">
      <alignment horizontal="center" vertical="center" textRotation="90" wrapText="1"/>
    </xf>
    <xf numFmtId="0" fontId="19" fillId="0" borderId="56" xfId="4" applyFont="1" applyBorder="1" applyAlignment="1">
      <alignment horizontal="center" vertical="center" textRotation="90" wrapText="1"/>
    </xf>
    <xf numFmtId="0" fontId="23" fillId="0" borderId="144" xfId="4" applyFont="1" applyBorder="1" applyAlignment="1">
      <alignment horizontal="left"/>
    </xf>
    <xf numFmtId="0" fontId="23" fillId="0" borderId="9" xfId="4" applyFont="1" applyBorder="1" applyAlignment="1">
      <alignment horizontal="left"/>
    </xf>
    <xf numFmtId="0" fontId="23" fillId="0" borderId="25" xfId="4" applyFont="1" applyBorder="1" applyAlignment="1">
      <alignment horizontal="center" wrapText="1"/>
    </xf>
    <xf numFmtId="0" fontId="23" fillId="0" borderId="131" xfId="4" applyFont="1" applyBorder="1" applyAlignment="1">
      <alignment horizontal="center" wrapText="1"/>
    </xf>
    <xf numFmtId="0" fontId="23" fillId="0" borderId="3" xfId="5" applyFont="1" applyBorder="1" applyAlignment="1">
      <alignment horizontal="center"/>
    </xf>
    <xf numFmtId="0" fontId="23" fillId="0" borderId="28" xfId="4" applyFont="1" applyBorder="1" applyAlignment="1">
      <alignment horizontal="center"/>
    </xf>
    <xf numFmtId="0" fontId="23" fillId="0" borderId="26" xfId="4" applyFont="1" applyBorder="1" applyAlignment="1">
      <alignment horizontal="center"/>
    </xf>
    <xf numFmtId="0" fontId="23" fillId="0" borderId="47" xfId="5" applyFont="1" applyBorder="1" applyAlignment="1">
      <alignment horizontal="center"/>
    </xf>
    <xf numFmtId="0" fontId="23" fillId="0" borderId="18" xfId="5" applyFont="1" applyBorder="1" applyAlignment="1">
      <alignment horizontal="center"/>
    </xf>
    <xf numFmtId="0" fontId="23" fillId="0" borderId="50" xfId="5" applyFont="1" applyBorder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center" wrapText="1"/>
    </xf>
    <xf numFmtId="0" fontId="22" fillId="0" borderId="0" xfId="3" applyAlignment="1">
      <alignment horizontal="center" wrapText="1"/>
    </xf>
    <xf numFmtId="0" fontId="13" fillId="0" borderId="0" xfId="3" applyFont="1" applyAlignment="1">
      <alignment horizontal="center"/>
    </xf>
    <xf numFmtId="0" fontId="23" fillId="0" borderId="582" xfId="3" applyFont="1" applyBorder="1" applyAlignment="1">
      <alignment horizontal="center" vertical="center"/>
    </xf>
    <xf numFmtId="0" fontId="8" fillId="0" borderId="583" xfId="3" applyFont="1" applyBorder="1" applyAlignment="1">
      <alignment horizontal="center" vertical="center" wrapText="1"/>
    </xf>
    <xf numFmtId="0" fontId="8" fillId="0" borderId="391" xfId="3" applyFont="1" applyBorder="1" applyAlignment="1">
      <alignment horizontal="center" vertical="center"/>
    </xf>
    <xf numFmtId="0" fontId="8" fillId="0" borderId="432" xfId="3" applyFont="1" applyBorder="1" applyAlignment="1">
      <alignment horizontal="center" vertical="center"/>
    </xf>
    <xf numFmtId="0" fontId="23" fillId="0" borderId="390" xfId="3" applyFont="1" applyBorder="1" applyAlignment="1">
      <alignment horizontal="center" vertical="center" wrapText="1"/>
    </xf>
    <xf numFmtId="0" fontId="23" fillId="0" borderId="400" xfId="3" applyFont="1" applyBorder="1" applyAlignment="1">
      <alignment horizontal="center" vertical="center" wrapText="1"/>
    </xf>
    <xf numFmtId="0" fontId="23" fillId="0" borderId="400" xfId="3" applyFont="1" applyBorder="1" applyAlignment="1">
      <alignment horizontal="center" vertical="center"/>
    </xf>
    <xf numFmtId="0" fontId="23" fillId="0" borderId="582" xfId="3" applyFont="1" applyBorder="1" applyAlignment="1">
      <alignment horizontal="center" vertical="center" wrapText="1"/>
    </xf>
    <xf numFmtId="0" fontId="23" fillId="0" borderId="582" xfId="3" applyFont="1" applyBorder="1" applyAlignment="1">
      <alignment vertical="center" wrapText="1"/>
    </xf>
    <xf numFmtId="0" fontId="23" fillId="0" borderId="390" xfId="3" applyFont="1" applyBorder="1" applyAlignment="1">
      <alignment vertical="center" wrapText="1"/>
    </xf>
    <xf numFmtId="0" fontId="23" fillId="0" borderId="400" xfId="3" applyFont="1" applyBorder="1" applyAlignment="1">
      <alignment vertical="center" wrapText="1"/>
    </xf>
    <xf numFmtId="0" fontId="19" fillId="0" borderId="582" xfId="3" applyFont="1" applyBorder="1" applyAlignment="1">
      <alignment horizontal="center" vertical="center" textRotation="90" wrapText="1"/>
    </xf>
    <xf numFmtId="0" fontId="19" fillId="0" borderId="390" xfId="3" applyFont="1" applyBorder="1" applyAlignment="1">
      <alignment horizontal="center" vertical="center" textRotation="90" wrapText="1"/>
    </xf>
    <xf numFmtId="0" fontId="19" fillId="0" borderId="401" xfId="3" applyFont="1" applyBorder="1" applyAlignment="1">
      <alignment horizontal="center" vertical="center" textRotation="90" wrapText="1"/>
    </xf>
    <xf numFmtId="0" fontId="23" fillId="0" borderId="660" xfId="3" applyFont="1" applyBorder="1" applyAlignment="1">
      <alignment horizontal="left"/>
    </xf>
    <xf numFmtId="0" fontId="23" fillId="0" borderId="661" xfId="3" applyFont="1" applyBorder="1" applyAlignment="1">
      <alignment horizontal="left"/>
    </xf>
    <xf numFmtId="0" fontId="23" fillId="0" borderId="662" xfId="3" applyFont="1" applyBorder="1" applyAlignment="1">
      <alignment horizontal="left"/>
    </xf>
    <xf numFmtId="0" fontId="23" fillId="7" borderId="660" xfId="3" applyFont="1" applyFill="1" applyBorder="1" applyAlignment="1">
      <alignment horizontal="left" vertical="center"/>
    </xf>
    <xf numFmtId="0" fontId="23" fillId="7" borderId="661" xfId="3" applyFont="1" applyFill="1" applyBorder="1" applyAlignment="1">
      <alignment horizontal="left" vertical="center"/>
    </xf>
    <xf numFmtId="0" fontId="23" fillId="7" borderId="662" xfId="3" applyFont="1" applyFill="1" applyBorder="1" applyAlignment="1">
      <alignment horizontal="left" vertical="center"/>
    </xf>
    <xf numFmtId="0" fontId="23" fillId="7" borderId="660" xfId="3" applyFont="1" applyFill="1" applyBorder="1" applyAlignment="1">
      <alignment horizontal="left"/>
    </xf>
    <xf numFmtId="0" fontId="23" fillId="7" borderId="661" xfId="3" applyFont="1" applyFill="1" applyBorder="1" applyAlignment="1">
      <alignment horizontal="left"/>
    </xf>
    <xf numFmtId="0" fontId="23" fillId="7" borderId="662" xfId="3" applyFont="1" applyFill="1" applyBorder="1" applyAlignment="1">
      <alignment horizontal="left"/>
    </xf>
    <xf numFmtId="0" fontId="23" fillId="0" borderId="1" xfId="3" applyFont="1" applyBorder="1" applyAlignment="1">
      <alignment horizontal="left"/>
    </xf>
    <xf numFmtId="0" fontId="23" fillId="0" borderId="148" xfId="3" applyFont="1" applyBorder="1" applyAlignment="1">
      <alignment horizontal="left"/>
    </xf>
    <xf numFmtId="0" fontId="23" fillId="0" borderId="0" xfId="3" applyFont="1" applyAlignment="1">
      <alignment horizontal="left"/>
    </xf>
    <xf numFmtId="0" fontId="23" fillId="0" borderId="142" xfId="3" applyFont="1" applyBorder="1" applyAlignment="1">
      <alignment horizontal="left"/>
    </xf>
    <xf numFmtId="0" fontId="23" fillId="0" borderId="483" xfId="3" applyFont="1" applyBorder="1" applyAlignment="1">
      <alignment horizontal="center" wrapText="1"/>
    </xf>
    <xf numFmtId="0" fontId="23" fillId="0" borderId="667" xfId="3" applyFont="1" applyBorder="1" applyAlignment="1">
      <alignment horizontal="center" wrapText="1"/>
    </xf>
    <xf numFmtId="0" fontId="23" fillId="0" borderId="0" xfId="3" applyFont="1" applyAlignment="1">
      <alignment horizontal="center"/>
    </xf>
    <xf numFmtId="0" fontId="23" fillId="0" borderId="582" xfId="3" applyFont="1" applyBorder="1" applyAlignment="1">
      <alignment horizontal="center"/>
    </xf>
    <xf numFmtId="0" fontId="23" fillId="0" borderId="660" xfId="3" applyFont="1" applyBorder="1" applyAlignment="1">
      <alignment horizontal="center"/>
    </xf>
    <xf numFmtId="0" fontId="23" fillId="0" borderId="662" xfId="3" applyFont="1" applyBorder="1" applyAlignment="1">
      <alignment horizontal="center"/>
    </xf>
    <xf numFmtId="0" fontId="23" fillId="0" borderId="619" xfId="3" applyFont="1" applyBorder="1" applyAlignment="1">
      <alignment horizontal="center"/>
    </xf>
    <xf numFmtId="0" fontId="23" fillId="0" borderId="612" xfId="3" applyFont="1" applyBorder="1" applyAlignment="1">
      <alignment horizontal="center"/>
    </xf>
    <xf numFmtId="0" fontId="23" fillId="0" borderId="599" xfId="3" applyFont="1" applyBorder="1" applyAlignment="1">
      <alignment horizontal="center"/>
    </xf>
    <xf numFmtId="0" fontId="23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/>
    </xf>
    <xf numFmtId="0" fontId="8" fillId="0" borderId="129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 wrapText="1"/>
    </xf>
    <xf numFmtId="0" fontId="23" fillId="0" borderId="45" xfId="3" applyFont="1" applyBorder="1" applyAlignment="1">
      <alignment horizontal="center" vertical="center" wrapText="1"/>
    </xf>
    <xf numFmtId="0" fontId="23" fillId="0" borderId="45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wrapText="1"/>
    </xf>
    <xf numFmtId="0" fontId="23" fillId="0" borderId="11" xfId="3" applyFont="1" applyBorder="1" applyAlignment="1">
      <alignment vertical="center" wrapText="1"/>
    </xf>
    <xf numFmtId="0" fontId="23" fillId="0" borderId="45" xfId="3" applyFont="1" applyBorder="1" applyAlignment="1">
      <alignment vertical="center" wrapText="1"/>
    </xf>
    <xf numFmtId="0" fontId="19" fillId="0" borderId="3" xfId="3" applyFont="1" applyBorder="1" applyAlignment="1">
      <alignment horizontal="center" vertical="center" textRotation="90" wrapText="1"/>
    </xf>
    <xf numFmtId="0" fontId="19" fillId="0" borderId="11" xfId="3" applyFont="1" applyBorder="1" applyAlignment="1">
      <alignment horizontal="center" vertical="center" textRotation="90" wrapText="1"/>
    </xf>
    <xf numFmtId="0" fontId="19" fillId="0" borderId="56" xfId="3" applyFont="1" applyBorder="1" applyAlignment="1">
      <alignment horizontal="center" vertical="center" textRotation="90" wrapText="1"/>
    </xf>
    <xf numFmtId="0" fontId="23" fillId="0" borderId="28" xfId="3" applyFont="1" applyBorder="1" applyAlignment="1">
      <alignment horizontal="left"/>
    </xf>
    <xf numFmtId="0" fontId="23" fillId="0" borderId="27" xfId="3" applyFont="1" applyBorder="1" applyAlignment="1">
      <alignment horizontal="left"/>
    </xf>
    <xf numFmtId="0" fontId="23" fillId="0" borderId="26" xfId="3" applyFont="1" applyBorder="1" applyAlignment="1">
      <alignment horizontal="left"/>
    </xf>
    <xf numFmtId="0" fontId="23" fillId="0" borderId="135" xfId="3" applyFont="1" applyBorder="1" applyAlignment="1">
      <alignment horizontal="left"/>
    </xf>
    <xf numFmtId="0" fontId="23" fillId="0" borderId="136" xfId="3" applyFont="1" applyBorder="1" applyAlignment="1">
      <alignment horizontal="left"/>
    </xf>
    <xf numFmtId="0" fontId="23" fillId="0" borderId="144" xfId="3" applyFont="1" applyBorder="1" applyAlignment="1">
      <alignment horizontal="left"/>
    </xf>
    <xf numFmtId="0" fontId="23" fillId="0" borderId="9" xfId="3" applyFont="1" applyBorder="1" applyAlignment="1">
      <alignment horizontal="left"/>
    </xf>
    <xf numFmtId="0" fontId="23" fillId="0" borderId="25" xfId="3" applyFont="1" applyBorder="1" applyAlignment="1">
      <alignment horizontal="center" wrapText="1"/>
    </xf>
    <xf numFmtId="0" fontId="23" fillId="0" borderId="131" xfId="3" applyFont="1" applyBorder="1" applyAlignment="1">
      <alignment horizontal="center" wrapText="1"/>
    </xf>
    <xf numFmtId="0" fontId="23" fillId="0" borderId="3" xfId="3" applyFont="1" applyBorder="1" applyAlignment="1">
      <alignment horizontal="center"/>
    </xf>
    <xf numFmtId="0" fontId="23" fillId="0" borderId="28" xfId="3" applyFont="1" applyBorder="1" applyAlignment="1">
      <alignment horizontal="center"/>
    </xf>
    <xf numFmtId="0" fontId="23" fillId="0" borderId="26" xfId="3" applyFont="1" applyBorder="1" applyAlignment="1">
      <alignment horizontal="center"/>
    </xf>
    <xf numFmtId="0" fontId="23" fillId="0" borderId="47" xfId="3" applyFont="1" applyBorder="1" applyAlignment="1">
      <alignment horizontal="center"/>
    </xf>
    <xf numFmtId="0" fontId="23" fillId="0" borderId="18" xfId="3" applyFont="1" applyBorder="1" applyAlignment="1">
      <alignment horizontal="center"/>
    </xf>
    <xf numFmtId="0" fontId="23" fillId="0" borderId="50" xfId="3" applyFont="1" applyBorder="1" applyAlignment="1">
      <alignment horizontal="center"/>
    </xf>
    <xf numFmtId="0" fontId="23" fillId="0" borderId="587" xfId="3" applyFont="1" applyBorder="1" applyAlignment="1">
      <alignment horizontal="center" vertical="center"/>
    </xf>
    <xf numFmtId="0" fontId="23" fillId="0" borderId="585" xfId="3" applyFont="1" applyBorder="1" applyAlignment="1">
      <alignment horizontal="center" vertical="center"/>
    </xf>
    <xf numFmtId="0" fontId="23" fillId="0" borderId="599" xfId="3" applyFont="1" applyBorder="1" applyAlignment="1">
      <alignment horizontal="center" vertical="center"/>
    </xf>
    <xf numFmtId="0" fontId="8" fillId="0" borderId="380" xfId="3" applyFont="1" applyBorder="1" applyAlignment="1">
      <alignment horizontal="center" vertical="center" wrapText="1"/>
    </xf>
    <xf numFmtId="0" fontId="8" fillId="0" borderId="142" xfId="3" applyFont="1" applyBorder="1" applyAlignment="1">
      <alignment horizontal="center" vertical="center" wrapText="1"/>
    </xf>
    <xf numFmtId="0" fontId="23" fillId="0" borderId="614" xfId="3" applyFont="1" applyBorder="1" applyAlignment="1">
      <alignment horizontal="center" vertical="center"/>
    </xf>
    <xf numFmtId="0" fontId="23" fillId="0" borderId="620" xfId="3" applyFont="1" applyBorder="1" applyAlignment="1">
      <alignment horizontal="center" vertical="center"/>
    </xf>
    <xf numFmtId="0" fontId="23" fillId="0" borderId="619" xfId="3" applyFont="1" applyBorder="1" applyAlignment="1">
      <alignment horizontal="center" vertical="center"/>
    </xf>
    <xf numFmtId="0" fontId="23" fillId="0" borderId="582" xfId="3" applyFont="1" applyBorder="1" applyAlignment="1">
      <alignment horizontal="center" vertical="center" textRotation="90" wrapText="1"/>
    </xf>
    <xf numFmtId="0" fontId="23" fillId="0" borderId="390" xfId="3" applyFont="1" applyBorder="1" applyAlignment="1">
      <alignment horizontal="center" vertical="center" textRotation="90" wrapText="1"/>
    </xf>
    <xf numFmtId="0" fontId="23" fillId="0" borderId="401" xfId="3" applyFont="1" applyBorder="1" applyAlignment="1">
      <alignment horizontal="center" vertical="center" textRotation="90" wrapText="1"/>
    </xf>
    <xf numFmtId="0" fontId="61" fillId="7" borderId="660" xfId="3" applyFont="1" applyFill="1" applyBorder="1" applyAlignment="1">
      <alignment horizontal="left" vertical="center"/>
    </xf>
    <xf numFmtId="0" fontId="61" fillId="7" borderId="661" xfId="3" applyFont="1" applyFill="1" applyBorder="1" applyAlignment="1">
      <alignment horizontal="left" vertical="center"/>
    </xf>
    <xf numFmtId="0" fontId="61" fillId="7" borderId="662" xfId="3" applyFont="1" applyFill="1" applyBorder="1" applyAlignment="1">
      <alignment horizontal="left" vertical="center"/>
    </xf>
    <xf numFmtId="0" fontId="23" fillId="7" borderId="660" xfId="12" applyFont="1" applyFill="1" applyBorder="1" applyAlignment="1">
      <alignment horizontal="left" vertical="center"/>
    </xf>
    <xf numFmtId="0" fontId="23" fillId="7" borderId="661" xfId="12" applyFont="1" applyFill="1" applyBorder="1" applyAlignment="1">
      <alignment horizontal="left" vertical="center"/>
    </xf>
    <xf numFmtId="0" fontId="23" fillId="7" borderId="662" xfId="12" applyFont="1" applyFill="1" applyBorder="1" applyAlignment="1">
      <alignment horizontal="left" vertical="center"/>
    </xf>
    <xf numFmtId="0" fontId="23" fillId="0" borderId="660" xfId="3" applyFont="1" applyBorder="1" applyAlignment="1">
      <alignment horizontal="left" vertical="center" wrapText="1"/>
    </xf>
    <xf numFmtId="0" fontId="23" fillId="0" borderId="661" xfId="3" applyFont="1" applyBorder="1" applyAlignment="1">
      <alignment horizontal="left" vertical="center" wrapText="1"/>
    </xf>
    <xf numFmtId="0" fontId="23" fillId="0" borderId="662" xfId="3" applyFont="1" applyBorder="1" applyAlignment="1">
      <alignment horizontal="left" vertical="center" wrapText="1"/>
    </xf>
    <xf numFmtId="0" fontId="23" fillId="0" borderId="145" xfId="3" applyFont="1" applyBorder="1" applyAlignment="1">
      <alignment horizontal="center" wrapText="1"/>
    </xf>
    <xf numFmtId="0" fontId="23" fillId="0" borderId="661" xfId="3" applyFont="1" applyBorder="1" applyAlignment="1">
      <alignment horizontal="center"/>
    </xf>
    <xf numFmtId="0" fontId="23" fillId="0" borderId="617" xfId="3" applyFont="1" applyBorder="1" applyAlignment="1">
      <alignment horizontal="center"/>
    </xf>
    <xf numFmtId="0" fontId="23" fillId="0" borderId="620" xfId="3" applyFont="1" applyBorder="1" applyAlignment="1">
      <alignment horizontal="center"/>
    </xf>
    <xf numFmtId="0" fontId="23" fillId="0" borderId="614" xfId="3" applyFont="1" applyBorder="1" applyAlignment="1">
      <alignment horizontal="center"/>
    </xf>
    <xf numFmtId="0" fontId="23" fillId="0" borderId="660" xfId="3" applyFont="1" applyBorder="1" applyAlignment="1">
      <alignment horizontal="center" vertical="center"/>
    </xf>
    <xf numFmtId="0" fontId="23" fillId="0" borderId="662" xfId="3" applyFont="1" applyBorder="1" applyAlignment="1">
      <alignment horizontal="center" vertical="center"/>
    </xf>
    <xf numFmtId="0" fontId="23" fillId="0" borderId="584" xfId="3" applyFont="1" applyBorder="1" applyAlignment="1">
      <alignment horizontal="center"/>
    </xf>
    <xf numFmtId="0" fontId="23" fillId="0" borderId="585" xfId="3" applyFont="1" applyBorder="1" applyAlignment="1">
      <alignment horizontal="center"/>
    </xf>
    <xf numFmtId="0" fontId="23" fillId="0" borderId="587" xfId="3" applyFont="1" applyBorder="1" applyAlignment="1">
      <alignment horizontal="center"/>
    </xf>
    <xf numFmtId="0" fontId="8" fillId="0" borderId="9" xfId="3" applyFont="1" applyBorder="1" applyAlignment="1">
      <alignment horizontal="center" vertical="center" wrapText="1"/>
    </xf>
    <xf numFmtId="0" fontId="8" fillId="0" borderId="434" xfId="3" applyFont="1" applyBorder="1" applyAlignment="1">
      <alignment horizontal="center" vertical="center" wrapText="1"/>
    </xf>
    <xf numFmtId="0" fontId="23" fillId="0" borderId="48" xfId="3" applyFont="1" applyBorder="1" applyAlignment="1">
      <alignment horizontal="center" vertical="center"/>
    </xf>
    <xf numFmtId="0" fontId="23" fillId="0" borderId="164" xfId="3" applyFont="1" applyBorder="1" applyAlignment="1">
      <alignment horizontal="center" vertical="center"/>
    </xf>
    <xf numFmtId="0" fontId="23" fillId="0" borderId="47" xfId="3" applyFont="1" applyBorder="1" applyAlignment="1">
      <alignment horizontal="center" vertical="center"/>
    </xf>
    <xf numFmtId="0" fontId="23" fillId="0" borderId="418" xfId="3" applyFont="1" applyBorder="1" applyAlignment="1">
      <alignment horizontal="center" vertical="center" wrapText="1"/>
    </xf>
    <xf numFmtId="0" fontId="23" fillId="0" borderId="418" xfId="3" applyFont="1" applyBorder="1" applyAlignment="1">
      <alignment vertical="center" wrapText="1"/>
    </xf>
    <xf numFmtId="0" fontId="23" fillId="0" borderId="418" xfId="3" applyFont="1" applyBorder="1" applyAlignment="1">
      <alignment horizontal="center" vertical="center" textRotation="90" wrapText="1"/>
    </xf>
    <xf numFmtId="0" fontId="23" fillId="0" borderId="11" xfId="3" applyFont="1" applyBorder="1" applyAlignment="1">
      <alignment horizontal="center" vertical="center" textRotation="90" wrapText="1"/>
    </xf>
    <xf numFmtId="0" fontId="23" fillId="0" borderId="56" xfId="3" applyFont="1" applyBorder="1" applyAlignment="1">
      <alignment horizontal="center" vertical="center" textRotation="90" wrapText="1"/>
    </xf>
    <xf numFmtId="0" fontId="23" fillId="0" borderId="426" xfId="3" applyFont="1" applyBorder="1" applyAlignment="1">
      <alignment horizontal="center"/>
    </xf>
    <xf numFmtId="0" fontId="23" fillId="0" borderId="427" xfId="3" applyFont="1" applyBorder="1" applyAlignment="1">
      <alignment horizontal="center"/>
    </xf>
    <xf numFmtId="0" fontId="23" fillId="0" borderId="429" xfId="3" applyFont="1" applyBorder="1" applyAlignment="1">
      <alignment horizontal="center" vertical="center"/>
    </xf>
    <xf numFmtId="0" fontId="23" fillId="0" borderId="150" xfId="3" applyFont="1" applyBorder="1" applyAlignment="1">
      <alignment horizontal="center" vertical="center"/>
    </xf>
    <xf numFmtId="0" fontId="23" fillId="0" borderId="435" xfId="3" applyFont="1" applyBorder="1" applyAlignment="1">
      <alignment horizontal="center" vertical="center"/>
    </xf>
    <xf numFmtId="0" fontId="23" fillId="0" borderId="426" xfId="3" applyFont="1" applyBorder="1" applyAlignment="1">
      <alignment horizontal="left"/>
    </xf>
    <xf numFmtId="0" fontId="23" fillId="0" borderId="427" xfId="3" applyFont="1" applyBorder="1" applyAlignment="1">
      <alignment horizontal="left"/>
    </xf>
    <xf numFmtId="0" fontId="61" fillId="0" borderId="426" xfId="3" applyFont="1" applyBorder="1" applyAlignment="1">
      <alignment horizontal="left"/>
    </xf>
    <xf numFmtId="0" fontId="61" fillId="0" borderId="427" xfId="3" applyFont="1" applyBorder="1" applyAlignment="1">
      <alignment horizontal="left"/>
    </xf>
    <xf numFmtId="0" fontId="23" fillId="0" borderId="422" xfId="3" applyFont="1" applyBorder="1" applyAlignment="1">
      <alignment horizontal="center" wrapText="1"/>
    </xf>
    <xf numFmtId="0" fontId="23" fillId="0" borderId="425" xfId="3" applyFont="1" applyBorder="1" applyAlignment="1">
      <alignment horizontal="center"/>
    </xf>
    <xf numFmtId="0" fontId="23" fillId="0" borderId="163" xfId="3" applyFont="1" applyBorder="1" applyAlignment="1">
      <alignment horizontal="center"/>
    </xf>
    <xf numFmtId="0" fontId="23" fillId="0" borderId="164" xfId="3" applyFont="1" applyBorder="1" applyAlignment="1">
      <alignment horizontal="center"/>
    </xf>
    <xf numFmtId="0" fontId="23" fillId="0" borderId="48" xfId="3" applyFont="1" applyBorder="1" applyAlignment="1">
      <alignment horizontal="center"/>
    </xf>
    <xf numFmtId="0" fontId="23" fillId="0" borderId="425" xfId="3" applyFont="1" applyBorder="1" applyAlignment="1">
      <alignment horizontal="center" vertical="center"/>
    </xf>
    <xf numFmtId="0" fontId="23" fillId="0" borderId="427" xfId="3" applyFont="1" applyBorder="1" applyAlignment="1">
      <alignment horizontal="center" vertical="center"/>
    </xf>
    <xf numFmtId="0" fontId="23" fillId="0" borderId="438" xfId="3" applyFont="1" applyBorder="1" applyAlignment="1">
      <alignment horizontal="center"/>
    </xf>
    <xf numFmtId="0" fontId="23" fillId="0" borderId="150" xfId="3" applyFont="1" applyBorder="1" applyAlignment="1">
      <alignment horizontal="center"/>
    </xf>
    <xf numFmtId="0" fontId="23" fillId="0" borderId="435" xfId="3" applyFont="1" applyBorder="1" applyAlignment="1">
      <alignment horizontal="center"/>
    </xf>
    <xf numFmtId="0" fontId="23" fillId="0" borderId="429" xfId="3" applyFont="1" applyBorder="1" applyAlignment="1">
      <alignment horizontal="center"/>
    </xf>
    <xf numFmtId="0" fontId="4" fillId="8" borderId="109" xfId="1" applyFont="1" applyFill="1" applyBorder="1" applyAlignment="1">
      <alignment vertical="top" wrapText="1"/>
    </xf>
    <xf numFmtId="0" fontId="4" fillId="8" borderId="0" xfId="1" applyFont="1" applyFill="1" applyAlignment="1">
      <alignment vertical="top" wrapText="1"/>
    </xf>
    <xf numFmtId="0" fontId="4" fillId="8" borderId="660" xfId="1" applyFont="1" applyFill="1" applyBorder="1" applyAlignment="1">
      <alignment horizontal="center" vertical="top"/>
    </xf>
    <xf numFmtId="0" fontId="4" fillId="8" borderId="661" xfId="1" applyFont="1" applyFill="1" applyBorder="1" applyAlignment="1">
      <alignment horizontal="center" vertical="top"/>
    </xf>
    <xf numFmtId="0" fontId="4" fillId="8" borderId="662" xfId="1" applyFont="1" applyFill="1" applyBorder="1" applyAlignment="1">
      <alignment horizontal="center" vertical="top"/>
    </xf>
    <xf numFmtId="49" fontId="69" fillId="8" borderId="0" xfId="1" applyNumberFormat="1" applyFont="1" applyFill="1" applyAlignment="1">
      <alignment wrapText="1"/>
    </xf>
    <xf numFmtId="49" fontId="4" fillId="8" borderId="660" xfId="1" applyNumberFormat="1" applyFont="1" applyFill="1" applyBorder="1" applyAlignment="1">
      <alignment horizontal="center" vertical="top"/>
    </xf>
    <xf numFmtId="49" fontId="4" fillId="8" borderId="662" xfId="1" applyNumberFormat="1" applyFont="1" applyFill="1" applyBorder="1" applyAlignment="1">
      <alignment horizontal="center" vertical="top"/>
    </xf>
    <xf numFmtId="0" fontId="6" fillId="8" borderId="660" xfId="1" applyFont="1" applyFill="1" applyBorder="1" applyAlignment="1">
      <alignment horizontal="center" vertical="top"/>
    </xf>
    <xf numFmtId="0" fontId="6" fillId="8" borderId="661" xfId="1" applyFont="1" applyFill="1" applyBorder="1" applyAlignment="1">
      <alignment horizontal="center" vertical="top"/>
    </xf>
    <xf numFmtId="0" fontId="6" fillId="8" borderId="662" xfId="1" applyFont="1" applyFill="1" applyBorder="1" applyAlignment="1">
      <alignment horizontal="center" vertical="top"/>
    </xf>
    <xf numFmtId="0" fontId="4" fillId="8" borderId="764" xfId="1" applyFont="1" applyFill="1" applyBorder="1" applyAlignment="1">
      <alignment horizontal="center" vertical="center"/>
    </xf>
    <xf numFmtId="0" fontId="4" fillId="8" borderId="761" xfId="1" applyFont="1" applyFill="1" applyBorder="1" applyAlignment="1">
      <alignment horizontal="center" vertical="center"/>
    </xf>
    <xf numFmtId="0" fontId="4" fillId="8" borderId="765" xfId="1" applyFont="1" applyFill="1" applyBorder="1" applyAlignment="1">
      <alignment horizontal="center" vertical="center"/>
    </xf>
    <xf numFmtId="0" fontId="4" fillId="8" borderId="763" xfId="1" applyFont="1" applyFill="1" applyBorder="1" applyAlignment="1">
      <alignment horizontal="center" vertical="center"/>
    </xf>
    <xf numFmtId="0" fontId="4" fillId="8" borderId="762" xfId="1" applyFont="1" applyFill="1" applyBorder="1" applyAlignment="1">
      <alignment horizontal="center" vertical="center"/>
    </xf>
    <xf numFmtId="0" fontId="4" fillId="8" borderId="760" xfId="1" applyFont="1" applyFill="1" applyBorder="1" applyAlignment="1">
      <alignment horizontal="center" vertical="center"/>
    </xf>
    <xf numFmtId="49" fontId="6" fillId="8" borderId="660" xfId="1" applyNumberFormat="1" applyFont="1" applyFill="1" applyBorder="1" applyAlignment="1">
      <alignment horizontal="center" vertical="top"/>
    </xf>
    <xf numFmtId="49" fontId="6" fillId="8" borderId="662" xfId="1" applyNumberFormat="1" applyFont="1" applyFill="1" applyBorder="1" applyAlignment="1">
      <alignment horizontal="center" vertical="top"/>
    </xf>
    <xf numFmtId="49" fontId="69" fillId="8" borderId="581" xfId="1" applyNumberFormat="1" applyFont="1" applyFill="1" applyBorder="1" applyAlignment="1">
      <alignment vertical="top"/>
    </xf>
    <xf numFmtId="0" fontId="69" fillId="0" borderId="582" xfId="1" applyFont="1" applyBorder="1"/>
    <xf numFmtId="0" fontId="69" fillId="0" borderId="583" xfId="1" applyFont="1" applyBorder="1"/>
    <xf numFmtId="49" fontId="4" fillId="8" borderId="5" xfId="1" applyNumberFormat="1" applyFont="1" applyFill="1" applyBorder="1" applyAlignment="1">
      <alignment vertical="top" wrapText="1"/>
    </xf>
    <xf numFmtId="0" fontId="4" fillId="8" borderId="13" xfId="1" applyFont="1" applyFill="1" applyBorder="1" applyAlignment="1">
      <alignment vertical="top" wrapText="1"/>
    </xf>
    <xf numFmtId="0" fontId="4" fillId="8" borderId="20" xfId="1" applyFont="1" applyFill="1" applyBorder="1" applyAlignment="1">
      <alignment vertical="top" wrapText="1"/>
    </xf>
    <xf numFmtId="49" fontId="4" fillId="8" borderId="6" xfId="1" applyNumberFormat="1" applyFont="1" applyFill="1" applyBorder="1" applyAlignment="1">
      <alignment horizontal="center" vertical="center" wrapText="1"/>
    </xf>
    <xf numFmtId="0" fontId="4" fillId="8" borderId="14" xfId="1" applyFont="1" applyFill="1" applyBorder="1" applyAlignment="1">
      <alignment horizontal="center" vertical="center" wrapText="1"/>
    </xf>
    <xf numFmtId="0" fontId="4" fillId="8" borderId="21" xfId="1" applyFont="1" applyFill="1" applyBorder="1" applyAlignment="1">
      <alignment horizontal="center" vertical="center" wrapText="1"/>
    </xf>
    <xf numFmtId="49" fontId="4" fillId="8" borderId="777" xfId="1" applyNumberFormat="1" applyFont="1" applyFill="1" applyBorder="1" applyAlignment="1">
      <alignment horizontal="center" vertical="center" wrapText="1"/>
    </xf>
    <xf numFmtId="0" fontId="4" fillId="8" borderId="15" xfId="1" applyFont="1" applyFill="1" applyBorder="1" applyAlignment="1">
      <alignment horizontal="center" vertical="center" wrapText="1"/>
    </xf>
    <xf numFmtId="49" fontId="84" fillId="8" borderId="776" xfId="1" applyNumberFormat="1" applyFont="1" applyFill="1" applyBorder="1" applyAlignment="1">
      <alignment horizontal="center" vertical="center" textRotation="255"/>
    </xf>
    <xf numFmtId="0" fontId="84" fillId="8" borderId="16" xfId="1" applyFont="1" applyFill="1" applyBorder="1" applyAlignment="1">
      <alignment horizontal="center" vertical="center" textRotation="255"/>
    </xf>
    <xf numFmtId="0" fontId="84" fillId="8" borderId="22" xfId="1" applyFont="1" applyFill="1" applyBorder="1" applyAlignment="1">
      <alignment horizontal="center" vertical="center" textRotation="255"/>
    </xf>
    <xf numFmtId="49" fontId="4" fillId="8" borderId="762" xfId="1" applyNumberFormat="1" applyFont="1" applyFill="1" applyBorder="1" applyAlignment="1">
      <alignment horizontal="center" vertical="center"/>
    </xf>
    <xf numFmtId="0" fontId="4" fillId="8" borderId="775" xfId="1" applyFont="1" applyFill="1" applyBorder="1" applyAlignment="1">
      <alignment horizontal="center" vertical="center"/>
    </xf>
    <xf numFmtId="0" fontId="4" fillId="8" borderId="774" xfId="1" applyFont="1" applyFill="1" applyBorder="1" applyAlignment="1">
      <alignment horizontal="center" vertical="center"/>
    </xf>
    <xf numFmtId="0" fontId="4" fillId="8" borderId="773" xfId="1" applyFont="1" applyFill="1" applyBorder="1" applyAlignment="1">
      <alignment horizontal="center" vertical="center"/>
    </xf>
    <xf numFmtId="49" fontId="4" fillId="8" borderId="770" xfId="1" applyNumberFormat="1" applyFont="1" applyFill="1" applyBorder="1" applyAlignment="1">
      <alignment horizontal="center" vertical="center" wrapText="1"/>
    </xf>
    <xf numFmtId="0" fontId="4" fillId="8" borderId="679" xfId="1" applyFont="1" applyFill="1" applyBorder="1" applyAlignment="1">
      <alignment horizontal="center" vertical="center" wrapText="1"/>
    </xf>
    <xf numFmtId="0" fontId="4" fillId="8" borderId="757" xfId="1" applyFont="1" applyFill="1" applyBorder="1" applyAlignment="1">
      <alignment horizontal="center" vertical="center" wrapText="1"/>
    </xf>
    <xf numFmtId="49" fontId="4" fillId="8" borderId="389" xfId="1" applyNumberFormat="1" applyFont="1" applyFill="1" applyBorder="1" applyAlignment="1">
      <alignment horizontal="center" vertical="center"/>
    </xf>
    <xf numFmtId="0" fontId="4" fillId="8" borderId="611" xfId="1" applyFont="1" applyFill="1" applyBorder="1" applyAlignment="1">
      <alignment horizontal="center" vertical="center"/>
    </xf>
    <xf numFmtId="49" fontId="4" fillId="8" borderId="390" xfId="1" applyNumberFormat="1" applyFont="1" applyFill="1" applyBorder="1" applyAlignment="1">
      <alignment horizontal="center" vertical="center"/>
    </xf>
    <xf numFmtId="0" fontId="4" fillId="8" borderId="612" xfId="1" applyFont="1" applyFill="1" applyBorder="1" applyAlignment="1">
      <alignment horizontal="center" vertical="center"/>
    </xf>
    <xf numFmtId="49" fontId="4" fillId="8" borderId="391" xfId="1" applyNumberFormat="1" applyFont="1" applyFill="1" applyBorder="1" applyAlignment="1">
      <alignment horizontal="center" vertical="center"/>
    </xf>
    <xf numFmtId="0" fontId="4" fillId="8" borderId="613" xfId="1" applyFont="1" applyFill="1" applyBorder="1" applyAlignment="1">
      <alignment horizontal="center" vertical="center"/>
    </xf>
    <xf numFmtId="0" fontId="4" fillId="8" borderId="769" xfId="1" applyFont="1" applyFill="1" applyBorder="1" applyAlignment="1">
      <alignment horizontal="center" vertical="center"/>
    </xf>
    <xf numFmtId="0" fontId="4" fillId="8" borderId="695" xfId="1" applyFont="1" applyFill="1" applyBorder="1" applyAlignment="1">
      <alignment horizontal="center" vertical="center"/>
    </xf>
    <xf numFmtId="0" fontId="4" fillId="8" borderId="768" xfId="1" applyFont="1" applyFill="1" applyBorder="1" applyAlignment="1">
      <alignment horizontal="center" vertical="center"/>
    </xf>
    <xf numFmtId="0" fontId="4" fillId="8" borderId="767" xfId="1" applyFont="1" applyFill="1" applyBorder="1" applyAlignment="1">
      <alignment horizontal="center" vertical="center"/>
    </xf>
    <xf numFmtId="0" fontId="4" fillId="8" borderId="766" xfId="1" applyFont="1" applyFill="1" applyBorder="1" applyAlignment="1">
      <alignment horizontal="center" vertical="center"/>
    </xf>
    <xf numFmtId="0" fontId="87" fillId="0" borderId="0" xfId="1" applyFont="1" applyAlignment="1">
      <alignment horizontal="center"/>
    </xf>
    <xf numFmtId="49" fontId="2" fillId="8" borderId="0" xfId="1" applyNumberFormat="1" applyFont="1" applyFill="1" applyAlignment="1">
      <alignment horizontal="center" vertical="top"/>
    </xf>
    <xf numFmtId="0" fontId="85" fillId="8" borderId="0" xfId="1" applyFont="1" applyFill="1" applyAlignment="1">
      <alignment horizontal="center" vertical="top"/>
    </xf>
    <xf numFmtId="0" fontId="85" fillId="8" borderId="657" xfId="1" applyFont="1" applyFill="1" applyBorder="1" applyAlignment="1">
      <alignment horizontal="center" vertical="top"/>
    </xf>
    <xf numFmtId="49" fontId="3" fillId="8" borderId="0" xfId="1" applyNumberFormat="1" applyFont="1" applyFill="1" applyAlignment="1">
      <alignment horizontal="center" vertical="top"/>
    </xf>
    <xf numFmtId="49" fontId="3" fillId="8" borderId="0" xfId="1" applyNumberFormat="1" applyFont="1" applyFill="1" applyAlignment="1">
      <alignment horizontal="center"/>
    </xf>
    <xf numFmtId="0" fontId="4" fillId="8" borderId="109" xfId="0" applyFont="1" applyFill="1" applyBorder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4" fillId="8" borderId="756" xfId="0" applyFont="1" applyFill="1" applyBorder="1" applyAlignment="1">
      <alignment horizontal="center" vertical="top"/>
    </xf>
    <xf numFmtId="0" fontId="4" fillId="8" borderId="661" xfId="0" applyFont="1" applyFill="1" applyBorder="1" applyAlignment="1">
      <alignment horizontal="center" vertical="top"/>
    </xf>
    <xf numFmtId="0" fontId="4" fillId="8" borderId="427" xfId="0" applyFont="1" applyFill="1" applyBorder="1" applyAlignment="1">
      <alignment horizontal="center" vertical="top"/>
    </xf>
    <xf numFmtId="49" fontId="69" fillId="8" borderId="0" xfId="0" applyNumberFormat="1" applyFont="1" applyFill="1" applyAlignment="1">
      <alignment wrapText="1"/>
    </xf>
    <xf numFmtId="49" fontId="4" fillId="8" borderId="756" xfId="0" applyNumberFormat="1" applyFont="1" applyFill="1" applyBorder="1" applyAlignment="1">
      <alignment horizontal="center" vertical="top"/>
    </xf>
    <xf numFmtId="49" fontId="4" fillId="8" borderId="427" xfId="0" applyNumberFormat="1" applyFont="1" applyFill="1" applyBorder="1" applyAlignment="1">
      <alignment horizontal="center" vertical="top"/>
    </xf>
    <xf numFmtId="0" fontId="4" fillId="8" borderId="764" xfId="0" applyFont="1" applyFill="1" applyBorder="1" applyAlignment="1">
      <alignment horizontal="center" vertical="center"/>
    </xf>
    <xf numFmtId="0" fontId="4" fillId="8" borderId="761" xfId="0" applyFont="1" applyFill="1" applyBorder="1" applyAlignment="1">
      <alignment horizontal="center" vertical="center"/>
    </xf>
    <xf numFmtId="0" fontId="4" fillId="8" borderId="765" xfId="0" applyFont="1" applyFill="1" applyBorder="1" applyAlignment="1">
      <alignment horizontal="center" vertical="center"/>
    </xf>
    <xf numFmtId="0" fontId="4" fillId="8" borderId="763" xfId="0" applyFont="1" applyFill="1" applyBorder="1" applyAlignment="1">
      <alignment horizontal="center" vertical="center"/>
    </xf>
    <xf numFmtId="0" fontId="4" fillId="8" borderId="762" xfId="0" applyFont="1" applyFill="1" applyBorder="1" applyAlignment="1">
      <alignment horizontal="center" vertical="center"/>
    </xf>
    <xf numFmtId="0" fontId="4" fillId="8" borderId="760" xfId="0" applyFont="1" applyFill="1" applyBorder="1" applyAlignment="1">
      <alignment horizontal="center" vertical="center"/>
    </xf>
    <xf numFmtId="49" fontId="6" fillId="8" borderId="756" xfId="0" applyNumberFormat="1" applyFont="1" applyFill="1" applyBorder="1" applyAlignment="1">
      <alignment horizontal="center" vertical="top"/>
    </xf>
    <xf numFmtId="49" fontId="6" fillId="8" borderId="427" xfId="0" applyNumberFormat="1" applyFont="1" applyFill="1" applyBorder="1" applyAlignment="1">
      <alignment horizontal="center" vertical="top"/>
    </xf>
    <xf numFmtId="49" fontId="4" fillId="8" borderId="770" xfId="0" applyNumberFormat="1" applyFont="1" applyFill="1" applyBorder="1" applyAlignment="1">
      <alignment horizontal="center" vertical="center" wrapText="1"/>
    </xf>
    <xf numFmtId="0" fontId="4" fillId="8" borderId="679" xfId="0" applyFont="1" applyFill="1" applyBorder="1" applyAlignment="1">
      <alignment horizontal="center" vertical="center" wrapText="1"/>
    </xf>
    <xf numFmtId="0" fontId="4" fillId="8" borderId="757" xfId="0" applyFont="1" applyFill="1" applyBorder="1" applyAlignment="1">
      <alignment horizontal="center" vertical="center" wrapText="1"/>
    </xf>
    <xf numFmtId="49" fontId="4" fillId="8" borderId="389" xfId="0" applyNumberFormat="1" applyFont="1" applyFill="1" applyBorder="1" applyAlignment="1">
      <alignment horizontal="center" vertical="center"/>
    </xf>
    <xf numFmtId="0" fontId="4" fillId="8" borderId="611" xfId="0" applyFont="1" applyFill="1" applyBorder="1" applyAlignment="1">
      <alignment horizontal="center" vertical="center"/>
    </xf>
    <xf numFmtId="49" fontId="4" fillId="8" borderId="390" xfId="0" applyNumberFormat="1" applyFont="1" applyFill="1" applyBorder="1" applyAlignment="1">
      <alignment horizontal="center" vertical="center"/>
    </xf>
    <xf numFmtId="0" fontId="4" fillId="8" borderId="612" xfId="0" applyFont="1" applyFill="1" applyBorder="1" applyAlignment="1">
      <alignment horizontal="center" vertical="center"/>
    </xf>
    <xf numFmtId="49" fontId="4" fillId="8" borderId="391" xfId="0" applyNumberFormat="1" applyFont="1" applyFill="1" applyBorder="1" applyAlignment="1">
      <alignment horizontal="center" vertical="center"/>
    </xf>
    <xf numFmtId="0" fontId="4" fillId="8" borderId="613" xfId="0" applyFont="1" applyFill="1" applyBorder="1" applyAlignment="1">
      <alignment horizontal="center" vertical="center"/>
    </xf>
    <xf numFmtId="0" fontId="4" fillId="8" borderId="769" xfId="0" applyFont="1" applyFill="1" applyBorder="1" applyAlignment="1">
      <alignment horizontal="center" vertical="center"/>
    </xf>
    <xf numFmtId="0" fontId="4" fillId="8" borderId="695" xfId="0" applyFont="1" applyFill="1" applyBorder="1" applyAlignment="1">
      <alignment horizontal="center" vertical="center"/>
    </xf>
    <xf numFmtId="0" fontId="4" fillId="8" borderId="768" xfId="0" applyFont="1" applyFill="1" applyBorder="1" applyAlignment="1">
      <alignment horizontal="center" vertical="center"/>
    </xf>
    <xf numFmtId="0" fontId="4" fillId="8" borderId="767" xfId="0" applyFont="1" applyFill="1" applyBorder="1" applyAlignment="1">
      <alignment horizontal="center" vertical="center"/>
    </xf>
    <xf numFmtId="0" fontId="4" fillId="8" borderId="766" xfId="0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/>
    </xf>
    <xf numFmtId="49" fontId="69" fillId="8" borderId="581" xfId="0" applyNumberFormat="1" applyFont="1" applyFill="1" applyBorder="1" applyAlignment="1">
      <alignment vertical="top"/>
    </xf>
    <xf numFmtId="0" fontId="69" fillId="0" borderId="780" xfId="0" applyFont="1" applyBorder="1"/>
    <xf numFmtId="0" fontId="69" fillId="0" borderId="583" xfId="0" applyFont="1" applyBorder="1"/>
    <xf numFmtId="49" fontId="4" fillId="8" borderId="5" xfId="0" applyNumberFormat="1" applyFont="1" applyFill="1" applyBorder="1" applyAlignment="1">
      <alignment vertical="top" wrapText="1"/>
    </xf>
    <xf numFmtId="0" fontId="4" fillId="8" borderId="13" xfId="0" applyFont="1" applyFill="1" applyBorder="1" applyAlignment="1">
      <alignment vertical="top" wrapText="1"/>
    </xf>
    <xf numFmtId="0" fontId="4" fillId="8" borderId="20" xfId="0" applyFont="1" applyFill="1" applyBorder="1" applyAlignment="1">
      <alignment vertical="top" wrapText="1"/>
    </xf>
    <xf numFmtId="49" fontId="4" fillId="8" borderId="6" xfId="0" applyNumberFormat="1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49" fontId="4" fillId="8" borderId="777" xfId="0" applyNumberFormat="1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49" fontId="84" fillId="8" borderId="776" xfId="0" applyNumberFormat="1" applyFont="1" applyFill="1" applyBorder="1" applyAlignment="1">
      <alignment horizontal="center" vertical="center" textRotation="255"/>
    </xf>
    <xf numFmtId="0" fontId="84" fillId="8" borderId="16" xfId="0" applyFont="1" applyFill="1" applyBorder="1" applyAlignment="1">
      <alignment horizontal="center" vertical="center" textRotation="255"/>
    </xf>
    <xf numFmtId="0" fontId="84" fillId="8" borderId="22" xfId="0" applyFont="1" applyFill="1" applyBorder="1" applyAlignment="1">
      <alignment horizontal="center" vertical="center" textRotation="255"/>
    </xf>
    <xf numFmtId="49" fontId="4" fillId="8" borderId="762" xfId="0" applyNumberFormat="1" applyFont="1" applyFill="1" applyBorder="1" applyAlignment="1">
      <alignment horizontal="center" vertical="center"/>
    </xf>
    <xf numFmtId="0" fontId="4" fillId="8" borderId="775" xfId="0" applyFont="1" applyFill="1" applyBorder="1" applyAlignment="1">
      <alignment horizontal="center" vertical="center"/>
    </xf>
    <xf numFmtId="0" fontId="4" fillId="8" borderId="774" xfId="0" applyFont="1" applyFill="1" applyBorder="1" applyAlignment="1">
      <alignment horizontal="center" vertical="center"/>
    </xf>
    <xf numFmtId="0" fontId="4" fillId="8" borderId="773" xfId="0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 vertical="top"/>
    </xf>
    <xf numFmtId="49" fontId="3" fillId="0" borderId="0" xfId="0" applyNumberFormat="1" applyFont="1" applyAlignment="1">
      <alignment horizontal="center" vertical="center"/>
    </xf>
    <xf numFmtId="0" fontId="92" fillId="0" borderId="0" xfId="0" applyFont="1"/>
    <xf numFmtId="49" fontId="2" fillId="8" borderId="0" xfId="0" applyNumberFormat="1" applyFont="1" applyFill="1" applyAlignment="1">
      <alignment horizontal="center" vertical="top"/>
    </xf>
    <xf numFmtId="164" fontId="76" fillId="22" borderId="809" xfId="13" applyFont="1" applyFill="1" applyBorder="1" applyAlignment="1">
      <alignment horizontal="center" vertical="top"/>
    </xf>
    <xf numFmtId="49" fontId="94" fillId="22" borderId="809" xfId="13" applyNumberFormat="1" applyFont="1" applyFill="1" applyBorder="1" applyAlignment="1">
      <alignment horizontal="center"/>
    </xf>
    <xf numFmtId="49" fontId="77" fillId="22" borderId="802" xfId="13" applyNumberFormat="1" applyFont="1" applyFill="1" applyBorder="1" applyAlignment="1">
      <alignment horizontal="center" vertical="center"/>
    </xf>
  </cellXfs>
  <cellStyles count="15">
    <cellStyle name="Excel Built-in Normal" xfId="2" xr:uid="{A5E343A2-3EB2-4D73-AACF-8EF686EE1CCB}"/>
    <cellStyle name="Excel Built-in Normal 2" xfId="13" xr:uid="{12B41DF9-B822-4A46-8863-761F3BB20B55}"/>
    <cellStyle name="Excel Built-in Normal 2 2" xfId="14" xr:uid="{AC55C436-9E2C-4EEF-9CF6-8FD7E0D79044}"/>
    <cellStyle name="Normalny" xfId="0" builtinId="0"/>
    <cellStyle name="Normalny 12" xfId="1" xr:uid="{19D3C626-62B7-47CE-AC76-925E57B27C98}"/>
    <cellStyle name="Normalny 14" xfId="8" xr:uid="{822E92A0-B448-4A4B-8338-BC83F3095160}"/>
    <cellStyle name="Normalny 2 2" xfId="3" xr:uid="{80237CE5-0856-4C22-8294-46CE5D702D77}"/>
    <cellStyle name="Normalny 2 3" xfId="5" xr:uid="{143AD788-B47E-47C2-B15F-6264EE9BEC32}"/>
    <cellStyle name="Normalny 2 3 2" xfId="12" xr:uid="{7FDEDCAB-4CBC-4551-A53A-1799765EDF03}"/>
    <cellStyle name="Normalny 2 4" xfId="11" xr:uid="{B3D9E238-A0C2-405C-B118-8BBA95214E55}"/>
    <cellStyle name="Normalny 3" xfId="9" xr:uid="{1C5C767F-531F-4429-A6AE-5460AD7278EB}"/>
    <cellStyle name="Normalny 3 2" xfId="6" xr:uid="{374318DF-C03E-4D10-9909-13D659754545}"/>
    <cellStyle name="Normalny 4 3" xfId="10" xr:uid="{6EA72D9E-4571-4F3C-8F30-AAD6869E5C50}"/>
    <cellStyle name="Normalny 4 4" xfId="7" xr:uid="{661A42FC-514D-4A12-A13E-B1AC6A6AAEA3}"/>
    <cellStyle name="Normalny 6 2" xfId="4" xr:uid="{068B504A-F848-4170-A0A7-78E44BD87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19050</xdr:rowOff>
    </xdr:from>
    <xdr:to>
      <xdr:col>9</xdr:col>
      <xdr:colOff>507248</xdr:colOff>
      <xdr:row>54</xdr:row>
      <xdr:rowOff>98285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81F4F33-D2E7-82FE-D169-55C06E5B9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6550"/>
          <a:ext cx="5993648" cy="750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33</xdr:row>
      <xdr:rowOff>0</xdr:rowOff>
    </xdr:from>
    <xdr:ext cx="304800" cy="358344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3D2AE25-AE42-4061-9216-1AF3DB7C4841}"/>
            </a:ext>
          </a:extLst>
        </xdr:cNvPr>
        <xdr:cNvSpPr>
          <a:spLocks noChangeAspect="1" noChangeArrowheads="1"/>
        </xdr:cNvSpPr>
      </xdr:nvSpPr>
      <xdr:spPr bwMode="auto">
        <a:xfrm>
          <a:off x="6496050" y="6286500"/>
          <a:ext cx="304800" cy="358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8038-3CB1-400C-A101-1501CD2C614A}">
  <dimension ref="A1"/>
  <sheetViews>
    <sheetView showGridLines="0" tabSelected="1" topLeftCell="A16" workbookViewId="0">
      <selection activeCell="P31" sqref="P30:P31"/>
    </sheetView>
  </sheetViews>
  <sheetFormatPr defaultRowHeight="1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07D0-2097-48B5-B7FB-125F3D717D89}">
  <sheetPr>
    <pageSetUpPr fitToPage="1"/>
  </sheetPr>
  <dimension ref="A1:AH107"/>
  <sheetViews>
    <sheetView topLeftCell="A4" zoomScale="90" zoomScaleNormal="90" workbookViewId="0">
      <selection activeCell="G23" sqref="G23"/>
    </sheetView>
  </sheetViews>
  <sheetFormatPr defaultColWidth="8.7109375" defaultRowHeight="12.75"/>
  <cols>
    <col min="1" max="1" width="3.5703125" style="1621" customWidth="1"/>
    <col min="2" max="2" width="30.5703125" style="1621" customWidth="1"/>
    <col min="3" max="3" width="6.5703125" style="1621" customWidth="1"/>
    <col min="4" max="4" width="5" style="1621" customWidth="1"/>
    <col min="5" max="5" width="5.85546875" style="1621" customWidth="1"/>
    <col min="6" max="6" width="7" style="1621" customWidth="1"/>
    <col min="7" max="7" width="6.140625" style="1621" customWidth="1"/>
    <col min="8" max="8" width="6.85546875" style="1621" customWidth="1"/>
    <col min="9" max="9" width="5.85546875" style="1621" customWidth="1"/>
    <col min="10" max="18" width="3.85546875" style="1621" customWidth="1"/>
    <col min="19" max="21" width="4.42578125" style="1621" customWidth="1"/>
    <col min="22" max="33" width="3.85546875" style="1621" customWidth="1"/>
    <col min="34" max="34" width="8.42578125" style="1621" customWidth="1"/>
    <col min="35" max="36" width="8.7109375" style="1621"/>
    <col min="37" max="37" width="8.28515625" style="1621" customWidth="1"/>
    <col min="38" max="38" width="7.85546875" style="1621" customWidth="1"/>
    <col min="39" max="16384" width="8.7109375" style="1621"/>
  </cols>
  <sheetData>
    <row r="1" spans="1:34" ht="15.75">
      <c r="A1" s="5024" t="s">
        <v>37</v>
      </c>
      <c r="B1" s="5024"/>
      <c r="C1" s="5024"/>
      <c r="D1" s="5024"/>
      <c r="E1" s="5024"/>
      <c r="F1" s="5024"/>
      <c r="G1" s="5024"/>
      <c r="H1" s="5024"/>
      <c r="I1" s="5024"/>
      <c r="J1" s="5024"/>
      <c r="K1" s="5024"/>
      <c r="L1" s="5024"/>
      <c r="M1" s="5024"/>
      <c r="N1" s="5024"/>
      <c r="O1" s="5024"/>
      <c r="P1" s="5024"/>
      <c r="Q1" s="5024"/>
      <c r="R1" s="5024"/>
      <c r="S1" s="5024"/>
      <c r="T1" s="5024"/>
      <c r="U1" s="5024"/>
      <c r="V1" s="5024"/>
      <c r="W1" s="5024"/>
      <c r="X1" s="5024"/>
      <c r="Y1" s="5024"/>
      <c r="Z1" s="5024"/>
      <c r="AA1" s="5024"/>
      <c r="AB1" s="5024"/>
      <c r="AC1" s="5024"/>
      <c r="AD1" s="5024"/>
      <c r="AE1" s="5024"/>
      <c r="AF1" s="5024"/>
      <c r="AG1" s="5024"/>
      <c r="AH1" s="5024"/>
    </row>
    <row r="2" spans="1:34" ht="15.75">
      <c r="A2" s="5024" t="s">
        <v>132</v>
      </c>
      <c r="B2" s="5024"/>
      <c r="C2" s="5024"/>
      <c r="D2" s="5024"/>
      <c r="E2" s="5024"/>
      <c r="F2" s="5024"/>
      <c r="G2" s="5024"/>
      <c r="H2" s="5024"/>
      <c r="I2" s="5024"/>
      <c r="J2" s="5024"/>
      <c r="K2" s="5024"/>
      <c r="L2" s="5024"/>
      <c r="M2" s="5024"/>
      <c r="N2" s="5024"/>
      <c r="O2" s="5024"/>
      <c r="P2" s="5024"/>
      <c r="Q2" s="5024"/>
      <c r="R2" s="5024"/>
      <c r="S2" s="5024"/>
      <c r="T2" s="5024"/>
      <c r="U2" s="5024"/>
      <c r="V2" s="5024"/>
      <c r="W2" s="5024"/>
      <c r="X2" s="5024"/>
      <c r="Y2" s="5024"/>
      <c r="Z2" s="5024"/>
      <c r="AA2" s="5024"/>
      <c r="AB2" s="5024"/>
      <c r="AC2" s="5024"/>
      <c r="AD2" s="5024"/>
      <c r="AE2" s="5024"/>
      <c r="AF2" s="5024"/>
      <c r="AG2" s="5024"/>
      <c r="AH2" s="5024"/>
    </row>
    <row r="3" spans="1:34" ht="15.75">
      <c r="A3" s="5025" t="s">
        <v>0</v>
      </c>
      <c r="B3" s="5025"/>
      <c r="C3" s="5025"/>
      <c r="D3" s="5025"/>
      <c r="E3" s="5025"/>
      <c r="F3" s="5025"/>
      <c r="G3" s="5025"/>
      <c r="H3" s="5025"/>
      <c r="I3" s="5025"/>
      <c r="J3" s="5025"/>
      <c r="K3" s="5025"/>
      <c r="L3" s="5025"/>
      <c r="M3" s="5025"/>
      <c r="N3" s="5025"/>
      <c r="O3" s="5025"/>
      <c r="P3" s="5025"/>
      <c r="Q3" s="5025"/>
      <c r="R3" s="5025"/>
      <c r="S3" s="5025"/>
      <c r="T3" s="5025"/>
      <c r="U3" s="5025"/>
      <c r="V3" s="5025"/>
      <c r="W3" s="5025"/>
      <c r="X3" s="5025"/>
      <c r="Y3" s="5025"/>
      <c r="Z3" s="5025"/>
      <c r="AA3" s="5025"/>
      <c r="AB3" s="5025"/>
      <c r="AC3" s="5025"/>
      <c r="AD3" s="5025"/>
      <c r="AE3" s="5025"/>
      <c r="AF3" s="5025"/>
      <c r="AG3" s="5025"/>
      <c r="AH3" s="5025"/>
    </row>
    <row r="4" spans="1:34" ht="15.75">
      <c r="A4" s="5025" t="s">
        <v>23</v>
      </c>
      <c r="B4" s="5025"/>
      <c r="C4" s="5025"/>
      <c r="D4" s="5025"/>
      <c r="E4" s="5025"/>
      <c r="F4" s="5025"/>
      <c r="G4" s="5025"/>
      <c r="H4" s="5025"/>
      <c r="I4" s="5025"/>
      <c r="J4" s="5025"/>
      <c r="K4" s="5025"/>
      <c r="L4" s="5025"/>
      <c r="M4" s="5025"/>
      <c r="N4" s="5025"/>
      <c r="O4" s="5025"/>
      <c r="P4" s="5025"/>
      <c r="Q4" s="5025"/>
      <c r="R4" s="5025"/>
      <c r="S4" s="5025"/>
      <c r="T4" s="5025"/>
      <c r="U4" s="5025"/>
      <c r="V4" s="5025"/>
      <c r="W4" s="5025"/>
      <c r="X4" s="5025"/>
      <c r="Y4" s="5025"/>
      <c r="Z4" s="5025"/>
      <c r="AA4" s="5025"/>
      <c r="AB4" s="5025"/>
      <c r="AC4" s="5025"/>
      <c r="AD4" s="5025"/>
      <c r="AE4" s="5025"/>
      <c r="AF4" s="5025"/>
      <c r="AG4" s="5025"/>
      <c r="AH4" s="5025"/>
    </row>
    <row r="5" spans="1:34" ht="13.5" thickBot="1">
      <c r="A5" s="1926"/>
      <c r="B5" s="1925"/>
      <c r="C5" s="1925"/>
      <c r="D5" s="1925"/>
      <c r="E5" s="1925"/>
      <c r="F5" s="1626"/>
      <c r="G5" s="1626"/>
      <c r="H5" s="1626"/>
      <c r="I5" s="1925"/>
      <c r="J5" s="1925"/>
      <c r="K5" s="1925"/>
      <c r="L5" s="1925"/>
      <c r="M5" s="1925"/>
      <c r="N5" s="1925"/>
      <c r="O5" s="1925"/>
      <c r="P5" s="1925"/>
      <c r="Q5" s="1925"/>
      <c r="R5" s="1925"/>
      <c r="S5" s="1925"/>
      <c r="T5" s="1925"/>
      <c r="U5" s="1925"/>
      <c r="V5" s="1925"/>
      <c r="W5" s="1925"/>
      <c r="X5" s="1925"/>
      <c r="Y5" s="1925"/>
      <c r="Z5" s="1925"/>
      <c r="AA5" s="1925"/>
      <c r="AB5" s="1925"/>
      <c r="AC5" s="1925"/>
      <c r="AD5" s="1925"/>
      <c r="AE5" s="1925"/>
      <c r="AF5" s="1925"/>
      <c r="AG5" s="1925"/>
      <c r="AH5" s="1925"/>
    </row>
    <row r="6" spans="1:34" ht="13.5" thickBot="1">
      <c r="A6" s="1923"/>
      <c r="B6" s="1924">
        <v>25</v>
      </c>
      <c r="C6" s="5026" t="s">
        <v>1</v>
      </c>
      <c r="D6" s="5027"/>
      <c r="E6" s="5027"/>
      <c r="F6" s="5054" t="s">
        <v>133</v>
      </c>
      <c r="G6" s="5057" t="s">
        <v>2</v>
      </c>
      <c r="H6" s="5057" t="s">
        <v>3</v>
      </c>
      <c r="I6" s="5060" t="s">
        <v>4</v>
      </c>
      <c r="J6" s="5063" t="s">
        <v>5</v>
      </c>
      <c r="K6" s="4995"/>
      <c r="L6" s="4995"/>
      <c r="M6" s="4995"/>
      <c r="N6" s="4995"/>
      <c r="O6" s="4995"/>
      <c r="P6" s="4995"/>
      <c r="Q6" s="4995"/>
      <c r="R6" s="4995"/>
      <c r="S6" s="4995"/>
      <c r="T6" s="4995"/>
      <c r="U6" s="4995"/>
      <c r="V6" s="4995"/>
      <c r="W6" s="4995"/>
      <c r="X6" s="4995"/>
      <c r="Y6" s="4995"/>
      <c r="Z6" s="4995"/>
      <c r="AA6" s="4995"/>
      <c r="AB6" s="4995"/>
      <c r="AC6" s="4995"/>
      <c r="AD6" s="4995"/>
      <c r="AE6" s="4995"/>
      <c r="AF6" s="4995"/>
      <c r="AG6" s="5064"/>
      <c r="AH6" s="5037" t="s">
        <v>26</v>
      </c>
    </row>
    <row r="7" spans="1:34">
      <c r="A7" s="1921"/>
      <c r="B7" s="1922"/>
      <c r="C7" s="5048" t="s">
        <v>6</v>
      </c>
      <c r="D7" s="5050" t="s">
        <v>7</v>
      </c>
      <c r="E7" s="5052" t="s">
        <v>8</v>
      </c>
      <c r="F7" s="5055"/>
      <c r="G7" s="5058"/>
      <c r="H7" s="5058"/>
      <c r="I7" s="5061"/>
      <c r="J7" s="5034">
        <v>1</v>
      </c>
      <c r="K7" s="5035"/>
      <c r="L7" s="5035"/>
      <c r="M7" s="5036"/>
      <c r="N7" s="5034">
        <v>2</v>
      </c>
      <c r="O7" s="5035"/>
      <c r="P7" s="5035"/>
      <c r="Q7" s="5036"/>
      <c r="R7" s="5034">
        <v>3</v>
      </c>
      <c r="S7" s="5035"/>
      <c r="T7" s="5035"/>
      <c r="U7" s="5036"/>
      <c r="V7" s="5034">
        <v>4</v>
      </c>
      <c r="W7" s="5035"/>
      <c r="X7" s="5035"/>
      <c r="Y7" s="5036"/>
      <c r="Z7" s="5034">
        <v>5</v>
      </c>
      <c r="AA7" s="5035"/>
      <c r="AB7" s="5035"/>
      <c r="AC7" s="5036"/>
      <c r="AD7" s="5034">
        <v>6</v>
      </c>
      <c r="AE7" s="5035"/>
      <c r="AF7" s="5035"/>
      <c r="AG7" s="5036"/>
      <c r="AH7" s="5038"/>
    </row>
    <row r="8" spans="1:34" ht="13.5" thickBot="1">
      <c r="A8" s="1921"/>
      <c r="B8" s="1920">
        <v>25</v>
      </c>
      <c r="C8" s="5049"/>
      <c r="D8" s="5051"/>
      <c r="E8" s="5053"/>
      <c r="F8" s="5056"/>
      <c r="G8" s="5059"/>
      <c r="H8" s="5059"/>
      <c r="I8" s="5062"/>
      <c r="J8" s="1693" t="s">
        <v>40</v>
      </c>
      <c r="K8" s="1687" t="s">
        <v>41</v>
      </c>
      <c r="L8" s="1688" t="s">
        <v>9</v>
      </c>
      <c r="M8" s="1686" t="s">
        <v>10</v>
      </c>
      <c r="N8" s="1693" t="s">
        <v>40</v>
      </c>
      <c r="O8" s="1687" t="s">
        <v>41</v>
      </c>
      <c r="P8" s="1688" t="s">
        <v>9</v>
      </c>
      <c r="Q8" s="1686" t="s">
        <v>10</v>
      </c>
      <c r="R8" s="1693" t="s">
        <v>40</v>
      </c>
      <c r="S8" s="1687" t="s">
        <v>41</v>
      </c>
      <c r="T8" s="1688" t="s">
        <v>9</v>
      </c>
      <c r="U8" s="1686" t="s">
        <v>10</v>
      </c>
      <c r="V8" s="1693" t="s">
        <v>40</v>
      </c>
      <c r="W8" s="1687" t="s">
        <v>41</v>
      </c>
      <c r="X8" s="1688" t="s">
        <v>9</v>
      </c>
      <c r="Y8" s="1686" t="s">
        <v>10</v>
      </c>
      <c r="Z8" s="1693" t="s">
        <v>40</v>
      </c>
      <c r="AA8" s="1687" t="s">
        <v>41</v>
      </c>
      <c r="AB8" s="1688" t="s">
        <v>9</v>
      </c>
      <c r="AC8" s="1686" t="s">
        <v>10</v>
      </c>
      <c r="AD8" s="1693" t="s">
        <v>40</v>
      </c>
      <c r="AE8" s="1687" t="s">
        <v>41</v>
      </c>
      <c r="AF8" s="1688" t="s">
        <v>9</v>
      </c>
      <c r="AG8" s="1863" t="s">
        <v>10</v>
      </c>
      <c r="AH8" s="5038"/>
    </row>
    <row r="9" spans="1:34" ht="15" customHeight="1" thickBot="1">
      <c r="A9" s="1854"/>
      <c r="B9" s="5028" t="s">
        <v>423</v>
      </c>
      <c r="C9" s="5029"/>
      <c r="D9" s="5029"/>
      <c r="E9" s="5029"/>
      <c r="F9" s="5029"/>
      <c r="G9" s="5029"/>
      <c r="H9" s="5029"/>
      <c r="I9" s="5029"/>
      <c r="J9" s="5029"/>
      <c r="K9" s="5029"/>
      <c r="L9" s="5029"/>
      <c r="M9" s="5029"/>
      <c r="N9" s="5029"/>
      <c r="O9" s="5029"/>
      <c r="P9" s="5029"/>
      <c r="Q9" s="5029"/>
      <c r="R9" s="5029"/>
      <c r="S9" s="5029"/>
      <c r="T9" s="5029"/>
      <c r="U9" s="5029"/>
      <c r="V9" s="5029"/>
      <c r="W9" s="5029"/>
      <c r="X9" s="5029"/>
      <c r="Y9" s="5029"/>
      <c r="Z9" s="5029"/>
      <c r="AA9" s="5029"/>
      <c r="AB9" s="5029"/>
      <c r="AC9" s="5029"/>
      <c r="AD9" s="5029"/>
      <c r="AE9" s="5029"/>
      <c r="AF9" s="5029"/>
      <c r="AG9" s="5029"/>
      <c r="AH9" s="5030"/>
    </row>
    <row r="10" spans="1:34" ht="15" customHeight="1" thickBot="1">
      <c r="A10" s="1637" t="s">
        <v>14</v>
      </c>
      <c r="B10" s="5031" t="s">
        <v>422</v>
      </c>
      <c r="C10" s="5032"/>
      <c r="D10" s="5032"/>
      <c r="E10" s="5032"/>
      <c r="F10" s="5032"/>
      <c r="G10" s="5032"/>
      <c r="H10" s="5032"/>
      <c r="I10" s="5032"/>
      <c r="J10" s="5032"/>
      <c r="K10" s="5032"/>
      <c r="L10" s="5032"/>
      <c r="M10" s="5032"/>
      <c r="N10" s="5032"/>
      <c r="O10" s="5032"/>
      <c r="P10" s="5032"/>
      <c r="Q10" s="5032"/>
      <c r="R10" s="5032"/>
      <c r="S10" s="5032"/>
      <c r="T10" s="5032"/>
      <c r="U10" s="5032"/>
      <c r="V10" s="5032"/>
      <c r="W10" s="5032"/>
      <c r="X10" s="5032"/>
      <c r="Y10" s="5032"/>
      <c r="Z10" s="5032"/>
      <c r="AA10" s="5032"/>
      <c r="AB10" s="5032"/>
      <c r="AC10" s="5032"/>
      <c r="AD10" s="5032"/>
      <c r="AE10" s="5032"/>
      <c r="AF10" s="5032"/>
      <c r="AG10" s="5033"/>
      <c r="AH10" s="1637"/>
    </row>
    <row r="11" spans="1:34">
      <c r="A11" s="1919">
        <v>1</v>
      </c>
      <c r="B11" s="1889" t="s">
        <v>27</v>
      </c>
      <c r="C11" s="1654">
        <v>0</v>
      </c>
      <c r="D11" s="1653">
        <v>120</v>
      </c>
      <c r="E11" s="1655">
        <f>SUM(C11:D11)</f>
        <v>120</v>
      </c>
      <c r="F11" s="1918">
        <v>120</v>
      </c>
      <c r="G11" s="1653">
        <f>H11-F11</f>
        <v>180</v>
      </c>
      <c r="H11" s="1653">
        <f>$B$8*I11</f>
        <v>300</v>
      </c>
      <c r="I11" s="1917">
        <f>SUM(M11,Q11,U11,Y11,AC11,AG11)</f>
        <v>12</v>
      </c>
      <c r="J11" s="1654">
        <v>0</v>
      </c>
      <c r="K11" s="1653">
        <v>30</v>
      </c>
      <c r="L11" s="1916">
        <v>20</v>
      </c>
      <c r="M11" s="1652">
        <v>2</v>
      </c>
      <c r="N11" s="1914">
        <v>0</v>
      </c>
      <c r="O11" s="1660">
        <v>30</v>
      </c>
      <c r="P11" s="1822">
        <v>20</v>
      </c>
      <c r="Q11" s="1913">
        <v>2</v>
      </c>
      <c r="R11" s="1834">
        <v>0</v>
      </c>
      <c r="S11" s="1833">
        <v>15</v>
      </c>
      <c r="T11" s="1832">
        <v>35</v>
      </c>
      <c r="U11" s="1652">
        <v>2</v>
      </c>
      <c r="V11" s="1915">
        <v>0</v>
      </c>
      <c r="W11" s="1660">
        <v>15</v>
      </c>
      <c r="X11" s="1822">
        <v>35</v>
      </c>
      <c r="Y11" s="1913">
        <v>2</v>
      </c>
      <c r="Z11" s="1654">
        <v>0</v>
      </c>
      <c r="AA11" s="1833">
        <v>15</v>
      </c>
      <c r="AB11" s="1832">
        <v>35</v>
      </c>
      <c r="AC11" s="1652">
        <v>2</v>
      </c>
      <c r="AD11" s="1914">
        <v>0</v>
      </c>
      <c r="AE11" s="1660">
        <v>15</v>
      </c>
      <c r="AF11" s="1822">
        <v>35</v>
      </c>
      <c r="AG11" s="1913">
        <v>2</v>
      </c>
      <c r="AH11" s="1912" t="s">
        <v>54</v>
      </c>
    </row>
    <row r="12" spans="1:34">
      <c r="A12" s="1905">
        <v>2</v>
      </c>
      <c r="B12" s="1911" t="s">
        <v>82</v>
      </c>
      <c r="C12" s="1647">
        <v>0</v>
      </c>
      <c r="D12" s="1646">
        <v>15</v>
      </c>
      <c r="E12" s="1648">
        <f>SUM(C12:D12)</f>
        <v>15</v>
      </c>
      <c r="F12" s="1661">
        <v>15</v>
      </c>
      <c r="G12" s="1646">
        <f>H12-F12</f>
        <v>35</v>
      </c>
      <c r="H12" s="1646">
        <f>$B$8*I12</f>
        <v>50</v>
      </c>
      <c r="I12" s="1902">
        <f>SUM(M12,Q12,U12,Y12,AC12,AG12)</f>
        <v>2</v>
      </c>
      <c r="J12" s="1809"/>
      <c r="K12" s="1808"/>
      <c r="L12" s="1805"/>
      <c r="M12" s="1645"/>
      <c r="N12" s="1903"/>
      <c r="O12" s="1808"/>
      <c r="P12" s="1805"/>
      <c r="Q12" s="1902"/>
      <c r="R12" s="1809"/>
      <c r="S12" s="1808"/>
      <c r="T12" s="1805"/>
      <c r="U12" s="1645"/>
      <c r="V12" s="1903">
        <v>0</v>
      </c>
      <c r="W12" s="1808">
        <v>15</v>
      </c>
      <c r="X12" s="1805">
        <v>35</v>
      </c>
      <c r="Y12" s="1902">
        <v>2</v>
      </c>
      <c r="Z12" s="1809"/>
      <c r="AA12" s="1808"/>
      <c r="AB12" s="1805"/>
      <c r="AC12" s="1645"/>
      <c r="AD12" s="1903"/>
      <c r="AE12" s="1808"/>
      <c r="AF12" s="1805"/>
      <c r="AG12" s="1902"/>
      <c r="AH12" s="1803" t="s">
        <v>62</v>
      </c>
    </row>
    <row r="13" spans="1:34">
      <c r="A13" s="1905">
        <v>3</v>
      </c>
      <c r="B13" s="1867" t="s">
        <v>141</v>
      </c>
      <c r="C13" s="1647">
        <v>15</v>
      </c>
      <c r="D13" s="1646">
        <v>0</v>
      </c>
      <c r="E13" s="1648">
        <f>SUM(C13:D13)</f>
        <v>15</v>
      </c>
      <c r="F13" s="1661">
        <v>15</v>
      </c>
      <c r="G13" s="1646">
        <f>H13-F13</f>
        <v>35</v>
      </c>
      <c r="H13" s="1646">
        <f>$B$8*I13</f>
        <v>50</v>
      </c>
      <c r="I13" s="1902">
        <f>SUM(M13,Q13,U13,Y13,AC13,AG13)</f>
        <v>2</v>
      </c>
      <c r="J13" s="1809"/>
      <c r="K13" s="1808"/>
      <c r="L13" s="1808"/>
      <c r="M13" s="1645"/>
      <c r="N13" s="1903"/>
      <c r="O13" s="1808"/>
      <c r="P13" s="1808"/>
      <c r="Q13" s="1902"/>
      <c r="R13" s="1809"/>
      <c r="S13" s="1808"/>
      <c r="T13" s="1808"/>
      <c r="U13" s="1645"/>
      <c r="V13" s="1903">
        <v>15</v>
      </c>
      <c r="W13" s="1808">
        <v>0</v>
      </c>
      <c r="X13" s="1808">
        <v>35</v>
      </c>
      <c r="Y13" s="1902">
        <v>2</v>
      </c>
      <c r="Z13" s="1809"/>
      <c r="AA13" s="1808"/>
      <c r="AB13" s="1808"/>
      <c r="AC13" s="1645"/>
      <c r="AD13" s="1903"/>
      <c r="AE13" s="1808"/>
      <c r="AF13" s="1808"/>
      <c r="AG13" s="1902"/>
      <c r="AH13" s="1803" t="s">
        <v>62</v>
      </c>
    </row>
    <row r="14" spans="1:34" ht="22.5">
      <c r="A14" s="1910">
        <v>4</v>
      </c>
      <c r="B14" s="1909" t="s">
        <v>135</v>
      </c>
      <c r="C14" s="1647">
        <v>0</v>
      </c>
      <c r="D14" s="1646">
        <v>30</v>
      </c>
      <c r="E14" s="1648">
        <f>SUM(C14:D14)</f>
        <v>30</v>
      </c>
      <c r="F14" s="1908">
        <v>30</v>
      </c>
      <c r="G14" s="1646">
        <f>H14-F14</f>
        <v>20</v>
      </c>
      <c r="H14" s="1646">
        <f>$B$8*I14</f>
        <v>50</v>
      </c>
      <c r="I14" s="1902">
        <f>SUM(M14,Q14,U14,Y14,AC14,AG14)</f>
        <v>2</v>
      </c>
      <c r="J14" s="1647"/>
      <c r="K14" s="1646"/>
      <c r="L14" s="1646"/>
      <c r="M14" s="1645"/>
      <c r="N14" s="1661"/>
      <c r="O14" s="1646"/>
      <c r="P14" s="1646"/>
      <c r="Q14" s="1902"/>
      <c r="R14" s="1809">
        <v>0</v>
      </c>
      <c r="S14" s="1808">
        <v>30</v>
      </c>
      <c r="T14" s="1808">
        <v>20</v>
      </c>
      <c r="U14" s="1645">
        <v>2</v>
      </c>
      <c r="V14" s="1903"/>
      <c r="W14" s="1646"/>
      <c r="X14" s="1646"/>
      <c r="Y14" s="1902"/>
      <c r="Z14" s="1907"/>
      <c r="AA14" s="1906"/>
      <c r="AB14" s="1906"/>
      <c r="AC14" s="1645"/>
      <c r="AD14" s="1661"/>
      <c r="AE14" s="1646"/>
      <c r="AF14" s="1646"/>
      <c r="AG14" s="1902"/>
      <c r="AH14" s="1803" t="s">
        <v>64</v>
      </c>
    </row>
    <row r="15" spans="1:34" ht="22.5">
      <c r="A15" s="1905">
        <v>5</v>
      </c>
      <c r="B15" s="1904" t="s">
        <v>136</v>
      </c>
      <c r="C15" s="1647">
        <v>15</v>
      </c>
      <c r="D15" s="1646">
        <v>0</v>
      </c>
      <c r="E15" s="1648">
        <f>SUM(C15:D15)</f>
        <v>15</v>
      </c>
      <c r="F15" s="1661">
        <v>15</v>
      </c>
      <c r="G15" s="1646">
        <f>H15-F15</f>
        <v>35</v>
      </c>
      <c r="H15" s="1646">
        <f>$B$8*I15</f>
        <v>50</v>
      </c>
      <c r="I15" s="1902">
        <f>SUM(M15,Q15,U15,Y15,AC15,AG15)</f>
        <v>2</v>
      </c>
      <c r="J15" s="1647">
        <v>15</v>
      </c>
      <c r="K15" s="1646">
        <v>0</v>
      </c>
      <c r="L15" s="1646">
        <v>35</v>
      </c>
      <c r="M15" s="1645">
        <v>2</v>
      </c>
      <c r="N15" s="1661"/>
      <c r="O15" s="1646"/>
      <c r="P15" s="1646"/>
      <c r="Q15" s="1902"/>
      <c r="R15" s="1809"/>
      <c r="S15" s="1808"/>
      <c r="T15" s="1808"/>
      <c r="U15" s="1645"/>
      <c r="V15" s="1903"/>
      <c r="W15" s="1646"/>
      <c r="X15" s="1646"/>
      <c r="Y15" s="1902"/>
      <c r="Z15" s="1647"/>
      <c r="AA15" s="1646"/>
      <c r="AB15" s="1646"/>
      <c r="AC15" s="1645"/>
      <c r="AD15" s="1661"/>
      <c r="AE15" s="1646"/>
      <c r="AF15" s="1646"/>
      <c r="AG15" s="1902"/>
      <c r="AH15" s="1803" t="s">
        <v>66</v>
      </c>
    </row>
    <row r="16" spans="1:34" ht="13.5" thickBot="1">
      <c r="A16" s="1901">
        <v>6</v>
      </c>
      <c r="B16" s="1900" t="s">
        <v>421</v>
      </c>
      <c r="C16" s="1895">
        <v>4</v>
      </c>
      <c r="D16" s="1892">
        <v>0</v>
      </c>
      <c r="E16" s="1899">
        <v>4</v>
      </c>
      <c r="F16" s="1893">
        <v>4</v>
      </c>
      <c r="G16" s="1892">
        <v>0</v>
      </c>
      <c r="H16" s="1892">
        <v>4</v>
      </c>
      <c r="I16" s="1891">
        <v>0</v>
      </c>
      <c r="J16" s="1895">
        <v>4</v>
      </c>
      <c r="K16" s="1892">
        <v>0</v>
      </c>
      <c r="L16" s="1892">
        <v>0</v>
      </c>
      <c r="M16" s="1894">
        <v>0</v>
      </c>
      <c r="N16" s="1893"/>
      <c r="O16" s="1892"/>
      <c r="P16" s="1892"/>
      <c r="Q16" s="1891"/>
      <c r="R16" s="1898"/>
      <c r="S16" s="1897"/>
      <c r="T16" s="1897"/>
      <c r="U16" s="1894"/>
      <c r="V16" s="1896"/>
      <c r="W16" s="1892"/>
      <c r="X16" s="1892"/>
      <c r="Y16" s="1891"/>
      <c r="Z16" s="1895"/>
      <c r="AA16" s="1892"/>
      <c r="AB16" s="1892"/>
      <c r="AC16" s="1894"/>
      <c r="AD16" s="1893"/>
      <c r="AE16" s="1892"/>
      <c r="AF16" s="1892"/>
      <c r="AG16" s="1891"/>
      <c r="AH16" s="1890"/>
    </row>
    <row r="17" spans="1:34" ht="13.5" thickBot="1">
      <c r="A17" s="1635"/>
      <c r="B17" s="1672" t="s">
        <v>55</v>
      </c>
      <c r="C17" s="1640">
        <f t="shared" ref="C17:AG17" si="0">SUM(C11:C16)</f>
        <v>34</v>
      </c>
      <c r="D17" s="1640">
        <f t="shared" si="0"/>
        <v>165</v>
      </c>
      <c r="E17" s="1640">
        <f t="shared" si="0"/>
        <v>199</v>
      </c>
      <c r="F17" s="1640">
        <f t="shared" si="0"/>
        <v>199</v>
      </c>
      <c r="G17" s="1640">
        <f t="shared" si="0"/>
        <v>305</v>
      </c>
      <c r="H17" s="1640">
        <f t="shared" si="0"/>
        <v>504</v>
      </c>
      <c r="I17" s="1639">
        <f t="shared" si="0"/>
        <v>20</v>
      </c>
      <c r="J17" s="1640">
        <f t="shared" si="0"/>
        <v>19</v>
      </c>
      <c r="K17" s="1640">
        <f t="shared" si="0"/>
        <v>30</v>
      </c>
      <c r="L17" s="1640">
        <f t="shared" si="0"/>
        <v>55</v>
      </c>
      <c r="M17" s="1639">
        <f t="shared" si="0"/>
        <v>4</v>
      </c>
      <c r="N17" s="1640">
        <f t="shared" si="0"/>
        <v>0</v>
      </c>
      <c r="O17" s="1640">
        <f t="shared" si="0"/>
        <v>30</v>
      </c>
      <c r="P17" s="1640">
        <f t="shared" si="0"/>
        <v>20</v>
      </c>
      <c r="Q17" s="1639">
        <f t="shared" si="0"/>
        <v>2</v>
      </c>
      <c r="R17" s="1640">
        <f t="shared" si="0"/>
        <v>0</v>
      </c>
      <c r="S17" s="1640">
        <f t="shared" si="0"/>
        <v>45</v>
      </c>
      <c r="T17" s="1640">
        <f t="shared" si="0"/>
        <v>55</v>
      </c>
      <c r="U17" s="1639">
        <f t="shared" si="0"/>
        <v>4</v>
      </c>
      <c r="V17" s="1640">
        <f t="shared" si="0"/>
        <v>15</v>
      </c>
      <c r="W17" s="1640">
        <f t="shared" si="0"/>
        <v>30</v>
      </c>
      <c r="X17" s="1640">
        <f t="shared" si="0"/>
        <v>105</v>
      </c>
      <c r="Y17" s="1639">
        <f t="shared" si="0"/>
        <v>6</v>
      </c>
      <c r="Z17" s="1640">
        <f t="shared" si="0"/>
        <v>0</v>
      </c>
      <c r="AA17" s="1640">
        <f t="shared" si="0"/>
        <v>15</v>
      </c>
      <c r="AB17" s="1640">
        <f t="shared" si="0"/>
        <v>35</v>
      </c>
      <c r="AC17" s="1639">
        <f t="shared" si="0"/>
        <v>2</v>
      </c>
      <c r="AD17" s="1640">
        <f t="shared" si="0"/>
        <v>0</v>
      </c>
      <c r="AE17" s="1640">
        <f t="shared" si="0"/>
        <v>15</v>
      </c>
      <c r="AF17" s="1640">
        <f t="shared" si="0"/>
        <v>35</v>
      </c>
      <c r="AG17" s="1639">
        <f t="shared" si="0"/>
        <v>2</v>
      </c>
      <c r="AH17" s="1635"/>
    </row>
    <row r="18" spans="1:34" ht="15" customHeight="1" thickBot="1">
      <c r="A18" s="1635"/>
      <c r="B18" s="5028" t="s">
        <v>420</v>
      </c>
      <c r="C18" s="5029"/>
      <c r="D18" s="5029"/>
      <c r="E18" s="5029"/>
      <c r="F18" s="5029"/>
      <c r="G18" s="5029"/>
      <c r="H18" s="5029"/>
      <c r="I18" s="5029"/>
      <c r="J18" s="5029"/>
      <c r="K18" s="5029"/>
      <c r="L18" s="5029"/>
      <c r="M18" s="5029"/>
      <c r="N18" s="5029"/>
      <c r="O18" s="5029"/>
      <c r="P18" s="5029"/>
      <c r="Q18" s="5029"/>
      <c r="R18" s="5029"/>
      <c r="S18" s="5029"/>
      <c r="T18" s="5029"/>
      <c r="U18" s="5029"/>
      <c r="V18" s="5029"/>
      <c r="W18" s="5029"/>
      <c r="X18" s="5029"/>
      <c r="Y18" s="5029"/>
      <c r="Z18" s="5029"/>
      <c r="AA18" s="5029"/>
      <c r="AB18" s="5029"/>
      <c r="AC18" s="5029"/>
      <c r="AD18" s="5029"/>
      <c r="AE18" s="5029"/>
      <c r="AF18" s="5029"/>
      <c r="AG18" s="5029"/>
      <c r="AH18" s="5030"/>
    </row>
    <row r="19" spans="1:34" ht="15" customHeight="1" thickBot="1">
      <c r="A19" s="1637" t="s">
        <v>15</v>
      </c>
      <c r="B19" s="5031" t="s">
        <v>419</v>
      </c>
      <c r="C19" s="5032"/>
      <c r="D19" s="5032"/>
      <c r="E19" s="5032"/>
      <c r="F19" s="5032"/>
      <c r="G19" s="5032"/>
      <c r="H19" s="5032"/>
      <c r="I19" s="5032"/>
      <c r="J19" s="5032"/>
      <c r="K19" s="5032"/>
      <c r="L19" s="5032"/>
      <c r="M19" s="5032"/>
      <c r="N19" s="5032"/>
      <c r="O19" s="5032"/>
      <c r="P19" s="5032"/>
      <c r="Q19" s="5032"/>
      <c r="R19" s="5032"/>
      <c r="S19" s="5032"/>
      <c r="T19" s="5032"/>
      <c r="U19" s="5032"/>
      <c r="V19" s="5032"/>
      <c r="W19" s="5032"/>
      <c r="X19" s="5032"/>
      <c r="Y19" s="5032"/>
      <c r="Z19" s="5032"/>
      <c r="AA19" s="5032"/>
      <c r="AB19" s="5032"/>
      <c r="AC19" s="5032"/>
      <c r="AD19" s="5032"/>
      <c r="AE19" s="5032"/>
      <c r="AF19" s="5032"/>
      <c r="AG19" s="5033"/>
      <c r="AH19" s="1635"/>
    </row>
    <row r="20" spans="1:34">
      <c r="A20" s="1743">
        <v>7</v>
      </c>
      <c r="B20" s="1889" t="s">
        <v>43</v>
      </c>
      <c r="C20" s="1875">
        <v>15</v>
      </c>
      <c r="D20" s="1874">
        <v>30</v>
      </c>
      <c r="E20" s="1727">
        <f t="shared" ref="E20:E28" si="1">SUM(C20:D20)</f>
        <v>45</v>
      </c>
      <c r="F20" s="1706">
        <v>45</v>
      </c>
      <c r="G20" s="1705">
        <f t="shared" ref="G20:G28" si="2">H20-F20</f>
        <v>55</v>
      </c>
      <c r="H20" s="1705">
        <f t="shared" ref="H20:H28" si="3">$B$8*I20</f>
        <v>100</v>
      </c>
      <c r="I20" s="1704">
        <f t="shared" ref="I20:I28" si="4">SUM(M20,Q20,U20,Y20,AC20,AG20)</f>
        <v>4</v>
      </c>
      <c r="J20" s="1873">
        <v>15</v>
      </c>
      <c r="K20" s="1871">
        <v>15</v>
      </c>
      <c r="L20" s="1727">
        <v>20</v>
      </c>
      <c r="M20" s="1869">
        <v>2</v>
      </c>
      <c r="N20" s="1872">
        <v>0</v>
      </c>
      <c r="O20" s="1871">
        <v>15</v>
      </c>
      <c r="P20" s="1870">
        <v>35</v>
      </c>
      <c r="Q20" s="1869">
        <v>2</v>
      </c>
      <c r="R20" s="1872"/>
      <c r="S20" s="1871"/>
      <c r="T20" s="1870"/>
      <c r="U20" s="1869"/>
      <c r="V20" s="1872"/>
      <c r="W20" s="1871"/>
      <c r="X20" s="1870"/>
      <c r="Y20" s="1869"/>
      <c r="Z20" s="1872"/>
      <c r="AA20" s="1871"/>
      <c r="AB20" s="1870"/>
      <c r="AC20" s="1869"/>
      <c r="AD20" s="1872"/>
      <c r="AE20" s="1871"/>
      <c r="AF20" s="1870"/>
      <c r="AG20" s="1869"/>
      <c r="AH20" s="1868" t="s">
        <v>47</v>
      </c>
    </row>
    <row r="21" spans="1:34">
      <c r="A21" s="1743">
        <v>8</v>
      </c>
      <c r="B21" s="1849" t="s">
        <v>137</v>
      </c>
      <c r="C21" s="1848">
        <v>15</v>
      </c>
      <c r="D21" s="1770">
        <v>30</v>
      </c>
      <c r="E21" s="1727">
        <f t="shared" si="1"/>
        <v>45</v>
      </c>
      <c r="F21" s="1848">
        <v>45</v>
      </c>
      <c r="G21" s="1770">
        <f t="shared" si="2"/>
        <v>30</v>
      </c>
      <c r="H21" s="1770">
        <f t="shared" si="3"/>
        <v>75</v>
      </c>
      <c r="I21" s="1769">
        <f t="shared" si="4"/>
        <v>3</v>
      </c>
      <c r="J21" s="1847"/>
      <c r="K21" s="1845"/>
      <c r="L21" s="1844"/>
      <c r="M21" s="1769"/>
      <c r="N21" s="1846"/>
      <c r="O21" s="1845"/>
      <c r="P21" s="1844"/>
      <c r="Q21" s="1769"/>
      <c r="R21" s="1846">
        <v>15</v>
      </c>
      <c r="S21" s="1845">
        <v>30</v>
      </c>
      <c r="T21" s="1844">
        <v>30</v>
      </c>
      <c r="U21" s="1769">
        <v>3</v>
      </c>
      <c r="V21" s="1846"/>
      <c r="W21" s="1845"/>
      <c r="X21" s="1844"/>
      <c r="Y21" s="1769"/>
      <c r="Z21" s="1846"/>
      <c r="AA21" s="1845"/>
      <c r="AB21" s="1844"/>
      <c r="AC21" s="1769"/>
      <c r="AD21" s="1846"/>
      <c r="AE21" s="1845"/>
      <c r="AF21" s="1844"/>
      <c r="AG21" s="1769"/>
      <c r="AH21" s="1850" t="s">
        <v>45</v>
      </c>
    </row>
    <row r="22" spans="1:34">
      <c r="A22" s="1743">
        <v>9</v>
      </c>
      <c r="B22" s="1888" t="s">
        <v>138</v>
      </c>
      <c r="C22" s="1848">
        <v>15</v>
      </c>
      <c r="D22" s="1770">
        <v>30</v>
      </c>
      <c r="E22" s="1727">
        <f t="shared" si="1"/>
        <v>45</v>
      </c>
      <c r="F22" s="1848">
        <v>45</v>
      </c>
      <c r="G22" s="1770">
        <f t="shared" si="2"/>
        <v>30</v>
      </c>
      <c r="H22" s="1770">
        <f t="shared" si="3"/>
        <v>75</v>
      </c>
      <c r="I22" s="1769">
        <f t="shared" si="4"/>
        <v>3</v>
      </c>
      <c r="J22" s="1847"/>
      <c r="K22" s="1845"/>
      <c r="L22" s="1844"/>
      <c r="M22" s="1769"/>
      <c r="N22" s="1846"/>
      <c r="O22" s="1845"/>
      <c r="P22" s="1844"/>
      <c r="Q22" s="1769"/>
      <c r="R22" s="1846"/>
      <c r="S22" s="1845"/>
      <c r="T22" s="1844"/>
      <c r="U22" s="1769"/>
      <c r="V22" s="1884">
        <v>15</v>
      </c>
      <c r="W22" s="1883">
        <v>30</v>
      </c>
      <c r="X22" s="1844">
        <v>30</v>
      </c>
      <c r="Y22" s="1769">
        <v>3</v>
      </c>
      <c r="Z22" s="1846"/>
      <c r="AA22" s="1845"/>
      <c r="AB22" s="1844"/>
      <c r="AC22" s="1769"/>
      <c r="AD22" s="1846"/>
      <c r="AE22" s="1845"/>
      <c r="AF22" s="1844"/>
      <c r="AG22" s="1769"/>
      <c r="AH22" s="1850" t="s">
        <v>50</v>
      </c>
    </row>
    <row r="23" spans="1:34">
      <c r="A23" s="1743">
        <v>10</v>
      </c>
      <c r="B23" s="1849" t="s">
        <v>24</v>
      </c>
      <c r="C23" s="1848">
        <v>15</v>
      </c>
      <c r="D23" s="1770">
        <v>30</v>
      </c>
      <c r="E23" s="1727">
        <f t="shared" si="1"/>
        <v>45</v>
      </c>
      <c r="F23" s="1848">
        <v>45</v>
      </c>
      <c r="G23" s="1770">
        <f t="shared" si="2"/>
        <v>5</v>
      </c>
      <c r="H23" s="1770">
        <f t="shared" si="3"/>
        <v>50</v>
      </c>
      <c r="I23" s="1769">
        <f t="shared" si="4"/>
        <v>2</v>
      </c>
      <c r="J23" s="1847"/>
      <c r="K23" s="1845"/>
      <c r="L23" s="1844"/>
      <c r="M23" s="1769"/>
      <c r="N23" s="1846">
        <v>15</v>
      </c>
      <c r="O23" s="1845">
        <v>30</v>
      </c>
      <c r="P23" s="1844">
        <v>5</v>
      </c>
      <c r="Q23" s="1769">
        <v>2</v>
      </c>
      <c r="R23" s="1846"/>
      <c r="S23" s="1845"/>
      <c r="T23" s="1844"/>
      <c r="U23" s="1769"/>
      <c r="V23" s="1846"/>
      <c r="W23" s="1845"/>
      <c r="X23" s="1844"/>
      <c r="Y23" s="1769"/>
      <c r="Z23" s="1846"/>
      <c r="AA23" s="1845"/>
      <c r="AB23" s="1844"/>
      <c r="AC23" s="1769"/>
      <c r="AD23" s="1846"/>
      <c r="AE23" s="1845"/>
      <c r="AF23" s="1844"/>
      <c r="AG23" s="1769"/>
      <c r="AH23" s="1850" t="s">
        <v>47</v>
      </c>
    </row>
    <row r="24" spans="1:34">
      <c r="A24" s="1743">
        <v>11</v>
      </c>
      <c r="B24" s="1887" t="s">
        <v>139</v>
      </c>
      <c r="C24" s="1848">
        <v>15</v>
      </c>
      <c r="D24" s="1770">
        <v>15</v>
      </c>
      <c r="E24" s="1771">
        <f t="shared" si="1"/>
        <v>30</v>
      </c>
      <c r="F24" s="1848">
        <v>30</v>
      </c>
      <c r="G24" s="1770">
        <f t="shared" si="2"/>
        <v>20</v>
      </c>
      <c r="H24" s="1770">
        <f t="shared" si="3"/>
        <v>50</v>
      </c>
      <c r="I24" s="1769">
        <f t="shared" si="4"/>
        <v>2</v>
      </c>
      <c r="J24" s="1847">
        <v>15</v>
      </c>
      <c r="K24" s="1845">
        <v>15</v>
      </c>
      <c r="L24" s="1771">
        <v>20</v>
      </c>
      <c r="M24" s="1769">
        <v>2</v>
      </c>
      <c r="N24" s="1846"/>
      <c r="O24" s="1845"/>
      <c r="P24" s="1844"/>
      <c r="Q24" s="1769"/>
      <c r="R24" s="1846"/>
      <c r="S24" s="1845"/>
      <c r="T24" s="1844"/>
      <c r="U24" s="1769"/>
      <c r="V24" s="1846"/>
      <c r="W24" s="1845"/>
      <c r="X24" s="1844"/>
      <c r="Y24" s="1769"/>
      <c r="Z24" s="1846"/>
      <c r="AA24" s="1845"/>
      <c r="AB24" s="1844"/>
      <c r="AC24" s="1769"/>
      <c r="AD24" s="1846"/>
      <c r="AE24" s="1845"/>
      <c r="AF24" s="1844"/>
      <c r="AG24" s="1769"/>
      <c r="AH24" s="1850" t="s">
        <v>44</v>
      </c>
    </row>
    <row r="25" spans="1:34">
      <c r="A25" s="1743">
        <v>12</v>
      </c>
      <c r="B25" s="1788" t="s">
        <v>143</v>
      </c>
      <c r="C25" s="1875">
        <v>15</v>
      </c>
      <c r="D25" s="1874">
        <v>30</v>
      </c>
      <c r="E25" s="1727">
        <f t="shared" si="1"/>
        <v>45</v>
      </c>
      <c r="F25" s="1875">
        <v>45</v>
      </c>
      <c r="G25" s="1874">
        <f t="shared" si="2"/>
        <v>30</v>
      </c>
      <c r="H25" s="1874">
        <f t="shared" si="3"/>
        <v>75</v>
      </c>
      <c r="I25" s="1869">
        <f t="shared" si="4"/>
        <v>3</v>
      </c>
      <c r="J25" s="1873"/>
      <c r="K25" s="1871"/>
      <c r="L25" s="1870"/>
      <c r="M25" s="1869"/>
      <c r="N25" s="1872"/>
      <c r="O25" s="1871"/>
      <c r="P25" s="1870"/>
      <c r="Q25" s="1869"/>
      <c r="R25" s="1872">
        <v>15</v>
      </c>
      <c r="S25" s="1871">
        <v>30</v>
      </c>
      <c r="T25" s="1870">
        <v>30</v>
      </c>
      <c r="U25" s="1869">
        <v>3</v>
      </c>
      <c r="V25" s="1872"/>
      <c r="W25" s="1871"/>
      <c r="X25" s="1870"/>
      <c r="Y25" s="1869"/>
      <c r="Z25" s="1872"/>
      <c r="AA25" s="1871"/>
      <c r="AB25" s="1870"/>
      <c r="AC25" s="1869"/>
      <c r="AD25" s="1872"/>
      <c r="AE25" s="1871"/>
      <c r="AF25" s="1870"/>
      <c r="AG25" s="1886"/>
      <c r="AH25" s="1868" t="s">
        <v>45</v>
      </c>
    </row>
    <row r="26" spans="1:34">
      <c r="A26" s="1743">
        <v>13</v>
      </c>
      <c r="B26" s="1885" t="s">
        <v>144</v>
      </c>
      <c r="C26" s="1848">
        <v>30</v>
      </c>
      <c r="D26" s="1770">
        <v>30</v>
      </c>
      <c r="E26" s="1771">
        <f t="shared" si="1"/>
        <v>60</v>
      </c>
      <c r="F26" s="1848">
        <v>60</v>
      </c>
      <c r="G26" s="1770">
        <f t="shared" si="2"/>
        <v>65</v>
      </c>
      <c r="H26" s="1770">
        <f t="shared" si="3"/>
        <v>125</v>
      </c>
      <c r="I26" s="1769">
        <f t="shared" si="4"/>
        <v>5</v>
      </c>
      <c r="J26" s="1847"/>
      <c r="K26" s="1845"/>
      <c r="L26" s="1844"/>
      <c r="M26" s="1769"/>
      <c r="N26" s="1846"/>
      <c r="O26" s="1845"/>
      <c r="P26" s="1844"/>
      <c r="Q26" s="1769"/>
      <c r="R26" s="1846"/>
      <c r="S26" s="1845"/>
      <c r="T26" s="1844"/>
      <c r="U26" s="1769"/>
      <c r="V26" s="1846"/>
      <c r="W26" s="1845"/>
      <c r="X26" s="1844"/>
      <c r="Y26" s="1769"/>
      <c r="Z26" s="1846"/>
      <c r="AA26" s="1845"/>
      <c r="AB26" s="1844"/>
      <c r="AC26" s="1769"/>
      <c r="AD26" s="1884">
        <v>30</v>
      </c>
      <c r="AE26" s="1883">
        <v>30</v>
      </c>
      <c r="AF26" s="1844">
        <v>65</v>
      </c>
      <c r="AG26" s="1843">
        <v>5</v>
      </c>
      <c r="AH26" s="1850" t="s">
        <v>57</v>
      </c>
    </row>
    <row r="27" spans="1:34">
      <c r="A27" s="1743">
        <v>14</v>
      </c>
      <c r="B27" s="1866" t="s">
        <v>149</v>
      </c>
      <c r="C27" s="1848">
        <v>15</v>
      </c>
      <c r="D27" s="1770">
        <v>15</v>
      </c>
      <c r="E27" s="1771">
        <f t="shared" si="1"/>
        <v>30</v>
      </c>
      <c r="F27" s="1848">
        <v>30</v>
      </c>
      <c r="G27" s="1770">
        <f t="shared" si="2"/>
        <v>20</v>
      </c>
      <c r="H27" s="1770">
        <f t="shared" si="3"/>
        <v>50</v>
      </c>
      <c r="I27" s="1769">
        <f t="shared" si="4"/>
        <v>2</v>
      </c>
      <c r="J27" s="1847"/>
      <c r="K27" s="1845"/>
      <c r="L27" s="1844"/>
      <c r="M27" s="1769"/>
      <c r="N27" s="1846"/>
      <c r="O27" s="1845"/>
      <c r="P27" s="1844"/>
      <c r="Q27" s="1843"/>
      <c r="R27" s="1846"/>
      <c r="S27" s="1845"/>
      <c r="T27" s="1844"/>
      <c r="U27" s="1769"/>
      <c r="V27" s="1846"/>
      <c r="W27" s="1845"/>
      <c r="X27" s="1844"/>
      <c r="Y27" s="1769"/>
      <c r="Z27" s="1846">
        <v>15</v>
      </c>
      <c r="AA27" s="1845">
        <v>15</v>
      </c>
      <c r="AB27" s="1844">
        <v>20</v>
      </c>
      <c r="AC27" s="1843">
        <v>2</v>
      </c>
      <c r="AD27" s="1846"/>
      <c r="AE27" s="1845"/>
      <c r="AF27" s="1844"/>
      <c r="AG27" s="1843"/>
      <c r="AH27" s="1850" t="s">
        <v>72</v>
      </c>
    </row>
    <row r="28" spans="1:34" ht="13.5" thickBot="1">
      <c r="A28" s="1773">
        <v>15</v>
      </c>
      <c r="B28" s="1882" t="s">
        <v>148</v>
      </c>
      <c r="C28" s="1693">
        <v>0</v>
      </c>
      <c r="D28" s="1687">
        <v>15</v>
      </c>
      <c r="E28" s="1688">
        <f t="shared" si="1"/>
        <v>15</v>
      </c>
      <c r="F28" s="1693">
        <v>15</v>
      </c>
      <c r="G28" s="1687">
        <f t="shared" si="2"/>
        <v>35</v>
      </c>
      <c r="H28" s="1687">
        <f t="shared" si="3"/>
        <v>50</v>
      </c>
      <c r="I28" s="1686">
        <f t="shared" si="4"/>
        <v>2</v>
      </c>
      <c r="J28" s="1881"/>
      <c r="K28" s="1879"/>
      <c r="L28" s="1878"/>
      <c r="M28" s="1686"/>
      <c r="N28" s="1880"/>
      <c r="O28" s="1879"/>
      <c r="P28" s="1878"/>
      <c r="Q28" s="1686"/>
      <c r="R28" s="1880"/>
      <c r="S28" s="1879"/>
      <c r="T28" s="1878"/>
      <c r="U28" s="1686"/>
      <c r="V28" s="1880"/>
      <c r="W28" s="1879"/>
      <c r="X28" s="1878"/>
      <c r="Y28" s="1686"/>
      <c r="Z28" s="1880"/>
      <c r="AA28" s="1879"/>
      <c r="AB28" s="1878"/>
      <c r="AC28" s="1686"/>
      <c r="AD28" s="1880">
        <v>0</v>
      </c>
      <c r="AE28" s="1879">
        <v>15</v>
      </c>
      <c r="AF28" s="1878">
        <v>35</v>
      </c>
      <c r="AG28" s="1694">
        <v>2</v>
      </c>
      <c r="AH28" s="1877" t="s">
        <v>54</v>
      </c>
    </row>
    <row r="29" spans="1:34" ht="13.5" thickBot="1">
      <c r="A29" s="1644"/>
      <c r="B29" s="1853" t="s">
        <v>55</v>
      </c>
      <c r="C29" s="1640">
        <f t="shared" ref="C29:AG29" si="5">SUM(C20:C28)</f>
        <v>135</v>
      </c>
      <c r="D29" s="1640">
        <f t="shared" si="5"/>
        <v>225</v>
      </c>
      <c r="E29" s="1640">
        <f t="shared" si="5"/>
        <v>360</v>
      </c>
      <c r="F29" s="1640">
        <f t="shared" si="5"/>
        <v>360</v>
      </c>
      <c r="G29" s="1640">
        <f t="shared" si="5"/>
        <v>290</v>
      </c>
      <c r="H29" s="1640">
        <f t="shared" si="5"/>
        <v>650</v>
      </c>
      <c r="I29" s="1639">
        <f t="shared" si="5"/>
        <v>26</v>
      </c>
      <c r="J29" s="1640">
        <f t="shared" si="5"/>
        <v>30</v>
      </c>
      <c r="K29" s="1640">
        <f t="shared" si="5"/>
        <v>30</v>
      </c>
      <c r="L29" s="1640">
        <f t="shared" si="5"/>
        <v>40</v>
      </c>
      <c r="M29" s="1639">
        <f t="shared" si="5"/>
        <v>4</v>
      </c>
      <c r="N29" s="1640">
        <f t="shared" si="5"/>
        <v>15</v>
      </c>
      <c r="O29" s="1640">
        <f t="shared" si="5"/>
        <v>45</v>
      </c>
      <c r="P29" s="1640">
        <f t="shared" si="5"/>
        <v>40</v>
      </c>
      <c r="Q29" s="1639">
        <f t="shared" si="5"/>
        <v>4</v>
      </c>
      <c r="R29" s="1640">
        <f t="shared" si="5"/>
        <v>30</v>
      </c>
      <c r="S29" s="1640">
        <f t="shared" si="5"/>
        <v>60</v>
      </c>
      <c r="T29" s="1640">
        <f t="shared" si="5"/>
        <v>60</v>
      </c>
      <c r="U29" s="1639">
        <f t="shared" si="5"/>
        <v>6</v>
      </c>
      <c r="V29" s="1640">
        <f t="shared" si="5"/>
        <v>15</v>
      </c>
      <c r="W29" s="1640">
        <f t="shared" si="5"/>
        <v>30</v>
      </c>
      <c r="X29" s="1640">
        <f t="shared" si="5"/>
        <v>30</v>
      </c>
      <c r="Y29" s="1639">
        <f t="shared" si="5"/>
        <v>3</v>
      </c>
      <c r="Z29" s="1640">
        <f t="shared" si="5"/>
        <v>15</v>
      </c>
      <c r="AA29" s="1640">
        <f t="shared" si="5"/>
        <v>15</v>
      </c>
      <c r="AB29" s="1640">
        <f t="shared" si="5"/>
        <v>20</v>
      </c>
      <c r="AC29" s="1639">
        <f t="shared" si="5"/>
        <v>2</v>
      </c>
      <c r="AD29" s="1640">
        <f t="shared" si="5"/>
        <v>30</v>
      </c>
      <c r="AE29" s="1640">
        <f t="shared" si="5"/>
        <v>45</v>
      </c>
      <c r="AF29" s="1640">
        <f t="shared" si="5"/>
        <v>100</v>
      </c>
      <c r="AG29" s="1639">
        <f t="shared" si="5"/>
        <v>7</v>
      </c>
      <c r="AH29" s="1876"/>
    </row>
    <row r="30" spans="1:34" ht="13.5" thickBot="1">
      <c r="A30" s="1718" t="s">
        <v>16</v>
      </c>
      <c r="B30" s="5031" t="s">
        <v>418</v>
      </c>
      <c r="C30" s="5032"/>
      <c r="D30" s="5032"/>
      <c r="E30" s="5032"/>
      <c r="F30" s="5032"/>
      <c r="G30" s="5032"/>
      <c r="H30" s="5032"/>
      <c r="I30" s="5032"/>
      <c r="J30" s="5032"/>
      <c r="K30" s="5032"/>
      <c r="L30" s="5032"/>
      <c r="M30" s="5032"/>
      <c r="N30" s="5032"/>
      <c r="O30" s="5032"/>
      <c r="P30" s="5032"/>
      <c r="Q30" s="5032"/>
      <c r="R30" s="5032"/>
      <c r="S30" s="5032"/>
      <c r="T30" s="5032"/>
      <c r="U30" s="5032"/>
      <c r="V30" s="5032"/>
      <c r="W30" s="5032"/>
      <c r="X30" s="5032"/>
      <c r="Y30" s="5032"/>
      <c r="Z30" s="5032"/>
      <c r="AA30" s="5032"/>
      <c r="AB30" s="5032"/>
      <c r="AC30" s="5032"/>
      <c r="AD30" s="5032"/>
      <c r="AE30" s="5032"/>
      <c r="AF30" s="5032"/>
      <c r="AG30" s="5033"/>
      <c r="AH30" s="1876"/>
    </row>
    <row r="31" spans="1:34">
      <c r="A31" s="1748">
        <v>16</v>
      </c>
      <c r="B31" s="1788" t="s">
        <v>59</v>
      </c>
      <c r="C31" s="1875">
        <v>45</v>
      </c>
      <c r="D31" s="1874">
        <v>45</v>
      </c>
      <c r="E31" s="1727">
        <f>SUM(C31:D31)</f>
        <v>90</v>
      </c>
      <c r="F31" s="1875">
        <v>90</v>
      </c>
      <c r="G31" s="1874">
        <f>H31-F31</f>
        <v>35</v>
      </c>
      <c r="H31" s="1874">
        <f>$B$8*I31</f>
        <v>125</v>
      </c>
      <c r="I31" s="1869">
        <f>SUM(M31,Q31,U31,Y31,AC31,AG31)</f>
        <v>5</v>
      </c>
      <c r="J31" s="1873">
        <v>30</v>
      </c>
      <c r="K31" s="1871">
        <v>30</v>
      </c>
      <c r="L31" s="1870">
        <v>15</v>
      </c>
      <c r="M31" s="1869">
        <v>3</v>
      </c>
      <c r="N31" s="1872">
        <v>15</v>
      </c>
      <c r="O31" s="1871">
        <v>15</v>
      </c>
      <c r="P31" s="1870">
        <v>20</v>
      </c>
      <c r="Q31" s="1869">
        <v>2</v>
      </c>
      <c r="R31" s="1872"/>
      <c r="S31" s="1871"/>
      <c r="T31" s="1870"/>
      <c r="U31" s="1869"/>
      <c r="V31" s="1872"/>
      <c r="W31" s="1871"/>
      <c r="X31" s="1870"/>
      <c r="Y31" s="1869"/>
      <c r="Z31" s="1872"/>
      <c r="AA31" s="1871"/>
      <c r="AB31" s="1870"/>
      <c r="AC31" s="1869"/>
      <c r="AD31" s="1872"/>
      <c r="AE31" s="1871"/>
      <c r="AF31" s="1870"/>
      <c r="AG31" s="1869"/>
      <c r="AH31" s="1868" t="s">
        <v>47</v>
      </c>
    </row>
    <row r="32" spans="1:34">
      <c r="A32" s="1743">
        <v>17</v>
      </c>
      <c r="B32" s="1867" t="s">
        <v>30</v>
      </c>
      <c r="C32" s="1848">
        <v>45</v>
      </c>
      <c r="D32" s="1770">
        <v>45</v>
      </c>
      <c r="E32" s="1727">
        <f>SUM(C32:D32)</f>
        <v>90</v>
      </c>
      <c r="F32" s="1848">
        <v>90</v>
      </c>
      <c r="G32" s="1770">
        <f>H32-F32</f>
        <v>35</v>
      </c>
      <c r="H32" s="1770">
        <f>$B$8*I32</f>
        <v>125</v>
      </c>
      <c r="I32" s="1769">
        <f>SUM(M32,Q32,U32,Y32,AC32,AG32)</f>
        <v>5</v>
      </c>
      <c r="J32" s="1847">
        <v>30</v>
      </c>
      <c r="K32" s="1845">
        <v>30</v>
      </c>
      <c r="L32" s="1727">
        <v>15</v>
      </c>
      <c r="M32" s="1769">
        <v>3</v>
      </c>
      <c r="N32" s="1846">
        <v>15</v>
      </c>
      <c r="O32" s="1845">
        <v>15</v>
      </c>
      <c r="P32" s="1844">
        <v>20</v>
      </c>
      <c r="Q32" s="1769">
        <v>2</v>
      </c>
      <c r="R32" s="1846"/>
      <c r="S32" s="1845"/>
      <c r="T32" s="1844"/>
      <c r="U32" s="1769"/>
      <c r="V32" s="1846"/>
      <c r="W32" s="1845"/>
      <c r="X32" s="1844"/>
      <c r="Y32" s="1769"/>
      <c r="Z32" s="1846"/>
      <c r="AA32" s="1845"/>
      <c r="AB32" s="1844"/>
      <c r="AC32" s="1769"/>
      <c r="AD32" s="1846"/>
      <c r="AE32" s="1845"/>
      <c r="AF32" s="1844"/>
      <c r="AG32" s="1769"/>
      <c r="AH32" s="1850" t="s">
        <v>47</v>
      </c>
    </row>
    <row r="33" spans="1:34">
      <c r="A33" s="1743">
        <v>18</v>
      </c>
      <c r="B33" s="1867" t="s">
        <v>140</v>
      </c>
      <c r="C33" s="1848">
        <v>30</v>
      </c>
      <c r="D33" s="1770">
        <v>30</v>
      </c>
      <c r="E33" s="1727">
        <v>60</v>
      </c>
      <c r="F33" s="1848">
        <v>60</v>
      </c>
      <c r="G33" s="1770">
        <v>15</v>
      </c>
      <c r="H33" s="1770">
        <v>75</v>
      </c>
      <c r="I33" s="1769">
        <v>3</v>
      </c>
      <c r="J33" s="1847"/>
      <c r="K33" s="1845"/>
      <c r="L33" s="1727"/>
      <c r="M33" s="1769"/>
      <c r="N33" s="1846">
        <v>30</v>
      </c>
      <c r="O33" s="1845">
        <v>30</v>
      </c>
      <c r="P33" s="1844">
        <v>15</v>
      </c>
      <c r="Q33" s="1769">
        <v>3</v>
      </c>
      <c r="R33" s="1846"/>
      <c r="S33" s="1845"/>
      <c r="T33" s="1844"/>
      <c r="U33" s="1769"/>
      <c r="V33" s="1846"/>
      <c r="W33" s="1845"/>
      <c r="X33" s="1844"/>
      <c r="Y33" s="1769"/>
      <c r="Z33" s="1846"/>
      <c r="AA33" s="1845"/>
      <c r="AB33" s="1844"/>
      <c r="AC33" s="1769"/>
      <c r="AD33" s="1846"/>
      <c r="AE33" s="1845"/>
      <c r="AF33" s="1844"/>
      <c r="AG33" s="1769"/>
      <c r="AH33" s="1850" t="s">
        <v>47</v>
      </c>
    </row>
    <row r="34" spans="1:34" ht="13.5" thickBot="1">
      <c r="A34" s="1773">
        <v>19</v>
      </c>
      <c r="B34" s="1866" t="s">
        <v>150</v>
      </c>
      <c r="C34" s="1848">
        <v>30</v>
      </c>
      <c r="D34" s="1770">
        <v>0</v>
      </c>
      <c r="E34" s="1771">
        <f>SUM(C34:D34)</f>
        <v>30</v>
      </c>
      <c r="F34" s="1848">
        <v>30</v>
      </c>
      <c r="G34" s="1770">
        <f>H34-F34</f>
        <v>20</v>
      </c>
      <c r="H34" s="1770">
        <f>$B$8*I34</f>
        <v>50</v>
      </c>
      <c r="I34" s="1769">
        <f>SUM(M34,Q34,U34,Y34,AC34,AG34)</f>
        <v>2</v>
      </c>
      <c r="J34" s="1865"/>
      <c r="K34" s="1861"/>
      <c r="L34" s="1864"/>
      <c r="M34" s="1863"/>
      <c r="N34" s="1862"/>
      <c r="O34" s="1861"/>
      <c r="P34" s="1864"/>
      <c r="Q34" s="1863"/>
      <c r="R34" s="1862"/>
      <c r="S34" s="1861"/>
      <c r="T34" s="1864"/>
      <c r="U34" s="1863"/>
      <c r="V34" s="1862"/>
      <c r="W34" s="1861"/>
      <c r="X34" s="1864"/>
      <c r="Y34" s="1863"/>
      <c r="Z34" s="1862"/>
      <c r="AA34" s="1861"/>
      <c r="AB34" s="1864"/>
      <c r="AC34" s="1863"/>
      <c r="AD34" s="1862">
        <v>30</v>
      </c>
      <c r="AE34" s="1861">
        <v>0</v>
      </c>
      <c r="AF34" s="1844">
        <v>20</v>
      </c>
      <c r="AG34" s="1860">
        <v>2</v>
      </c>
      <c r="AH34" s="1859" t="s">
        <v>54</v>
      </c>
    </row>
    <row r="35" spans="1:34" ht="13.5" thickBot="1">
      <c r="A35" s="1644"/>
      <c r="B35" s="1858" t="s">
        <v>55</v>
      </c>
      <c r="C35" s="1857">
        <f t="shared" ref="C35:AG35" si="6">SUM(C31:C34)</f>
        <v>150</v>
      </c>
      <c r="D35" s="1857">
        <f t="shared" si="6"/>
        <v>120</v>
      </c>
      <c r="E35" s="1857">
        <f t="shared" si="6"/>
        <v>270</v>
      </c>
      <c r="F35" s="1857">
        <f t="shared" si="6"/>
        <v>270</v>
      </c>
      <c r="G35" s="1857">
        <f t="shared" si="6"/>
        <v>105</v>
      </c>
      <c r="H35" s="1857">
        <f t="shared" si="6"/>
        <v>375</v>
      </c>
      <c r="I35" s="1856">
        <f t="shared" si="6"/>
        <v>15</v>
      </c>
      <c r="J35" s="1857">
        <f t="shared" si="6"/>
        <v>60</v>
      </c>
      <c r="K35" s="1857">
        <f t="shared" si="6"/>
        <v>60</v>
      </c>
      <c r="L35" s="1857">
        <f t="shared" si="6"/>
        <v>30</v>
      </c>
      <c r="M35" s="1856">
        <f t="shared" si="6"/>
        <v>6</v>
      </c>
      <c r="N35" s="1857">
        <f t="shared" si="6"/>
        <v>60</v>
      </c>
      <c r="O35" s="1857">
        <f t="shared" si="6"/>
        <v>60</v>
      </c>
      <c r="P35" s="1857">
        <f t="shared" si="6"/>
        <v>55</v>
      </c>
      <c r="Q35" s="1856">
        <f t="shared" si="6"/>
        <v>7</v>
      </c>
      <c r="R35" s="1857">
        <f t="shared" si="6"/>
        <v>0</v>
      </c>
      <c r="S35" s="1857">
        <f t="shared" si="6"/>
        <v>0</v>
      </c>
      <c r="T35" s="1857">
        <f t="shared" si="6"/>
        <v>0</v>
      </c>
      <c r="U35" s="1856">
        <f t="shared" si="6"/>
        <v>0</v>
      </c>
      <c r="V35" s="1857">
        <f t="shared" si="6"/>
        <v>0</v>
      </c>
      <c r="W35" s="1857">
        <f t="shared" si="6"/>
        <v>0</v>
      </c>
      <c r="X35" s="1857">
        <f t="shared" si="6"/>
        <v>0</v>
      </c>
      <c r="Y35" s="1856">
        <f t="shared" si="6"/>
        <v>0</v>
      </c>
      <c r="Z35" s="1857">
        <f t="shared" si="6"/>
        <v>0</v>
      </c>
      <c r="AA35" s="1857">
        <f t="shared" si="6"/>
        <v>0</v>
      </c>
      <c r="AB35" s="1857">
        <f t="shared" si="6"/>
        <v>0</v>
      </c>
      <c r="AC35" s="1856">
        <f t="shared" si="6"/>
        <v>0</v>
      </c>
      <c r="AD35" s="1857">
        <f t="shared" si="6"/>
        <v>30</v>
      </c>
      <c r="AE35" s="1857">
        <f t="shared" si="6"/>
        <v>0</v>
      </c>
      <c r="AF35" s="1857">
        <f t="shared" si="6"/>
        <v>20</v>
      </c>
      <c r="AG35" s="1856">
        <f t="shared" si="6"/>
        <v>2</v>
      </c>
      <c r="AH35" s="1855"/>
    </row>
    <row r="36" spans="1:34" ht="15" customHeight="1" thickBot="1">
      <c r="A36" s="1854"/>
      <c r="B36" s="5028" t="s">
        <v>417</v>
      </c>
      <c r="C36" s="5029"/>
      <c r="D36" s="5029"/>
      <c r="E36" s="5029"/>
      <c r="F36" s="5029"/>
      <c r="G36" s="5029"/>
      <c r="H36" s="5029"/>
      <c r="I36" s="5029"/>
      <c r="J36" s="5029"/>
      <c r="K36" s="5029"/>
      <c r="L36" s="5029"/>
      <c r="M36" s="5029"/>
      <c r="N36" s="5029"/>
      <c r="O36" s="5029"/>
      <c r="P36" s="5029"/>
      <c r="Q36" s="5029"/>
      <c r="R36" s="5029"/>
      <c r="S36" s="5029"/>
      <c r="T36" s="5029"/>
      <c r="U36" s="5029"/>
      <c r="V36" s="5029"/>
      <c r="W36" s="5029"/>
      <c r="X36" s="5029"/>
      <c r="Y36" s="5029"/>
      <c r="Z36" s="5029"/>
      <c r="AA36" s="5029"/>
      <c r="AB36" s="5029"/>
      <c r="AC36" s="5029"/>
      <c r="AD36" s="5029"/>
      <c r="AE36" s="5029"/>
      <c r="AF36" s="5029"/>
      <c r="AG36" s="5029"/>
      <c r="AH36" s="5030"/>
    </row>
    <row r="37" spans="1:34" ht="13.5" thickBot="1">
      <c r="A37" s="1718" t="s">
        <v>17</v>
      </c>
      <c r="B37" s="5031" t="s">
        <v>416</v>
      </c>
      <c r="C37" s="5032"/>
      <c r="D37" s="5032"/>
      <c r="E37" s="5032"/>
      <c r="F37" s="5032"/>
      <c r="G37" s="5032"/>
      <c r="H37" s="5032"/>
      <c r="I37" s="5032"/>
      <c r="J37" s="5032"/>
      <c r="K37" s="5032"/>
      <c r="L37" s="5032"/>
      <c r="M37" s="5032"/>
      <c r="N37" s="5032"/>
      <c r="O37" s="5032"/>
      <c r="P37" s="5032"/>
      <c r="Q37" s="5032"/>
      <c r="R37" s="5032"/>
      <c r="S37" s="5032"/>
      <c r="T37" s="5032"/>
      <c r="U37" s="5032"/>
      <c r="V37" s="5032"/>
      <c r="W37" s="5032"/>
      <c r="X37" s="5032"/>
      <c r="Y37" s="5032"/>
      <c r="Z37" s="5032"/>
      <c r="AA37" s="5032"/>
      <c r="AB37" s="5032"/>
      <c r="AC37" s="5032"/>
      <c r="AD37" s="5032"/>
      <c r="AE37" s="5032"/>
      <c r="AF37" s="5032"/>
      <c r="AG37" s="5033"/>
      <c r="AH37" s="1852"/>
    </row>
    <row r="38" spans="1:34">
      <c r="A38" s="1748">
        <v>20</v>
      </c>
      <c r="B38" s="1772" t="s">
        <v>142</v>
      </c>
      <c r="C38" s="1848">
        <v>15</v>
      </c>
      <c r="D38" s="1770">
        <v>15</v>
      </c>
      <c r="E38" s="1727">
        <f>SUM(C38:D38)</f>
        <v>30</v>
      </c>
      <c r="F38" s="1848">
        <v>30</v>
      </c>
      <c r="G38" s="1770">
        <f>H38-F38</f>
        <v>20</v>
      </c>
      <c r="H38" s="1770">
        <f>$B$8*I38</f>
        <v>50</v>
      </c>
      <c r="I38" s="1769">
        <f>SUM(M38,Q38,U38,Y38,AC38,AG38)</f>
        <v>2</v>
      </c>
      <c r="J38" s="1847"/>
      <c r="K38" s="1845"/>
      <c r="L38" s="1844"/>
      <c r="M38" s="1769"/>
      <c r="N38" s="1846"/>
      <c r="O38" s="1845"/>
      <c r="P38" s="1844"/>
      <c r="Q38" s="1769"/>
      <c r="R38" s="1846"/>
      <c r="S38" s="1845"/>
      <c r="T38" s="1844"/>
      <c r="U38" s="1769"/>
      <c r="V38" s="1846"/>
      <c r="W38" s="1845"/>
      <c r="X38" s="1844"/>
      <c r="Y38" s="1769"/>
      <c r="Z38" s="1846">
        <v>15</v>
      </c>
      <c r="AA38" s="1845">
        <v>15</v>
      </c>
      <c r="AB38" s="1844">
        <v>20</v>
      </c>
      <c r="AC38" s="1769">
        <v>2</v>
      </c>
      <c r="AD38" s="1846"/>
      <c r="AE38" s="1845"/>
      <c r="AF38" s="1844"/>
      <c r="AG38" s="1769"/>
      <c r="AH38" s="1850" t="s">
        <v>72</v>
      </c>
    </row>
    <row r="39" spans="1:34">
      <c r="A39" s="1743">
        <v>21</v>
      </c>
      <c r="B39" s="1772" t="s">
        <v>49</v>
      </c>
      <c r="C39" s="1848">
        <v>30</v>
      </c>
      <c r="D39" s="1770">
        <v>15</v>
      </c>
      <c r="E39" s="1771">
        <f>SUM(C39:D39)</f>
        <v>45</v>
      </c>
      <c r="F39" s="1848">
        <v>45</v>
      </c>
      <c r="G39" s="1770">
        <f>H39-F39</f>
        <v>5</v>
      </c>
      <c r="H39" s="1770">
        <f>$B$8*I39</f>
        <v>50</v>
      </c>
      <c r="I39" s="1769">
        <f>SUM(M39,Q39,U39,Y39,AC39,AG39)</f>
        <v>2</v>
      </c>
      <c r="J39" s="1847"/>
      <c r="K39" s="1845"/>
      <c r="L39" s="1844"/>
      <c r="M39" s="1769"/>
      <c r="N39" s="1846"/>
      <c r="O39" s="1845"/>
      <c r="P39" s="1844"/>
      <c r="Q39" s="1769"/>
      <c r="R39" s="1846"/>
      <c r="S39" s="1845"/>
      <c r="T39" s="1844"/>
      <c r="U39" s="1769"/>
      <c r="V39" s="1846"/>
      <c r="W39" s="1845"/>
      <c r="X39" s="1844"/>
      <c r="Y39" s="1769"/>
      <c r="Z39" s="1846">
        <v>30</v>
      </c>
      <c r="AA39" s="1845">
        <v>15</v>
      </c>
      <c r="AB39" s="1844">
        <v>5</v>
      </c>
      <c r="AC39" s="1769">
        <v>2</v>
      </c>
      <c r="AD39" s="1846"/>
      <c r="AE39" s="1845"/>
      <c r="AF39" s="1844"/>
      <c r="AG39" s="1843"/>
      <c r="AH39" s="1842" t="s">
        <v>52</v>
      </c>
    </row>
    <row r="40" spans="1:34">
      <c r="A40" s="1743">
        <v>22</v>
      </c>
      <c r="B40" s="1851" t="s">
        <v>145</v>
      </c>
      <c r="C40" s="1848">
        <v>15</v>
      </c>
      <c r="D40" s="1770">
        <v>30</v>
      </c>
      <c r="E40" s="1771">
        <f>SUM(C40:D40)</f>
        <v>45</v>
      </c>
      <c r="F40" s="1848">
        <v>45</v>
      </c>
      <c r="G40" s="1770">
        <f>H40-F40</f>
        <v>30</v>
      </c>
      <c r="H40" s="1770">
        <f>$B$8*I40</f>
        <v>75</v>
      </c>
      <c r="I40" s="1769">
        <f>SUM(M40,Q40,U40,Y40,AC40,AG40)</f>
        <v>3</v>
      </c>
      <c r="J40" s="1847"/>
      <c r="K40" s="1845"/>
      <c r="L40" s="1844"/>
      <c r="M40" s="1769"/>
      <c r="N40" s="1846"/>
      <c r="O40" s="1845"/>
      <c r="P40" s="1844"/>
      <c r="Q40" s="1769"/>
      <c r="R40" s="1846"/>
      <c r="S40" s="1845"/>
      <c r="T40" s="1844"/>
      <c r="U40" s="1769"/>
      <c r="V40" s="1846">
        <v>15</v>
      </c>
      <c r="W40" s="1845">
        <v>30</v>
      </c>
      <c r="X40" s="1844">
        <v>30</v>
      </c>
      <c r="Y40" s="1769">
        <v>3</v>
      </c>
      <c r="Z40" s="1846"/>
      <c r="AA40" s="1845"/>
      <c r="AB40" s="1844"/>
      <c r="AC40" s="1769"/>
      <c r="AD40" s="1846"/>
      <c r="AE40" s="1845"/>
      <c r="AF40" s="1844"/>
      <c r="AG40" s="1843"/>
      <c r="AH40" s="1842" t="s">
        <v>62</v>
      </c>
    </row>
    <row r="41" spans="1:34">
      <c r="A41" s="1743">
        <v>23</v>
      </c>
      <c r="B41" s="1851" t="s">
        <v>146</v>
      </c>
      <c r="C41" s="1848">
        <v>15</v>
      </c>
      <c r="D41" s="1770">
        <v>30</v>
      </c>
      <c r="E41" s="1771">
        <f>SUM(C41:D41)</f>
        <v>45</v>
      </c>
      <c r="F41" s="1848">
        <v>45</v>
      </c>
      <c r="G41" s="1770">
        <f>H41-F41</f>
        <v>30</v>
      </c>
      <c r="H41" s="1770">
        <f>$B$8*I41</f>
        <v>75</v>
      </c>
      <c r="I41" s="1769">
        <f>SUM(M41,Q41,U41,Y41,AC41,AG41)</f>
        <v>3</v>
      </c>
      <c r="J41" s="1847"/>
      <c r="K41" s="1845"/>
      <c r="L41" s="1844"/>
      <c r="M41" s="1769"/>
      <c r="N41" s="1846"/>
      <c r="O41" s="1845"/>
      <c r="P41" s="1844"/>
      <c r="Q41" s="1769"/>
      <c r="R41" s="1846"/>
      <c r="S41" s="1845"/>
      <c r="T41" s="1844"/>
      <c r="U41" s="1769"/>
      <c r="V41" s="1846"/>
      <c r="W41" s="1845"/>
      <c r="X41" s="1844"/>
      <c r="Y41" s="1769"/>
      <c r="Z41" s="1846">
        <v>15</v>
      </c>
      <c r="AA41" s="1845">
        <v>30</v>
      </c>
      <c r="AB41" s="1844">
        <v>30</v>
      </c>
      <c r="AC41" s="1769">
        <v>3</v>
      </c>
      <c r="AD41" s="1846"/>
      <c r="AE41" s="1845"/>
      <c r="AF41" s="1844"/>
      <c r="AG41" s="1843"/>
      <c r="AH41" s="1850" t="s">
        <v>72</v>
      </c>
    </row>
    <row r="42" spans="1:34" ht="12.75" customHeight="1" thickBot="1">
      <c r="A42" s="1773">
        <v>24</v>
      </c>
      <c r="B42" s="1849" t="s">
        <v>147</v>
      </c>
      <c r="C42" s="1848">
        <v>30</v>
      </c>
      <c r="D42" s="1770">
        <v>0</v>
      </c>
      <c r="E42" s="1771">
        <f>SUM(C42:D42)</f>
        <v>30</v>
      </c>
      <c r="F42" s="1848">
        <v>30</v>
      </c>
      <c r="G42" s="1770">
        <f>H42-F42</f>
        <v>45</v>
      </c>
      <c r="H42" s="1770">
        <f>$B$8*I42</f>
        <v>75</v>
      </c>
      <c r="I42" s="1769">
        <f>SUM(M42,Q42,U42,Y42,AC42,AG42)</f>
        <v>3</v>
      </c>
      <c r="J42" s="1847">
        <v>30</v>
      </c>
      <c r="K42" s="1845">
        <v>0</v>
      </c>
      <c r="L42" s="1727">
        <f>G42</f>
        <v>45</v>
      </c>
      <c r="M42" s="1769">
        <v>3</v>
      </c>
      <c r="N42" s="1846"/>
      <c r="O42" s="1845"/>
      <c r="P42" s="1844"/>
      <c r="Q42" s="1769"/>
      <c r="R42" s="1846"/>
      <c r="S42" s="1845"/>
      <c r="T42" s="1844"/>
      <c r="U42" s="1769"/>
      <c r="V42" s="1846"/>
      <c r="W42" s="1845"/>
      <c r="X42" s="1844"/>
      <c r="Y42" s="1769"/>
      <c r="Z42" s="1846"/>
      <c r="AA42" s="1845"/>
      <c r="AB42" s="1844"/>
      <c r="AC42" s="1769"/>
      <c r="AD42" s="1846"/>
      <c r="AE42" s="1845"/>
      <c r="AF42" s="1844"/>
      <c r="AG42" s="1843"/>
      <c r="AH42" s="1842" t="s">
        <v>66</v>
      </c>
    </row>
    <row r="43" spans="1:34" ht="13.5" thickBot="1">
      <c r="A43" s="1644"/>
      <c r="B43" s="1841" t="s">
        <v>151</v>
      </c>
      <c r="C43" s="1635">
        <f t="shared" ref="C43:AG43" si="7">SUM(C38:C42)</f>
        <v>105</v>
      </c>
      <c r="D43" s="1635">
        <f t="shared" si="7"/>
        <v>90</v>
      </c>
      <c r="E43" s="1635">
        <f t="shared" si="7"/>
        <v>195</v>
      </c>
      <c r="F43" s="1635">
        <f t="shared" si="7"/>
        <v>195</v>
      </c>
      <c r="G43" s="1635">
        <f t="shared" si="7"/>
        <v>130</v>
      </c>
      <c r="H43" s="1635">
        <f t="shared" si="7"/>
        <v>325</v>
      </c>
      <c r="I43" s="1671">
        <f t="shared" si="7"/>
        <v>13</v>
      </c>
      <c r="J43" s="1635">
        <f t="shared" si="7"/>
        <v>30</v>
      </c>
      <c r="K43" s="1635">
        <f t="shared" si="7"/>
        <v>0</v>
      </c>
      <c r="L43" s="1635">
        <f t="shared" si="7"/>
        <v>45</v>
      </c>
      <c r="M43" s="1671">
        <f t="shared" si="7"/>
        <v>3</v>
      </c>
      <c r="N43" s="1635">
        <f t="shared" si="7"/>
        <v>0</v>
      </c>
      <c r="O43" s="1635">
        <f t="shared" si="7"/>
        <v>0</v>
      </c>
      <c r="P43" s="1635">
        <f t="shared" si="7"/>
        <v>0</v>
      </c>
      <c r="Q43" s="1671">
        <f t="shared" si="7"/>
        <v>0</v>
      </c>
      <c r="R43" s="1635">
        <f t="shared" si="7"/>
        <v>0</v>
      </c>
      <c r="S43" s="1635">
        <f t="shared" si="7"/>
        <v>0</v>
      </c>
      <c r="T43" s="1635">
        <f t="shared" si="7"/>
        <v>0</v>
      </c>
      <c r="U43" s="1671">
        <f t="shared" si="7"/>
        <v>0</v>
      </c>
      <c r="V43" s="1635">
        <f t="shared" si="7"/>
        <v>15</v>
      </c>
      <c r="W43" s="1635">
        <f t="shared" si="7"/>
        <v>30</v>
      </c>
      <c r="X43" s="1635">
        <f t="shared" si="7"/>
        <v>30</v>
      </c>
      <c r="Y43" s="1671">
        <f t="shared" si="7"/>
        <v>3</v>
      </c>
      <c r="Z43" s="1635">
        <f t="shared" si="7"/>
        <v>60</v>
      </c>
      <c r="AA43" s="1635">
        <f t="shared" si="7"/>
        <v>60</v>
      </c>
      <c r="AB43" s="1635">
        <f t="shared" si="7"/>
        <v>55</v>
      </c>
      <c r="AC43" s="1671">
        <f t="shared" si="7"/>
        <v>7</v>
      </c>
      <c r="AD43" s="1635">
        <f t="shared" si="7"/>
        <v>0</v>
      </c>
      <c r="AE43" s="1635">
        <f t="shared" si="7"/>
        <v>0</v>
      </c>
      <c r="AF43" s="1635">
        <f t="shared" si="7"/>
        <v>0</v>
      </c>
      <c r="AG43" s="1671">
        <f t="shared" si="7"/>
        <v>0</v>
      </c>
      <c r="AH43" s="1719"/>
    </row>
    <row r="44" spans="1:34" ht="13.5" thickBot="1">
      <c r="A44" s="1718" t="s">
        <v>18</v>
      </c>
      <c r="B44" s="5039" t="s">
        <v>415</v>
      </c>
      <c r="C44" s="5040"/>
      <c r="D44" s="5040"/>
      <c r="E44" s="5040"/>
      <c r="F44" s="5040"/>
      <c r="G44" s="5040"/>
      <c r="H44" s="5040"/>
      <c r="I44" s="5040"/>
      <c r="J44" s="5040"/>
      <c r="K44" s="5040"/>
      <c r="L44" s="5040"/>
      <c r="M44" s="5040"/>
      <c r="N44" s="5040"/>
      <c r="O44" s="5040"/>
      <c r="P44" s="5040"/>
      <c r="Q44" s="5040"/>
      <c r="R44" s="5040"/>
      <c r="S44" s="5040"/>
      <c r="T44" s="5040"/>
      <c r="U44" s="5040"/>
      <c r="V44" s="5040"/>
      <c r="W44" s="5040"/>
      <c r="X44" s="5040"/>
      <c r="Y44" s="5040"/>
      <c r="Z44" s="5040"/>
      <c r="AA44" s="5040"/>
      <c r="AB44" s="5040"/>
      <c r="AC44" s="5040"/>
      <c r="AD44" s="5040"/>
      <c r="AE44" s="5040"/>
      <c r="AF44" s="5040"/>
      <c r="AG44" s="5040"/>
      <c r="AH44" s="5041"/>
    </row>
    <row r="45" spans="1:34">
      <c r="A45" s="1840">
        <v>25</v>
      </c>
      <c r="B45" s="1839" t="s">
        <v>153</v>
      </c>
      <c r="C45" s="1654">
        <v>15</v>
      </c>
      <c r="D45" s="1653">
        <v>45</v>
      </c>
      <c r="E45" s="1655">
        <f t="shared" ref="E45:E59" si="8">SUM(C45:D45)</f>
        <v>60</v>
      </c>
      <c r="F45" s="1654">
        <v>60</v>
      </c>
      <c r="G45" s="1653">
        <f t="shared" ref="G45:G59" si="9">H45-F45</f>
        <v>90</v>
      </c>
      <c r="H45" s="1653">
        <f t="shared" ref="H45:H59" si="10">$B$8*I45</f>
        <v>150</v>
      </c>
      <c r="I45" s="1652">
        <f t="shared" ref="I45:I59" si="11">SUM(M45,Q45,U45,Y45,AC45,AG45)</f>
        <v>6</v>
      </c>
      <c r="J45" s="1834"/>
      <c r="K45" s="1833"/>
      <c r="L45" s="1832"/>
      <c r="M45" s="1652"/>
      <c r="N45" s="1834"/>
      <c r="O45" s="1837"/>
      <c r="P45" s="1832"/>
      <c r="Q45" s="1652"/>
      <c r="R45" s="1834">
        <v>15</v>
      </c>
      <c r="S45" s="1833">
        <v>15</v>
      </c>
      <c r="T45" s="1832">
        <v>20</v>
      </c>
      <c r="U45" s="1652">
        <v>2</v>
      </c>
      <c r="V45" s="1834">
        <v>0</v>
      </c>
      <c r="W45" s="1833">
        <v>15</v>
      </c>
      <c r="X45" s="1832">
        <v>35</v>
      </c>
      <c r="Y45" s="1652">
        <v>2</v>
      </c>
      <c r="Z45" s="1838">
        <v>0</v>
      </c>
      <c r="AA45" s="1837">
        <v>15</v>
      </c>
      <c r="AB45" s="1836">
        <v>35</v>
      </c>
      <c r="AC45" s="1835">
        <v>2</v>
      </c>
      <c r="AD45" s="1834"/>
      <c r="AE45" s="1833"/>
      <c r="AF45" s="1832"/>
      <c r="AG45" s="1652"/>
      <c r="AH45" s="1831" t="s">
        <v>72</v>
      </c>
    </row>
    <row r="46" spans="1:34">
      <c r="A46" s="1807">
        <v>26</v>
      </c>
      <c r="B46" s="1830" t="s">
        <v>154</v>
      </c>
      <c r="C46" s="1828">
        <v>0</v>
      </c>
      <c r="D46" s="1829">
        <v>30</v>
      </c>
      <c r="E46" s="1648">
        <f t="shared" si="8"/>
        <v>30</v>
      </c>
      <c r="F46" s="1828">
        <v>30</v>
      </c>
      <c r="G46" s="1646">
        <f t="shared" si="9"/>
        <v>45</v>
      </c>
      <c r="H46" s="1646">
        <f t="shared" si="10"/>
        <v>75</v>
      </c>
      <c r="I46" s="1645">
        <f t="shared" si="11"/>
        <v>3</v>
      </c>
      <c r="J46" s="1827">
        <v>0</v>
      </c>
      <c r="K46" s="1826">
        <v>30</v>
      </c>
      <c r="L46" s="1822">
        <f>G46</f>
        <v>45</v>
      </c>
      <c r="M46" s="1824">
        <v>3</v>
      </c>
      <c r="N46" s="1827"/>
      <c r="O46" s="1826"/>
      <c r="P46" s="1825"/>
      <c r="Q46" s="1824"/>
      <c r="R46" s="1827"/>
      <c r="S46" s="1826"/>
      <c r="T46" s="1825"/>
      <c r="U46" s="1824"/>
      <c r="V46" s="1827"/>
      <c r="W46" s="1826"/>
      <c r="X46" s="1825"/>
      <c r="Y46" s="1824"/>
      <c r="Z46" s="1827"/>
      <c r="AA46" s="1826"/>
      <c r="AB46" s="1825"/>
      <c r="AC46" s="1824"/>
      <c r="AD46" s="1827"/>
      <c r="AE46" s="1826"/>
      <c r="AF46" s="1825"/>
      <c r="AG46" s="1824"/>
      <c r="AH46" s="1823" t="s">
        <v>66</v>
      </c>
    </row>
    <row r="47" spans="1:34">
      <c r="A47" s="1807">
        <v>27</v>
      </c>
      <c r="B47" s="1821" t="s">
        <v>155</v>
      </c>
      <c r="C47" s="1647">
        <v>0</v>
      </c>
      <c r="D47" s="1646">
        <v>60</v>
      </c>
      <c r="E47" s="1648">
        <f t="shared" si="8"/>
        <v>60</v>
      </c>
      <c r="F47" s="1647">
        <v>60</v>
      </c>
      <c r="G47" s="1646">
        <f t="shared" si="9"/>
        <v>40</v>
      </c>
      <c r="H47" s="1646">
        <f t="shared" si="10"/>
        <v>100</v>
      </c>
      <c r="I47" s="1645">
        <f t="shared" si="11"/>
        <v>4</v>
      </c>
      <c r="J47" s="1809">
        <v>0</v>
      </c>
      <c r="K47" s="1808">
        <v>30</v>
      </c>
      <c r="L47" s="1822">
        <v>20</v>
      </c>
      <c r="M47" s="1645">
        <v>2</v>
      </c>
      <c r="N47" s="1809">
        <v>0</v>
      </c>
      <c r="O47" s="1808">
        <v>30</v>
      </c>
      <c r="P47" s="1805">
        <v>20</v>
      </c>
      <c r="Q47" s="1645">
        <v>2</v>
      </c>
      <c r="R47" s="1809"/>
      <c r="S47" s="1808"/>
      <c r="T47" s="1805"/>
      <c r="U47" s="1645"/>
      <c r="V47" s="1809"/>
      <c r="W47" s="1808"/>
      <c r="X47" s="1805"/>
      <c r="Y47" s="1645"/>
      <c r="Z47" s="1809"/>
      <c r="AA47" s="1808"/>
      <c r="AB47" s="1805"/>
      <c r="AC47" s="1645"/>
      <c r="AD47" s="1809"/>
      <c r="AE47" s="1808"/>
      <c r="AF47" s="1805"/>
      <c r="AG47" s="1645"/>
      <c r="AH47" s="1803" t="s">
        <v>58</v>
      </c>
    </row>
    <row r="48" spans="1:34">
      <c r="A48" s="1807">
        <v>28</v>
      </c>
      <c r="B48" s="1821" t="s">
        <v>156</v>
      </c>
      <c r="C48" s="1647">
        <v>0</v>
      </c>
      <c r="D48" s="1646">
        <v>60</v>
      </c>
      <c r="E48" s="1648">
        <f t="shared" si="8"/>
        <v>60</v>
      </c>
      <c r="F48" s="1647">
        <v>60</v>
      </c>
      <c r="G48" s="1646">
        <f t="shared" si="9"/>
        <v>40</v>
      </c>
      <c r="H48" s="1646">
        <f t="shared" si="10"/>
        <v>100</v>
      </c>
      <c r="I48" s="1645">
        <f t="shared" si="11"/>
        <v>4</v>
      </c>
      <c r="J48" s="1809"/>
      <c r="K48" s="1808"/>
      <c r="L48" s="1805"/>
      <c r="M48" s="1645"/>
      <c r="N48" s="1809"/>
      <c r="O48" s="1808"/>
      <c r="P48" s="1805"/>
      <c r="Q48" s="1645"/>
      <c r="R48" s="1809"/>
      <c r="S48" s="1808"/>
      <c r="T48" s="1805"/>
      <c r="U48" s="1645"/>
      <c r="V48" s="1809">
        <v>0</v>
      </c>
      <c r="W48" s="1808">
        <v>30</v>
      </c>
      <c r="X48" s="1805">
        <v>20</v>
      </c>
      <c r="Y48" s="1645">
        <v>2</v>
      </c>
      <c r="Z48" s="1809">
        <v>0</v>
      </c>
      <c r="AA48" s="1808">
        <v>30</v>
      </c>
      <c r="AB48" s="1805">
        <v>20</v>
      </c>
      <c r="AC48" s="1645">
        <v>2</v>
      </c>
      <c r="AD48" s="1809"/>
      <c r="AE48" s="1808"/>
      <c r="AF48" s="1805"/>
      <c r="AG48" s="1645"/>
      <c r="AH48" s="1803" t="s">
        <v>52</v>
      </c>
    </row>
    <row r="49" spans="1:34">
      <c r="A49" s="1807">
        <v>29</v>
      </c>
      <c r="B49" s="1821" t="s">
        <v>157</v>
      </c>
      <c r="C49" s="1647">
        <v>0</v>
      </c>
      <c r="D49" s="1646">
        <v>60</v>
      </c>
      <c r="E49" s="1648">
        <f t="shared" si="8"/>
        <v>60</v>
      </c>
      <c r="F49" s="1647">
        <v>60</v>
      </c>
      <c r="G49" s="1646">
        <f t="shared" si="9"/>
        <v>40</v>
      </c>
      <c r="H49" s="1646">
        <f t="shared" si="10"/>
        <v>100</v>
      </c>
      <c r="I49" s="1645">
        <f t="shared" si="11"/>
        <v>4</v>
      </c>
      <c r="J49" s="1809"/>
      <c r="K49" s="1808"/>
      <c r="L49" s="1805"/>
      <c r="M49" s="1645"/>
      <c r="N49" s="1809">
        <v>0</v>
      </c>
      <c r="O49" s="1808">
        <v>30</v>
      </c>
      <c r="P49" s="1805">
        <v>20</v>
      </c>
      <c r="Q49" s="1645">
        <v>2</v>
      </c>
      <c r="R49" s="1809">
        <v>0</v>
      </c>
      <c r="S49" s="1808">
        <v>30</v>
      </c>
      <c r="T49" s="1805">
        <v>20</v>
      </c>
      <c r="U49" s="1645">
        <v>2</v>
      </c>
      <c r="V49" s="1809"/>
      <c r="W49" s="1808"/>
      <c r="X49" s="1805"/>
      <c r="Y49" s="1645"/>
      <c r="Z49" s="1809"/>
      <c r="AA49" s="1808"/>
      <c r="AB49" s="1805"/>
      <c r="AC49" s="1645"/>
      <c r="AD49" s="1809"/>
      <c r="AE49" s="1808"/>
      <c r="AF49" s="1805"/>
      <c r="AG49" s="1645"/>
      <c r="AH49" s="1803" t="s">
        <v>64</v>
      </c>
    </row>
    <row r="50" spans="1:34">
      <c r="A50" s="1807">
        <v>30</v>
      </c>
      <c r="B50" s="1821" t="s">
        <v>158</v>
      </c>
      <c r="C50" s="1647">
        <v>0</v>
      </c>
      <c r="D50" s="1646">
        <v>60</v>
      </c>
      <c r="E50" s="1648">
        <f t="shared" si="8"/>
        <v>60</v>
      </c>
      <c r="F50" s="1647">
        <v>60</v>
      </c>
      <c r="G50" s="1646">
        <f t="shared" si="9"/>
        <v>40</v>
      </c>
      <c r="H50" s="1646">
        <f t="shared" si="10"/>
        <v>100</v>
      </c>
      <c r="I50" s="1645">
        <f t="shared" si="11"/>
        <v>4</v>
      </c>
      <c r="J50" s="1809"/>
      <c r="K50" s="1808"/>
      <c r="L50" s="1805"/>
      <c r="M50" s="1645"/>
      <c r="N50" s="1809"/>
      <c r="O50" s="1808"/>
      <c r="P50" s="1805"/>
      <c r="Q50" s="1645"/>
      <c r="R50" s="1809">
        <v>0</v>
      </c>
      <c r="S50" s="1808">
        <v>30</v>
      </c>
      <c r="T50" s="1805">
        <v>20</v>
      </c>
      <c r="U50" s="1645">
        <v>2</v>
      </c>
      <c r="V50" s="1809">
        <v>0</v>
      </c>
      <c r="W50" s="1808">
        <v>30</v>
      </c>
      <c r="X50" s="1805">
        <v>20</v>
      </c>
      <c r="Y50" s="1645">
        <v>2</v>
      </c>
      <c r="Z50" s="1809"/>
      <c r="AA50" s="1808"/>
      <c r="AB50" s="1805"/>
      <c r="AC50" s="1645"/>
      <c r="AD50" s="1809"/>
      <c r="AE50" s="1808"/>
      <c r="AF50" s="1805"/>
      <c r="AG50" s="1645"/>
      <c r="AH50" s="1803" t="s">
        <v>62</v>
      </c>
    </row>
    <row r="51" spans="1:34">
      <c r="A51" s="1807">
        <v>31</v>
      </c>
      <c r="B51" s="1821" t="s">
        <v>159</v>
      </c>
      <c r="C51" s="1647">
        <v>0</v>
      </c>
      <c r="D51" s="1646">
        <v>75</v>
      </c>
      <c r="E51" s="1648">
        <f t="shared" si="8"/>
        <v>75</v>
      </c>
      <c r="F51" s="1647">
        <v>75</v>
      </c>
      <c r="G51" s="1646">
        <f t="shared" si="9"/>
        <v>75</v>
      </c>
      <c r="H51" s="1646">
        <f t="shared" si="10"/>
        <v>150</v>
      </c>
      <c r="I51" s="1645">
        <f t="shared" si="11"/>
        <v>6</v>
      </c>
      <c r="J51" s="1809">
        <v>0</v>
      </c>
      <c r="K51" s="1808">
        <v>30</v>
      </c>
      <c r="L51" s="1808">
        <v>20</v>
      </c>
      <c r="M51" s="1645">
        <v>2</v>
      </c>
      <c r="N51" s="1809">
        <v>0</v>
      </c>
      <c r="O51" s="1808">
        <v>30</v>
      </c>
      <c r="P51" s="1808">
        <v>20</v>
      </c>
      <c r="Q51" s="1645">
        <v>2</v>
      </c>
      <c r="R51" s="1809">
        <v>0</v>
      </c>
      <c r="S51" s="1808">
        <v>15</v>
      </c>
      <c r="T51" s="1808">
        <v>35</v>
      </c>
      <c r="U51" s="1645">
        <v>2</v>
      </c>
      <c r="V51" s="1809"/>
      <c r="W51" s="1808"/>
      <c r="X51" s="1808"/>
      <c r="Y51" s="1645"/>
      <c r="Z51" s="1809"/>
      <c r="AA51" s="1808"/>
      <c r="AB51" s="1808"/>
      <c r="AC51" s="1645"/>
      <c r="AD51" s="1809"/>
      <c r="AE51" s="1808"/>
      <c r="AF51" s="1808"/>
      <c r="AG51" s="1645"/>
      <c r="AH51" s="1803" t="s">
        <v>64</v>
      </c>
    </row>
    <row r="52" spans="1:34">
      <c r="A52" s="1807">
        <v>32</v>
      </c>
      <c r="B52" s="1821" t="s">
        <v>160</v>
      </c>
      <c r="C52" s="1647">
        <v>0</v>
      </c>
      <c r="D52" s="1646">
        <v>30</v>
      </c>
      <c r="E52" s="1648">
        <f t="shared" si="8"/>
        <v>30</v>
      </c>
      <c r="F52" s="1647">
        <v>30</v>
      </c>
      <c r="G52" s="1646">
        <f t="shared" si="9"/>
        <v>20</v>
      </c>
      <c r="H52" s="1646">
        <f t="shared" si="10"/>
        <v>50</v>
      </c>
      <c r="I52" s="1645">
        <f t="shared" si="11"/>
        <v>2</v>
      </c>
      <c r="J52" s="1809"/>
      <c r="K52" s="1808"/>
      <c r="L52" s="1808"/>
      <c r="M52" s="1645"/>
      <c r="N52" s="1809"/>
      <c r="O52" s="1808"/>
      <c r="P52" s="1808"/>
      <c r="Q52" s="1645"/>
      <c r="R52" s="1809"/>
      <c r="S52" s="1808"/>
      <c r="T52" s="1808"/>
      <c r="U52" s="1645"/>
      <c r="V52" s="1809">
        <v>0</v>
      </c>
      <c r="W52" s="1808">
        <v>30</v>
      </c>
      <c r="X52" s="1808">
        <v>20</v>
      </c>
      <c r="Y52" s="1645">
        <v>2</v>
      </c>
      <c r="Z52" s="1809"/>
      <c r="AA52" s="1808"/>
      <c r="AB52" s="1808"/>
      <c r="AC52" s="1645"/>
      <c r="AD52" s="1809"/>
      <c r="AE52" s="1808"/>
      <c r="AF52" s="1808"/>
      <c r="AG52" s="1645"/>
      <c r="AH52" s="1803" t="s">
        <v>62</v>
      </c>
    </row>
    <row r="53" spans="1:34">
      <c r="A53" s="1807">
        <v>33</v>
      </c>
      <c r="B53" s="1821" t="s">
        <v>161</v>
      </c>
      <c r="C53" s="1647">
        <v>0</v>
      </c>
      <c r="D53" s="1646">
        <v>60</v>
      </c>
      <c r="E53" s="1648">
        <f t="shared" si="8"/>
        <v>60</v>
      </c>
      <c r="F53" s="1647">
        <v>60</v>
      </c>
      <c r="G53" s="1646">
        <f t="shared" si="9"/>
        <v>165</v>
      </c>
      <c r="H53" s="1646">
        <f t="shared" si="10"/>
        <v>225</v>
      </c>
      <c r="I53" s="1645">
        <f t="shared" si="11"/>
        <v>9</v>
      </c>
      <c r="J53" s="1809">
        <v>0</v>
      </c>
      <c r="K53" s="1808">
        <v>15</v>
      </c>
      <c r="L53" s="1805">
        <v>35</v>
      </c>
      <c r="M53" s="1645">
        <v>2</v>
      </c>
      <c r="N53" s="1809">
        <v>0</v>
      </c>
      <c r="O53" s="1808">
        <v>15</v>
      </c>
      <c r="P53" s="1805">
        <v>35</v>
      </c>
      <c r="Q53" s="1645">
        <v>2</v>
      </c>
      <c r="R53" s="1809">
        <v>0</v>
      </c>
      <c r="S53" s="1808">
        <v>15</v>
      </c>
      <c r="T53" s="1805">
        <v>35</v>
      </c>
      <c r="U53" s="1645">
        <v>2</v>
      </c>
      <c r="V53" s="1809">
        <v>0</v>
      </c>
      <c r="W53" s="1808">
        <v>15</v>
      </c>
      <c r="X53" s="1805">
        <v>60</v>
      </c>
      <c r="Y53" s="1645">
        <v>3</v>
      </c>
      <c r="Z53" s="1809"/>
      <c r="AA53" s="1808"/>
      <c r="AB53" s="1805"/>
      <c r="AC53" s="1645"/>
      <c r="AD53" s="1809"/>
      <c r="AE53" s="1808"/>
      <c r="AF53" s="1805"/>
      <c r="AG53" s="1645"/>
      <c r="AH53" s="1803" t="s">
        <v>62</v>
      </c>
    </row>
    <row r="54" spans="1:34">
      <c r="A54" s="1807">
        <v>34</v>
      </c>
      <c r="B54" s="1821" t="s">
        <v>162</v>
      </c>
      <c r="C54" s="1647">
        <v>0</v>
      </c>
      <c r="D54" s="1646">
        <v>90</v>
      </c>
      <c r="E54" s="1648">
        <f t="shared" si="8"/>
        <v>90</v>
      </c>
      <c r="F54" s="1647">
        <v>90</v>
      </c>
      <c r="G54" s="1646">
        <f t="shared" si="9"/>
        <v>85</v>
      </c>
      <c r="H54" s="1646">
        <f t="shared" si="10"/>
        <v>175</v>
      </c>
      <c r="I54" s="1645">
        <f t="shared" si="11"/>
        <v>7</v>
      </c>
      <c r="J54" s="1809"/>
      <c r="K54" s="1808"/>
      <c r="L54" s="1805"/>
      <c r="M54" s="1645"/>
      <c r="N54" s="1809">
        <v>0</v>
      </c>
      <c r="O54" s="1808">
        <v>30</v>
      </c>
      <c r="P54" s="1805">
        <v>20</v>
      </c>
      <c r="Q54" s="1645">
        <v>2</v>
      </c>
      <c r="R54" s="1809">
        <v>0</v>
      </c>
      <c r="S54" s="1808">
        <v>30</v>
      </c>
      <c r="T54" s="1805">
        <v>20</v>
      </c>
      <c r="U54" s="1645">
        <v>2</v>
      </c>
      <c r="V54" s="1809">
        <v>0</v>
      </c>
      <c r="W54" s="1808">
        <v>30</v>
      </c>
      <c r="X54" s="1805">
        <v>45</v>
      </c>
      <c r="Y54" s="1645">
        <v>3</v>
      </c>
      <c r="Z54" s="1809"/>
      <c r="AA54" s="1808"/>
      <c r="AB54" s="1805"/>
      <c r="AC54" s="1645"/>
      <c r="AD54" s="1809"/>
      <c r="AE54" s="1808"/>
      <c r="AF54" s="1805"/>
      <c r="AG54" s="1645"/>
      <c r="AH54" s="1803" t="s">
        <v>62</v>
      </c>
    </row>
    <row r="55" spans="1:34">
      <c r="A55" s="1807">
        <v>35</v>
      </c>
      <c r="B55" s="1820" t="s">
        <v>163</v>
      </c>
      <c r="C55" s="1647">
        <v>0</v>
      </c>
      <c r="D55" s="1646">
        <v>45</v>
      </c>
      <c r="E55" s="1648">
        <f t="shared" si="8"/>
        <v>45</v>
      </c>
      <c r="F55" s="1647">
        <v>45</v>
      </c>
      <c r="G55" s="1646">
        <f t="shared" si="9"/>
        <v>105</v>
      </c>
      <c r="H55" s="1646">
        <f t="shared" si="10"/>
        <v>150</v>
      </c>
      <c r="I55" s="1645">
        <f t="shared" si="11"/>
        <v>6</v>
      </c>
      <c r="J55" s="1809">
        <v>0</v>
      </c>
      <c r="K55" s="1808">
        <v>15</v>
      </c>
      <c r="L55" s="1805">
        <v>35</v>
      </c>
      <c r="M55" s="1645">
        <v>2</v>
      </c>
      <c r="N55" s="1809">
        <v>0</v>
      </c>
      <c r="O55" s="1808">
        <v>15</v>
      </c>
      <c r="P55" s="1805">
        <v>35</v>
      </c>
      <c r="Q55" s="1645">
        <v>2</v>
      </c>
      <c r="R55" s="1819">
        <v>0</v>
      </c>
      <c r="S55" s="1818">
        <v>15</v>
      </c>
      <c r="T55" s="1817">
        <v>35</v>
      </c>
      <c r="U55" s="1816">
        <v>2</v>
      </c>
      <c r="V55" s="1809"/>
      <c r="W55" s="1808"/>
      <c r="X55" s="1805"/>
      <c r="Y55" s="1645"/>
      <c r="Z55" s="1809"/>
      <c r="AA55" s="1808"/>
      <c r="AB55" s="1805"/>
      <c r="AC55" s="1645"/>
      <c r="AD55" s="1809"/>
      <c r="AE55" s="1808"/>
      <c r="AF55" s="1805"/>
      <c r="AG55" s="1645"/>
      <c r="AH55" s="1803" t="s">
        <v>64</v>
      </c>
    </row>
    <row r="56" spans="1:34" ht="22.5" customHeight="1">
      <c r="A56" s="1807">
        <v>36</v>
      </c>
      <c r="B56" s="1815" t="s">
        <v>164</v>
      </c>
      <c r="C56" s="1647">
        <v>0</v>
      </c>
      <c r="D56" s="1646">
        <v>45</v>
      </c>
      <c r="E56" s="1648">
        <f t="shared" si="8"/>
        <v>45</v>
      </c>
      <c r="F56" s="1647">
        <v>45</v>
      </c>
      <c r="G56" s="1646">
        <f t="shared" si="9"/>
        <v>55</v>
      </c>
      <c r="H56" s="1646">
        <f t="shared" si="10"/>
        <v>100</v>
      </c>
      <c r="I56" s="1645">
        <f t="shared" si="11"/>
        <v>4</v>
      </c>
      <c r="J56" s="1809">
        <v>0</v>
      </c>
      <c r="K56" s="1808">
        <v>15</v>
      </c>
      <c r="L56" s="1805">
        <v>35</v>
      </c>
      <c r="M56" s="1645">
        <v>2</v>
      </c>
      <c r="N56" s="1809">
        <v>0</v>
      </c>
      <c r="O56" s="1808">
        <v>30</v>
      </c>
      <c r="P56" s="1805">
        <v>20</v>
      </c>
      <c r="Q56" s="1645">
        <v>2</v>
      </c>
      <c r="R56" s="1813"/>
      <c r="S56" s="1812"/>
      <c r="T56" s="1812"/>
      <c r="U56" s="1810"/>
      <c r="V56" s="1809"/>
      <c r="W56" s="1808"/>
      <c r="X56" s="1805"/>
      <c r="Y56" s="1645"/>
      <c r="Z56" s="1809"/>
      <c r="AA56" s="1808"/>
      <c r="AB56" s="1805"/>
      <c r="AC56" s="1645"/>
      <c r="AD56" s="1809"/>
      <c r="AE56" s="1808"/>
      <c r="AF56" s="1805"/>
      <c r="AG56" s="1645"/>
      <c r="AH56" s="1803" t="s">
        <v>58</v>
      </c>
    </row>
    <row r="57" spans="1:34">
      <c r="A57" s="1807">
        <v>37</v>
      </c>
      <c r="B57" s="1814" t="s">
        <v>165</v>
      </c>
      <c r="C57" s="1647">
        <v>0</v>
      </c>
      <c r="D57" s="1646">
        <v>30</v>
      </c>
      <c r="E57" s="1648">
        <f t="shared" si="8"/>
        <v>30</v>
      </c>
      <c r="F57" s="1647">
        <v>30</v>
      </c>
      <c r="G57" s="1646">
        <f t="shared" si="9"/>
        <v>20</v>
      </c>
      <c r="H57" s="1646">
        <f t="shared" si="10"/>
        <v>50</v>
      </c>
      <c r="I57" s="1645">
        <f t="shared" si="11"/>
        <v>2</v>
      </c>
      <c r="J57" s="1809"/>
      <c r="K57" s="1808"/>
      <c r="L57" s="1805"/>
      <c r="M57" s="1645"/>
      <c r="N57" s="1809"/>
      <c r="O57" s="1808"/>
      <c r="P57" s="1805"/>
      <c r="Q57" s="1645"/>
      <c r="R57" s="1813"/>
      <c r="S57" s="1812"/>
      <c r="T57" s="1811"/>
      <c r="U57" s="1810"/>
      <c r="V57" s="1809"/>
      <c r="W57" s="1808"/>
      <c r="X57" s="1805"/>
      <c r="Y57" s="1645"/>
      <c r="Z57" s="1809"/>
      <c r="AA57" s="1808"/>
      <c r="AB57" s="1805"/>
      <c r="AC57" s="1645"/>
      <c r="AD57" s="1809">
        <v>0</v>
      </c>
      <c r="AE57" s="1808">
        <v>30</v>
      </c>
      <c r="AF57" s="1805">
        <v>20</v>
      </c>
      <c r="AG57" s="1645">
        <v>2</v>
      </c>
      <c r="AH57" s="1803" t="s">
        <v>54</v>
      </c>
    </row>
    <row r="58" spans="1:34">
      <c r="A58" s="1807">
        <v>38</v>
      </c>
      <c r="B58" s="1806" t="s">
        <v>166</v>
      </c>
      <c r="C58" s="1647">
        <v>0</v>
      </c>
      <c r="D58" s="1646">
        <v>60</v>
      </c>
      <c r="E58" s="1648">
        <f t="shared" si="8"/>
        <v>60</v>
      </c>
      <c r="F58" s="1647">
        <v>60</v>
      </c>
      <c r="G58" s="1646">
        <f t="shared" si="9"/>
        <v>90</v>
      </c>
      <c r="H58" s="1646">
        <f t="shared" si="10"/>
        <v>150</v>
      </c>
      <c r="I58" s="1645">
        <f t="shared" si="11"/>
        <v>6</v>
      </c>
      <c r="J58" s="1647"/>
      <c r="K58" s="1646"/>
      <c r="L58" s="1804"/>
      <c r="M58" s="1645"/>
      <c r="N58" s="1647"/>
      <c r="O58" s="1646"/>
      <c r="P58" s="1804"/>
      <c r="Q58" s="1645"/>
      <c r="R58" s="1647"/>
      <c r="S58" s="1646"/>
      <c r="T58" s="1804"/>
      <c r="U58" s="1645"/>
      <c r="V58" s="1647"/>
      <c r="W58" s="1646"/>
      <c r="X58" s="1804"/>
      <c r="Y58" s="1645"/>
      <c r="Z58" s="1647">
        <v>0</v>
      </c>
      <c r="AA58" s="1646">
        <v>30</v>
      </c>
      <c r="AB58" s="1805">
        <v>45</v>
      </c>
      <c r="AC58" s="1645">
        <v>3</v>
      </c>
      <c r="AD58" s="1647">
        <v>0</v>
      </c>
      <c r="AE58" s="1646">
        <v>30</v>
      </c>
      <c r="AF58" s="1804">
        <v>45</v>
      </c>
      <c r="AG58" s="1645">
        <v>3</v>
      </c>
      <c r="AH58" s="1803" t="s">
        <v>167</v>
      </c>
    </row>
    <row r="59" spans="1:34" ht="13.5" thickBot="1">
      <c r="A59" s="1802">
        <v>39</v>
      </c>
      <c r="B59" s="1801" t="s">
        <v>168</v>
      </c>
      <c r="C59" s="1799">
        <v>0</v>
      </c>
      <c r="D59" s="1798">
        <v>120</v>
      </c>
      <c r="E59" s="1800">
        <f t="shared" si="8"/>
        <v>120</v>
      </c>
      <c r="F59" s="1799">
        <v>120</v>
      </c>
      <c r="G59" s="1798">
        <f t="shared" si="9"/>
        <v>30</v>
      </c>
      <c r="H59" s="1798">
        <f t="shared" si="10"/>
        <v>150</v>
      </c>
      <c r="I59" s="1790">
        <f t="shared" si="11"/>
        <v>6</v>
      </c>
      <c r="J59" s="1797"/>
      <c r="K59" s="1796"/>
      <c r="L59" s="1795"/>
      <c r="M59" s="1794"/>
      <c r="N59" s="1797">
        <v>0</v>
      </c>
      <c r="O59" s="1796">
        <v>60</v>
      </c>
      <c r="P59" s="1795">
        <v>15</v>
      </c>
      <c r="Q59" s="1794">
        <v>3</v>
      </c>
      <c r="R59" s="1797">
        <v>0</v>
      </c>
      <c r="S59" s="1796">
        <v>60</v>
      </c>
      <c r="T59" s="1795">
        <v>15</v>
      </c>
      <c r="U59" s="1794">
        <v>3</v>
      </c>
      <c r="V59" s="1797"/>
      <c r="W59" s="1796"/>
      <c r="X59" s="1795"/>
      <c r="Y59" s="1794"/>
      <c r="Z59" s="1793"/>
      <c r="AA59" s="1792"/>
      <c r="AB59" s="1791"/>
      <c r="AC59" s="1790"/>
      <c r="AD59" s="1793"/>
      <c r="AE59" s="1792"/>
      <c r="AF59" s="1791"/>
      <c r="AG59" s="1790"/>
      <c r="AH59" s="1789" t="s">
        <v>169</v>
      </c>
    </row>
    <row r="60" spans="1:34" ht="13.5" thickBot="1">
      <c r="A60" s="1644"/>
      <c r="B60" s="1719" t="s">
        <v>55</v>
      </c>
      <c r="C60" s="1635">
        <f t="shared" ref="C60:AG60" si="12">SUM(C45:C59)</f>
        <v>15</v>
      </c>
      <c r="D60" s="1635">
        <f t="shared" si="12"/>
        <v>870</v>
      </c>
      <c r="E60" s="1635">
        <f t="shared" si="12"/>
        <v>885</v>
      </c>
      <c r="F60" s="1635">
        <f t="shared" si="12"/>
        <v>885</v>
      </c>
      <c r="G60" s="1635">
        <f t="shared" si="12"/>
        <v>940</v>
      </c>
      <c r="H60" s="1635">
        <f t="shared" si="12"/>
        <v>1825</v>
      </c>
      <c r="I60" s="1671">
        <f t="shared" si="12"/>
        <v>73</v>
      </c>
      <c r="J60" s="1635">
        <f t="shared" si="12"/>
        <v>0</v>
      </c>
      <c r="K60" s="1635">
        <f t="shared" si="12"/>
        <v>135</v>
      </c>
      <c r="L60" s="1635">
        <f t="shared" si="12"/>
        <v>190</v>
      </c>
      <c r="M60" s="1671">
        <f t="shared" si="12"/>
        <v>13</v>
      </c>
      <c r="N60" s="1635">
        <f t="shared" si="12"/>
        <v>0</v>
      </c>
      <c r="O60" s="1635">
        <f t="shared" si="12"/>
        <v>240</v>
      </c>
      <c r="P60" s="1635">
        <f t="shared" si="12"/>
        <v>185</v>
      </c>
      <c r="Q60" s="1671">
        <f t="shared" si="12"/>
        <v>17</v>
      </c>
      <c r="R60" s="1635">
        <f t="shared" si="12"/>
        <v>15</v>
      </c>
      <c r="S60" s="1635">
        <f t="shared" si="12"/>
        <v>210</v>
      </c>
      <c r="T60" s="1635">
        <f t="shared" si="12"/>
        <v>200</v>
      </c>
      <c r="U60" s="1671">
        <f t="shared" si="12"/>
        <v>17</v>
      </c>
      <c r="V60" s="1635">
        <f t="shared" si="12"/>
        <v>0</v>
      </c>
      <c r="W60" s="1635">
        <f t="shared" si="12"/>
        <v>150</v>
      </c>
      <c r="X60" s="1635">
        <f t="shared" si="12"/>
        <v>200</v>
      </c>
      <c r="Y60" s="1671">
        <f t="shared" si="12"/>
        <v>14</v>
      </c>
      <c r="Z60" s="1635">
        <f t="shared" si="12"/>
        <v>0</v>
      </c>
      <c r="AA60" s="1635">
        <f t="shared" si="12"/>
        <v>75</v>
      </c>
      <c r="AB60" s="1635">
        <f t="shared" si="12"/>
        <v>100</v>
      </c>
      <c r="AC60" s="1671">
        <f t="shared" si="12"/>
        <v>7</v>
      </c>
      <c r="AD60" s="1635">
        <f t="shared" si="12"/>
        <v>0</v>
      </c>
      <c r="AE60" s="1635">
        <f t="shared" si="12"/>
        <v>60</v>
      </c>
      <c r="AF60" s="1635">
        <f t="shared" si="12"/>
        <v>65</v>
      </c>
      <c r="AG60" s="1671">
        <f t="shared" si="12"/>
        <v>5</v>
      </c>
      <c r="AH60" s="1635"/>
    </row>
    <row r="61" spans="1:34" ht="13.5" thickBot="1">
      <c r="A61" s="1644" t="s">
        <v>19</v>
      </c>
      <c r="B61" s="5042" t="s">
        <v>414</v>
      </c>
      <c r="C61" s="5043"/>
      <c r="D61" s="5043"/>
      <c r="E61" s="5043"/>
      <c r="F61" s="5043"/>
      <c r="G61" s="5043"/>
      <c r="H61" s="5043"/>
      <c r="I61" s="5044"/>
      <c r="J61" s="5045"/>
      <c r="K61" s="5046"/>
      <c r="L61" s="5046"/>
      <c r="M61" s="5046"/>
      <c r="N61" s="5046"/>
      <c r="O61" s="5046"/>
      <c r="P61" s="5046"/>
      <c r="Q61" s="5046"/>
      <c r="R61" s="5046"/>
      <c r="S61" s="5046"/>
      <c r="T61" s="5046"/>
      <c r="U61" s="5046"/>
      <c r="V61" s="5046"/>
      <c r="W61" s="5046"/>
      <c r="X61" s="5046"/>
      <c r="Y61" s="5046"/>
      <c r="Z61" s="5046"/>
      <c r="AA61" s="5046"/>
      <c r="AB61" s="5046"/>
      <c r="AC61" s="5046"/>
      <c r="AD61" s="5046"/>
      <c r="AE61" s="5046"/>
      <c r="AF61" s="5046"/>
      <c r="AG61" s="5046"/>
      <c r="AH61" s="5047"/>
    </row>
    <row r="62" spans="1:34">
      <c r="A62" s="1748">
        <v>40</v>
      </c>
      <c r="B62" s="1788" t="s">
        <v>170</v>
      </c>
      <c r="C62" s="1701">
        <v>0</v>
      </c>
      <c r="D62" s="1700">
        <v>60</v>
      </c>
      <c r="E62" s="1709">
        <f>SUM(C62:D62)</f>
        <v>60</v>
      </c>
      <c r="F62" s="1701">
        <v>60</v>
      </c>
      <c r="G62" s="1705">
        <f>H62-F62</f>
        <v>15</v>
      </c>
      <c r="H62" s="1705">
        <f>$B$8*I62</f>
        <v>75</v>
      </c>
      <c r="I62" s="1704">
        <f>SUM(M62,Q62,U62,Y62,AC62,AG62)</f>
        <v>3</v>
      </c>
      <c r="J62" s="1787"/>
      <c r="K62" s="1786"/>
      <c r="L62" s="1781"/>
      <c r="M62" s="1785"/>
      <c r="N62" s="1784"/>
      <c r="O62" s="1783"/>
      <c r="P62" s="1782"/>
      <c r="Q62" s="1781"/>
      <c r="R62" s="1701">
        <v>0</v>
      </c>
      <c r="S62" s="1700">
        <v>60</v>
      </c>
      <c r="T62" s="1780">
        <v>15</v>
      </c>
      <c r="U62" s="1699">
        <v>3</v>
      </c>
      <c r="V62" s="1701"/>
      <c r="W62" s="1700"/>
      <c r="X62" s="1780"/>
      <c r="Y62" s="1779"/>
      <c r="Z62" s="1701"/>
      <c r="AA62" s="1700"/>
      <c r="AB62" s="1780"/>
      <c r="AC62" s="1699"/>
      <c r="AD62" s="1701"/>
      <c r="AE62" s="1700"/>
      <c r="AF62" s="1780"/>
      <c r="AG62" s="1779"/>
      <c r="AH62" s="1778" t="s">
        <v>64</v>
      </c>
    </row>
    <row r="63" spans="1:34">
      <c r="A63" s="1743">
        <v>41</v>
      </c>
      <c r="B63" s="1772" t="s">
        <v>171</v>
      </c>
      <c r="C63" s="1763">
        <v>0</v>
      </c>
      <c r="D63" s="1762">
        <v>40</v>
      </c>
      <c r="E63" s="1771">
        <f>SUM(C63:D63)</f>
        <v>40</v>
      </c>
      <c r="F63" s="1763">
        <v>40</v>
      </c>
      <c r="G63" s="1770">
        <f>H63-F63</f>
        <v>60</v>
      </c>
      <c r="H63" s="1770">
        <f>$B$8*I63</f>
        <v>100</v>
      </c>
      <c r="I63" s="1769">
        <f>SUM(M63,Q63,U63,Y63,AC63,AG63)</f>
        <v>4</v>
      </c>
      <c r="J63" s="1768"/>
      <c r="K63" s="1762"/>
      <c r="L63" s="1761"/>
      <c r="M63" s="1760"/>
      <c r="N63" s="1763">
        <v>0</v>
      </c>
      <c r="O63" s="1762">
        <v>10</v>
      </c>
      <c r="P63" s="1761">
        <v>15</v>
      </c>
      <c r="Q63" s="1777">
        <v>1</v>
      </c>
      <c r="R63" s="1763">
        <v>0</v>
      </c>
      <c r="S63" s="1776">
        <v>15</v>
      </c>
      <c r="T63" s="1775">
        <v>10</v>
      </c>
      <c r="U63" s="1764">
        <v>1</v>
      </c>
      <c r="V63" s="1763">
        <v>0</v>
      </c>
      <c r="W63" s="1776">
        <v>15</v>
      </c>
      <c r="X63" s="1775">
        <v>35</v>
      </c>
      <c r="Y63" s="1764">
        <v>2</v>
      </c>
      <c r="Z63" s="1763"/>
      <c r="AA63" s="1762"/>
      <c r="AB63" s="1761"/>
      <c r="AC63" s="1764"/>
      <c r="AD63" s="1763"/>
      <c r="AE63" s="1762"/>
      <c r="AF63" s="1761"/>
      <c r="AG63" s="1760"/>
      <c r="AH63" s="1759" t="s">
        <v>62</v>
      </c>
    </row>
    <row r="64" spans="1:34">
      <c r="A64" s="1743">
        <v>42</v>
      </c>
      <c r="B64" s="1772" t="s">
        <v>172</v>
      </c>
      <c r="C64" s="1763">
        <v>0</v>
      </c>
      <c r="D64" s="1762">
        <v>200</v>
      </c>
      <c r="E64" s="1771">
        <v>200</v>
      </c>
      <c r="F64" s="1763">
        <v>200</v>
      </c>
      <c r="G64" s="1770">
        <v>0</v>
      </c>
      <c r="H64" s="1770">
        <v>200</v>
      </c>
      <c r="I64" s="1769">
        <v>8</v>
      </c>
      <c r="J64" s="1768"/>
      <c r="K64" s="1762"/>
      <c r="L64" s="1761"/>
      <c r="M64" s="1760"/>
      <c r="N64" s="1763"/>
      <c r="O64" s="1762"/>
      <c r="P64" s="1761"/>
      <c r="Q64" s="1777"/>
      <c r="R64" s="1763">
        <v>0</v>
      </c>
      <c r="S64" s="1776">
        <v>50</v>
      </c>
      <c r="T64" s="1775">
        <v>0</v>
      </c>
      <c r="U64" s="1764">
        <v>2</v>
      </c>
      <c r="V64" s="1763">
        <v>0</v>
      </c>
      <c r="W64" s="1776">
        <v>50</v>
      </c>
      <c r="X64" s="1775">
        <v>0</v>
      </c>
      <c r="Y64" s="1764">
        <v>2</v>
      </c>
      <c r="Z64" s="1763">
        <v>0</v>
      </c>
      <c r="AA64" s="1762">
        <v>50</v>
      </c>
      <c r="AB64" s="1761">
        <v>0</v>
      </c>
      <c r="AC64" s="1764">
        <v>2</v>
      </c>
      <c r="AD64" s="1763">
        <v>0</v>
      </c>
      <c r="AE64" s="1762">
        <v>50</v>
      </c>
      <c r="AF64" s="1761">
        <v>0</v>
      </c>
      <c r="AG64" s="1774">
        <v>2</v>
      </c>
      <c r="AH64" s="1759" t="s">
        <v>173</v>
      </c>
    </row>
    <row r="65" spans="1:34" ht="13.5" thickBot="1">
      <c r="A65" s="1773">
        <v>43</v>
      </c>
      <c r="B65" s="1772" t="s">
        <v>174</v>
      </c>
      <c r="C65" s="1763">
        <v>0</v>
      </c>
      <c r="D65" s="1762">
        <v>120</v>
      </c>
      <c r="E65" s="1771">
        <f>SUM(C65:D65)</f>
        <v>120</v>
      </c>
      <c r="F65" s="1763">
        <v>120</v>
      </c>
      <c r="G65" s="1770">
        <f>H65-F65</f>
        <v>5</v>
      </c>
      <c r="H65" s="1770">
        <f>$B$8*I65</f>
        <v>125</v>
      </c>
      <c r="I65" s="1769">
        <f>SUM(M65,Q65,U65,Y65,AC65,AG65)</f>
        <v>5</v>
      </c>
      <c r="J65" s="1768"/>
      <c r="K65" s="1762"/>
      <c r="L65" s="1761"/>
      <c r="M65" s="1760"/>
      <c r="N65" s="1763"/>
      <c r="O65" s="1762"/>
      <c r="P65" s="1761"/>
      <c r="Q65" s="1761"/>
      <c r="R65" s="1763"/>
      <c r="S65" s="1762"/>
      <c r="T65" s="1761"/>
      <c r="U65" s="1760"/>
      <c r="V65" s="1763"/>
      <c r="W65" s="1767"/>
      <c r="X65" s="1766"/>
      <c r="Y65" s="1765"/>
      <c r="Z65" s="1763">
        <v>0</v>
      </c>
      <c r="AA65" s="1762">
        <v>120</v>
      </c>
      <c r="AB65" s="1761">
        <v>5</v>
      </c>
      <c r="AC65" s="1764">
        <v>5</v>
      </c>
      <c r="AD65" s="1763"/>
      <c r="AE65" s="1762"/>
      <c r="AF65" s="1761"/>
      <c r="AG65" s="1760"/>
      <c r="AH65" s="1759" t="s">
        <v>52</v>
      </c>
    </row>
    <row r="66" spans="1:34" ht="13.5" thickBot="1">
      <c r="A66" s="1644"/>
      <c r="B66" s="1758" t="s">
        <v>55</v>
      </c>
      <c r="C66" s="1757">
        <f t="shared" ref="C66:AG66" si="13">SUM(C62:C65)</f>
        <v>0</v>
      </c>
      <c r="D66" s="1757">
        <f t="shared" si="13"/>
        <v>420</v>
      </c>
      <c r="E66" s="1757">
        <f t="shared" si="13"/>
        <v>420</v>
      </c>
      <c r="F66" s="1757">
        <f t="shared" si="13"/>
        <v>420</v>
      </c>
      <c r="G66" s="1757">
        <f t="shared" si="13"/>
        <v>80</v>
      </c>
      <c r="H66" s="1757">
        <f t="shared" si="13"/>
        <v>500</v>
      </c>
      <c r="I66" s="1756">
        <f t="shared" si="13"/>
        <v>20</v>
      </c>
      <c r="J66" s="1757">
        <f t="shared" si="13"/>
        <v>0</v>
      </c>
      <c r="K66" s="1757">
        <f t="shared" si="13"/>
        <v>0</v>
      </c>
      <c r="L66" s="1757">
        <f t="shared" si="13"/>
        <v>0</v>
      </c>
      <c r="M66" s="1756">
        <f t="shared" si="13"/>
        <v>0</v>
      </c>
      <c r="N66" s="1757">
        <f t="shared" si="13"/>
        <v>0</v>
      </c>
      <c r="O66" s="1757">
        <f t="shared" si="13"/>
        <v>10</v>
      </c>
      <c r="P66" s="1757">
        <f t="shared" si="13"/>
        <v>15</v>
      </c>
      <c r="Q66" s="1756">
        <f t="shared" si="13"/>
        <v>1</v>
      </c>
      <c r="R66" s="1757">
        <f t="shared" si="13"/>
        <v>0</v>
      </c>
      <c r="S66" s="1757">
        <f t="shared" si="13"/>
        <v>125</v>
      </c>
      <c r="T66" s="1757">
        <f t="shared" si="13"/>
        <v>25</v>
      </c>
      <c r="U66" s="1756">
        <f t="shared" si="13"/>
        <v>6</v>
      </c>
      <c r="V66" s="1757">
        <f t="shared" si="13"/>
        <v>0</v>
      </c>
      <c r="W66" s="1757">
        <f t="shared" si="13"/>
        <v>65</v>
      </c>
      <c r="X66" s="1757">
        <f t="shared" si="13"/>
        <v>35</v>
      </c>
      <c r="Y66" s="1756">
        <f t="shared" si="13"/>
        <v>4</v>
      </c>
      <c r="Z66" s="1757">
        <f t="shared" si="13"/>
        <v>0</v>
      </c>
      <c r="AA66" s="1757">
        <f t="shared" si="13"/>
        <v>170</v>
      </c>
      <c r="AB66" s="1757">
        <f t="shared" si="13"/>
        <v>5</v>
      </c>
      <c r="AC66" s="1756">
        <f t="shared" si="13"/>
        <v>7</v>
      </c>
      <c r="AD66" s="1757">
        <f t="shared" si="13"/>
        <v>0</v>
      </c>
      <c r="AE66" s="1757">
        <f t="shared" si="13"/>
        <v>50</v>
      </c>
      <c r="AF66" s="1757">
        <f t="shared" si="13"/>
        <v>0</v>
      </c>
      <c r="AG66" s="1756">
        <f t="shared" si="13"/>
        <v>2</v>
      </c>
      <c r="AH66" s="1755"/>
    </row>
    <row r="67" spans="1:34" ht="13.5" thickBot="1">
      <c r="A67" s="1718" t="s">
        <v>20</v>
      </c>
      <c r="B67" s="1754" t="s">
        <v>369</v>
      </c>
      <c r="C67" s="1753"/>
      <c r="D67" s="1753"/>
      <c r="E67" s="1753"/>
      <c r="F67" s="1752"/>
      <c r="G67" s="1752"/>
      <c r="H67" s="1632"/>
      <c r="I67" s="1751"/>
      <c r="J67" s="1714"/>
      <c r="K67" s="1713"/>
      <c r="L67" s="1713"/>
      <c r="M67" s="1750"/>
      <c r="N67" s="1713"/>
      <c r="O67" s="1713"/>
      <c r="P67" s="1713"/>
      <c r="Q67" s="1750"/>
      <c r="R67" s="1713"/>
      <c r="S67" s="1713"/>
      <c r="T67" s="1713"/>
      <c r="U67" s="1750"/>
      <c r="V67" s="1713"/>
      <c r="W67" s="1713"/>
      <c r="X67" s="1713"/>
      <c r="Y67" s="1750"/>
      <c r="Z67" s="1713"/>
      <c r="AA67" s="1713"/>
      <c r="AB67" s="1713"/>
      <c r="AC67" s="1750"/>
      <c r="AD67" s="1713"/>
      <c r="AE67" s="1713"/>
      <c r="AF67" s="1713"/>
      <c r="AG67" s="1750"/>
      <c r="AH67" s="1749"/>
    </row>
    <row r="68" spans="1:34" ht="13.5" thickBot="1">
      <c r="A68" s="1748" t="s">
        <v>413</v>
      </c>
      <c r="B68" s="1659" t="s">
        <v>412</v>
      </c>
      <c r="C68" s="1737"/>
      <c r="D68" s="1737"/>
      <c r="E68" s="1737"/>
      <c r="F68" s="1737"/>
      <c r="G68" s="1737"/>
      <c r="H68" s="1737"/>
      <c r="I68" s="1747"/>
      <c r="J68" s="1672"/>
      <c r="K68" s="1735"/>
      <c r="L68" s="1735"/>
      <c r="M68" s="1735"/>
      <c r="N68" s="1735"/>
      <c r="O68" s="1735"/>
      <c r="P68" s="1735"/>
      <c r="Q68" s="1735"/>
      <c r="R68" s="1735"/>
      <c r="S68" s="1735"/>
      <c r="T68" s="1735"/>
      <c r="U68" s="1735"/>
      <c r="V68" s="1735"/>
      <c r="W68" s="1735"/>
      <c r="X68" s="1735"/>
      <c r="Y68" s="1735"/>
      <c r="Z68" s="1737"/>
      <c r="AA68" s="1737"/>
      <c r="AB68" s="1737"/>
      <c r="AC68" s="1746"/>
      <c r="AD68" s="1737"/>
      <c r="AE68" s="1737"/>
      <c r="AF68" s="1737"/>
      <c r="AG68" s="1746"/>
      <c r="AH68" s="1729"/>
    </row>
    <row r="69" spans="1:34">
      <c r="A69" s="1743">
        <v>44</v>
      </c>
      <c r="B69" s="1745" t="s">
        <v>178</v>
      </c>
      <c r="C69" s="1706">
        <v>15</v>
      </c>
      <c r="D69" s="1705">
        <v>0</v>
      </c>
      <c r="E69" s="1724">
        <f>SUM(C69:D69)</f>
        <v>15</v>
      </c>
      <c r="F69" s="1708">
        <v>15</v>
      </c>
      <c r="G69" s="1705">
        <f>H69-F69</f>
        <v>35</v>
      </c>
      <c r="H69" s="1705">
        <f>$B$8*I69</f>
        <v>50</v>
      </c>
      <c r="I69" s="1707">
        <f>SUM(M69,Q69,U69,Y69,AC69,AG69)</f>
        <v>2</v>
      </c>
      <c r="J69" s="1706"/>
      <c r="K69" s="1705"/>
      <c r="L69" s="1709"/>
      <c r="M69" s="1724"/>
      <c r="N69" s="1706"/>
      <c r="O69" s="1705"/>
      <c r="P69" s="1709"/>
      <c r="Q69" s="1724"/>
      <c r="R69" s="1706"/>
      <c r="S69" s="1705"/>
      <c r="T69" s="1709"/>
      <c r="U69" s="1724"/>
      <c r="V69" s="1708"/>
      <c r="W69" s="1705"/>
      <c r="X69" s="1709"/>
      <c r="Y69" s="1709"/>
      <c r="Z69" s="1706"/>
      <c r="AA69" s="1705"/>
      <c r="AB69" s="1705"/>
      <c r="AC69" s="1704"/>
      <c r="AD69" s="1708">
        <v>15</v>
      </c>
      <c r="AE69" s="1705">
        <v>0</v>
      </c>
      <c r="AF69" s="1705">
        <v>35</v>
      </c>
      <c r="AG69" s="1707">
        <v>2</v>
      </c>
      <c r="AH69" s="1744" t="s">
        <v>54</v>
      </c>
    </row>
    <row r="70" spans="1:34">
      <c r="A70" s="1743">
        <v>45</v>
      </c>
      <c r="B70" s="1742" t="s">
        <v>179</v>
      </c>
      <c r="C70" s="1693">
        <v>60</v>
      </c>
      <c r="D70" s="1687">
        <v>90</v>
      </c>
      <c r="E70" s="1720">
        <f>SUM(C70:D70)</f>
        <v>150</v>
      </c>
      <c r="F70" s="1695">
        <v>150</v>
      </c>
      <c r="G70" s="1687">
        <f>H70-F70</f>
        <v>100</v>
      </c>
      <c r="H70" s="1687">
        <f>$B$8*I70</f>
        <v>250</v>
      </c>
      <c r="I70" s="1694">
        <f>SUM(M70,Q70,U70,Y70,AC70,AG70)</f>
        <v>10</v>
      </c>
      <c r="J70" s="1693"/>
      <c r="K70" s="1687"/>
      <c r="L70" s="1688"/>
      <c r="M70" s="1720"/>
      <c r="N70" s="1693"/>
      <c r="O70" s="1687"/>
      <c r="P70" s="1688"/>
      <c r="Q70" s="1720"/>
      <c r="R70" s="1693"/>
      <c r="S70" s="1687"/>
      <c r="T70" s="1688"/>
      <c r="U70" s="1720"/>
      <c r="V70" s="1695"/>
      <c r="W70" s="1687"/>
      <c r="X70" s="1688"/>
      <c r="Y70" s="1688"/>
      <c r="Z70" s="1693">
        <v>30</v>
      </c>
      <c r="AA70" s="1687">
        <v>30</v>
      </c>
      <c r="AB70" s="1687">
        <v>40</v>
      </c>
      <c r="AC70" s="1686">
        <v>4</v>
      </c>
      <c r="AD70" s="1695">
        <v>30</v>
      </c>
      <c r="AE70" s="1687">
        <v>60</v>
      </c>
      <c r="AF70" s="1687">
        <v>60</v>
      </c>
      <c r="AG70" s="1694">
        <v>6</v>
      </c>
      <c r="AH70" s="1741" t="s">
        <v>57</v>
      </c>
    </row>
    <row r="71" spans="1:34" ht="13.5" thickBot="1">
      <c r="A71" s="1690">
        <v>46</v>
      </c>
      <c r="B71" s="1689" t="s">
        <v>180</v>
      </c>
      <c r="C71" s="1678">
        <v>0</v>
      </c>
      <c r="D71" s="1684">
        <v>80</v>
      </c>
      <c r="E71" s="1688">
        <f>SUM(C71:D71)</f>
        <v>80</v>
      </c>
      <c r="F71" s="1740">
        <v>80</v>
      </c>
      <c r="G71" s="1739">
        <f>H71-F71</f>
        <v>45</v>
      </c>
      <c r="H71" s="1739">
        <f>$B$8*I71</f>
        <v>125</v>
      </c>
      <c r="I71" s="1738">
        <f>SUM(M71,Q71,U71,Y71,AC71,AG71)</f>
        <v>5</v>
      </c>
      <c r="J71" s="1685"/>
      <c r="K71" s="1684"/>
      <c r="L71" s="1683"/>
      <c r="M71" s="1682"/>
      <c r="N71" s="1678"/>
      <c r="O71" s="1684"/>
      <c r="P71" s="1683"/>
      <c r="Q71" s="1683"/>
      <c r="R71" s="1678"/>
      <c r="S71" s="1684"/>
      <c r="T71" s="1683"/>
      <c r="U71" s="1682"/>
      <c r="V71" s="1678"/>
      <c r="W71" s="1681"/>
      <c r="X71" s="1680"/>
      <c r="Y71" s="1679"/>
      <c r="Z71" s="1678">
        <v>0</v>
      </c>
      <c r="AA71" s="1676">
        <v>40</v>
      </c>
      <c r="AB71" s="1675">
        <v>10</v>
      </c>
      <c r="AC71" s="1674">
        <v>2</v>
      </c>
      <c r="AD71" s="1677">
        <v>0</v>
      </c>
      <c r="AE71" s="1676">
        <v>40</v>
      </c>
      <c r="AF71" s="1675">
        <v>35</v>
      </c>
      <c r="AG71" s="1674">
        <v>3</v>
      </c>
      <c r="AH71" s="1673" t="s">
        <v>167</v>
      </c>
    </row>
    <row r="72" spans="1:34" ht="13.5" thickBot="1">
      <c r="A72" s="1644"/>
      <c r="B72" s="1737" t="s">
        <v>55</v>
      </c>
      <c r="C72" s="1717">
        <f t="shared" ref="C72:AG72" si="14">SUM(C69:C71)</f>
        <v>75</v>
      </c>
      <c r="D72" s="1717">
        <f t="shared" si="14"/>
        <v>170</v>
      </c>
      <c r="E72" s="1717">
        <f t="shared" si="14"/>
        <v>245</v>
      </c>
      <c r="F72" s="1717">
        <f t="shared" si="14"/>
        <v>245</v>
      </c>
      <c r="G72" s="1717">
        <f t="shared" si="14"/>
        <v>180</v>
      </c>
      <c r="H72" s="1717">
        <f t="shared" si="14"/>
        <v>425</v>
      </c>
      <c r="I72" s="1736">
        <f t="shared" si="14"/>
        <v>17</v>
      </c>
      <c r="J72" s="1717">
        <f t="shared" si="14"/>
        <v>0</v>
      </c>
      <c r="K72" s="1717">
        <f t="shared" si="14"/>
        <v>0</v>
      </c>
      <c r="L72" s="1717">
        <f t="shared" si="14"/>
        <v>0</v>
      </c>
      <c r="M72" s="1736">
        <f t="shared" si="14"/>
        <v>0</v>
      </c>
      <c r="N72" s="1717">
        <f t="shared" si="14"/>
        <v>0</v>
      </c>
      <c r="O72" s="1717">
        <f t="shared" si="14"/>
        <v>0</v>
      </c>
      <c r="P72" s="1717">
        <f t="shared" si="14"/>
        <v>0</v>
      </c>
      <c r="Q72" s="1736">
        <f t="shared" si="14"/>
        <v>0</v>
      </c>
      <c r="R72" s="1717">
        <f t="shared" si="14"/>
        <v>0</v>
      </c>
      <c r="S72" s="1717">
        <f t="shared" si="14"/>
        <v>0</v>
      </c>
      <c r="T72" s="1717">
        <f t="shared" si="14"/>
        <v>0</v>
      </c>
      <c r="U72" s="1736">
        <f t="shared" si="14"/>
        <v>0</v>
      </c>
      <c r="V72" s="1717">
        <f t="shared" si="14"/>
        <v>0</v>
      </c>
      <c r="W72" s="1717">
        <f t="shared" si="14"/>
        <v>0</v>
      </c>
      <c r="X72" s="1717">
        <f t="shared" si="14"/>
        <v>0</v>
      </c>
      <c r="Y72" s="1736">
        <f t="shared" si="14"/>
        <v>0</v>
      </c>
      <c r="Z72" s="1717">
        <f t="shared" si="14"/>
        <v>30</v>
      </c>
      <c r="AA72" s="1717">
        <f t="shared" si="14"/>
        <v>70</v>
      </c>
      <c r="AB72" s="1717">
        <f t="shared" si="14"/>
        <v>50</v>
      </c>
      <c r="AC72" s="1736">
        <f t="shared" si="14"/>
        <v>6</v>
      </c>
      <c r="AD72" s="1717">
        <f t="shared" si="14"/>
        <v>45</v>
      </c>
      <c r="AE72" s="1717">
        <f t="shared" si="14"/>
        <v>100</v>
      </c>
      <c r="AF72" s="1717">
        <f t="shared" si="14"/>
        <v>130</v>
      </c>
      <c r="AG72" s="1736">
        <f t="shared" si="14"/>
        <v>11</v>
      </c>
      <c r="AH72" s="1638"/>
    </row>
    <row r="73" spans="1:34" ht="13.5" thickBot="1">
      <c r="A73" s="1718" t="s">
        <v>411</v>
      </c>
      <c r="B73" s="1735" t="s">
        <v>410</v>
      </c>
      <c r="C73" s="1731"/>
      <c r="D73" s="1731"/>
      <c r="E73" s="1731"/>
      <c r="F73" s="1734"/>
      <c r="G73" s="1734"/>
      <c r="H73" s="1734"/>
      <c r="I73" s="1733"/>
      <c r="J73" s="1732"/>
      <c r="K73" s="1731"/>
      <c r="L73" s="1731"/>
      <c r="M73" s="1731"/>
      <c r="N73" s="1731"/>
      <c r="O73" s="1731"/>
      <c r="P73" s="1731"/>
      <c r="Q73" s="1731"/>
      <c r="R73" s="1731"/>
      <c r="S73" s="1731"/>
      <c r="T73" s="1731"/>
      <c r="U73" s="1731"/>
      <c r="V73" s="1731"/>
      <c r="W73" s="1731"/>
      <c r="X73" s="1731"/>
      <c r="Y73" s="1731"/>
      <c r="Z73" s="1731"/>
      <c r="AA73" s="1731"/>
      <c r="AB73" s="1731"/>
      <c r="AC73" s="1730"/>
      <c r="AD73" s="1731"/>
      <c r="AE73" s="1731"/>
      <c r="AF73" s="1731"/>
      <c r="AG73" s="1730"/>
      <c r="AH73" s="1729"/>
    </row>
    <row r="74" spans="1:34">
      <c r="A74" s="1711">
        <v>44</v>
      </c>
      <c r="B74" s="1728" t="s">
        <v>183</v>
      </c>
      <c r="C74" s="1695">
        <v>15</v>
      </c>
      <c r="D74" s="1687">
        <v>0</v>
      </c>
      <c r="E74" s="1727">
        <f>SUM(C74:D74)</f>
        <v>15</v>
      </c>
      <c r="F74" s="1706">
        <v>15</v>
      </c>
      <c r="G74" s="1726">
        <v>35</v>
      </c>
      <c r="H74" s="1726">
        <f>$B$8*I74</f>
        <v>50</v>
      </c>
      <c r="I74" s="1725">
        <f>SUM(M74,Q74,U74,Y74,AC74,AG74)</f>
        <v>2</v>
      </c>
      <c r="J74" s="1708"/>
      <c r="K74" s="1705"/>
      <c r="L74" s="1709"/>
      <c r="M74" s="1709"/>
      <c r="N74" s="1706"/>
      <c r="O74" s="1705"/>
      <c r="P74" s="1709"/>
      <c r="Q74" s="1724"/>
      <c r="R74" s="1708"/>
      <c r="S74" s="1705"/>
      <c r="T74" s="1709"/>
      <c r="U74" s="1709"/>
      <c r="V74" s="1706"/>
      <c r="W74" s="1705"/>
      <c r="X74" s="1709"/>
      <c r="Y74" s="1724"/>
      <c r="Z74" s="1708"/>
      <c r="AA74" s="1705"/>
      <c r="AB74" s="1709"/>
      <c r="AC74" s="1707"/>
      <c r="AD74" s="1706">
        <v>15</v>
      </c>
      <c r="AE74" s="1705">
        <v>0</v>
      </c>
      <c r="AF74" s="1709">
        <v>35</v>
      </c>
      <c r="AG74" s="1704">
        <v>2</v>
      </c>
      <c r="AH74" s="1723" t="s">
        <v>54</v>
      </c>
    </row>
    <row r="75" spans="1:34">
      <c r="A75" s="1697">
        <v>45</v>
      </c>
      <c r="B75" s="1722" t="s">
        <v>184</v>
      </c>
      <c r="C75" s="1695">
        <v>30</v>
      </c>
      <c r="D75" s="1687">
        <v>60</v>
      </c>
      <c r="E75" s="1721">
        <f>SUM(C75:D75)</f>
        <v>90</v>
      </c>
      <c r="F75" s="1693">
        <v>90</v>
      </c>
      <c r="G75" s="1687">
        <f>H75-F75</f>
        <v>160</v>
      </c>
      <c r="H75" s="1687">
        <f>$B$8*I75</f>
        <v>250</v>
      </c>
      <c r="I75" s="1686">
        <f>SUM(M75,Q75,U75,Y75,AC75,AG75)</f>
        <v>10</v>
      </c>
      <c r="J75" s="1695"/>
      <c r="K75" s="1687"/>
      <c r="L75" s="1688"/>
      <c r="M75" s="1688"/>
      <c r="N75" s="1693"/>
      <c r="O75" s="1687"/>
      <c r="P75" s="1688"/>
      <c r="Q75" s="1720"/>
      <c r="R75" s="1695"/>
      <c r="S75" s="1687"/>
      <c r="T75" s="1688"/>
      <c r="U75" s="1688"/>
      <c r="V75" s="1693"/>
      <c r="W75" s="1687"/>
      <c r="X75" s="1688"/>
      <c r="Y75" s="1720"/>
      <c r="Z75" s="1695">
        <v>15</v>
      </c>
      <c r="AA75" s="1687">
        <v>30</v>
      </c>
      <c r="AB75" s="1688">
        <v>55</v>
      </c>
      <c r="AC75" s="1694">
        <v>4</v>
      </c>
      <c r="AD75" s="1693">
        <v>15</v>
      </c>
      <c r="AE75" s="1687">
        <v>30</v>
      </c>
      <c r="AF75" s="1688">
        <v>105</v>
      </c>
      <c r="AG75" s="1686">
        <v>6</v>
      </c>
      <c r="AH75" s="1691" t="s">
        <v>57</v>
      </c>
    </row>
    <row r="76" spans="1:34" ht="13.5" thickBot="1">
      <c r="A76" s="1697">
        <v>46</v>
      </c>
      <c r="B76" s="1689" t="s">
        <v>180</v>
      </c>
      <c r="C76" s="1678">
        <v>0</v>
      </c>
      <c r="D76" s="1684">
        <v>80</v>
      </c>
      <c r="E76" s="1688">
        <f>SUM(C76:D76)</f>
        <v>80</v>
      </c>
      <c r="F76" s="1678">
        <v>80</v>
      </c>
      <c r="G76" s="1687">
        <f>H76-F76</f>
        <v>45</v>
      </c>
      <c r="H76" s="1687">
        <f>$B$8*I76</f>
        <v>125</v>
      </c>
      <c r="I76" s="1686">
        <f>SUM(M76,Q76,U76,Y76,AC76,AG76)</f>
        <v>5</v>
      </c>
      <c r="J76" s="1685"/>
      <c r="K76" s="1684"/>
      <c r="L76" s="1683"/>
      <c r="M76" s="1682"/>
      <c r="N76" s="1678"/>
      <c r="O76" s="1684"/>
      <c r="P76" s="1683"/>
      <c r="Q76" s="1683"/>
      <c r="R76" s="1678"/>
      <c r="S76" s="1684"/>
      <c r="T76" s="1683"/>
      <c r="U76" s="1682"/>
      <c r="V76" s="1678"/>
      <c r="W76" s="1681"/>
      <c r="X76" s="1680"/>
      <c r="Y76" s="1679"/>
      <c r="Z76" s="1678">
        <v>0</v>
      </c>
      <c r="AA76" s="1676">
        <v>40</v>
      </c>
      <c r="AB76" s="1675">
        <v>10</v>
      </c>
      <c r="AC76" s="1674">
        <v>2</v>
      </c>
      <c r="AD76" s="1677">
        <v>0</v>
      </c>
      <c r="AE76" s="1676">
        <v>40</v>
      </c>
      <c r="AF76" s="1675">
        <v>35</v>
      </c>
      <c r="AG76" s="1674">
        <v>3</v>
      </c>
      <c r="AH76" s="1673" t="s">
        <v>167</v>
      </c>
    </row>
    <row r="77" spans="1:34" ht="13.5" thickBot="1">
      <c r="A77" s="1663"/>
      <c r="B77" s="1719" t="s">
        <v>55</v>
      </c>
      <c r="C77" s="1635">
        <f t="shared" ref="C77:AG77" si="15">SUM(C74:C76)</f>
        <v>45</v>
      </c>
      <c r="D77" s="1635">
        <f t="shared" si="15"/>
        <v>140</v>
      </c>
      <c r="E77" s="1635">
        <f t="shared" si="15"/>
        <v>185</v>
      </c>
      <c r="F77" s="1635">
        <f t="shared" si="15"/>
        <v>185</v>
      </c>
      <c r="G77" s="1635">
        <f t="shared" si="15"/>
        <v>240</v>
      </c>
      <c r="H77" s="1635">
        <f t="shared" si="15"/>
        <v>425</v>
      </c>
      <c r="I77" s="1671">
        <f t="shared" si="15"/>
        <v>17</v>
      </c>
      <c r="J77" s="1635">
        <f t="shared" si="15"/>
        <v>0</v>
      </c>
      <c r="K77" s="1635">
        <f t="shared" si="15"/>
        <v>0</v>
      </c>
      <c r="L77" s="1635">
        <f t="shared" si="15"/>
        <v>0</v>
      </c>
      <c r="M77" s="1671">
        <f t="shared" si="15"/>
        <v>0</v>
      </c>
      <c r="N77" s="1635">
        <f t="shared" si="15"/>
        <v>0</v>
      </c>
      <c r="O77" s="1635">
        <f t="shared" si="15"/>
        <v>0</v>
      </c>
      <c r="P77" s="1635">
        <f t="shared" si="15"/>
        <v>0</v>
      </c>
      <c r="Q77" s="1671">
        <f t="shared" si="15"/>
        <v>0</v>
      </c>
      <c r="R77" s="1635">
        <f t="shared" si="15"/>
        <v>0</v>
      </c>
      <c r="S77" s="1635">
        <f t="shared" si="15"/>
        <v>0</v>
      </c>
      <c r="T77" s="1635">
        <f t="shared" si="15"/>
        <v>0</v>
      </c>
      <c r="U77" s="1671">
        <f t="shared" si="15"/>
        <v>0</v>
      </c>
      <c r="V77" s="1635">
        <f t="shared" si="15"/>
        <v>0</v>
      </c>
      <c r="W77" s="1635">
        <f t="shared" si="15"/>
        <v>0</v>
      </c>
      <c r="X77" s="1635">
        <f t="shared" si="15"/>
        <v>0</v>
      </c>
      <c r="Y77" s="1671">
        <f t="shared" si="15"/>
        <v>0</v>
      </c>
      <c r="Z77" s="1635">
        <f t="shared" si="15"/>
        <v>15</v>
      </c>
      <c r="AA77" s="1635">
        <f t="shared" si="15"/>
        <v>70</v>
      </c>
      <c r="AB77" s="1635">
        <f t="shared" si="15"/>
        <v>65</v>
      </c>
      <c r="AC77" s="1671">
        <f t="shared" si="15"/>
        <v>6</v>
      </c>
      <c r="AD77" s="1635">
        <f t="shared" si="15"/>
        <v>30</v>
      </c>
      <c r="AE77" s="1635">
        <f t="shared" si="15"/>
        <v>70</v>
      </c>
      <c r="AF77" s="1635">
        <f t="shared" si="15"/>
        <v>175</v>
      </c>
      <c r="AG77" s="1671">
        <f t="shared" si="15"/>
        <v>11</v>
      </c>
      <c r="AH77" s="1635"/>
    </row>
    <row r="78" spans="1:34" ht="13.5" thickBot="1">
      <c r="A78" s="1718" t="s">
        <v>409</v>
      </c>
      <c r="B78" s="1659" t="s">
        <v>408</v>
      </c>
      <c r="C78" s="1717"/>
      <c r="D78" s="1716"/>
      <c r="E78" s="1638"/>
      <c r="F78" s="1717"/>
      <c r="G78" s="1716"/>
      <c r="H78" s="1716"/>
      <c r="I78" s="1715"/>
      <c r="J78" s="1717"/>
      <c r="K78" s="1716"/>
      <c r="L78" s="1716"/>
      <c r="M78" s="1715"/>
      <c r="N78" s="1717"/>
      <c r="O78" s="1716"/>
      <c r="P78" s="1716"/>
      <c r="Q78" s="1715"/>
      <c r="R78" s="1717"/>
      <c r="S78" s="1716"/>
      <c r="T78" s="1716"/>
      <c r="U78" s="1715"/>
      <c r="V78" s="1717"/>
      <c r="W78" s="1716"/>
      <c r="X78" s="1716"/>
      <c r="Y78" s="1715"/>
      <c r="Z78" s="1714"/>
      <c r="AA78" s="1713"/>
      <c r="AB78" s="1713"/>
      <c r="AC78" s="1712"/>
      <c r="AD78" s="1714"/>
      <c r="AE78" s="1713"/>
      <c r="AF78" s="1713"/>
      <c r="AG78" s="1712"/>
      <c r="AH78" s="1638"/>
    </row>
    <row r="79" spans="1:34">
      <c r="A79" s="1711">
        <v>44</v>
      </c>
      <c r="B79" s="1710" t="s">
        <v>187</v>
      </c>
      <c r="C79" s="1708">
        <v>15</v>
      </c>
      <c r="D79" s="1705">
        <v>0</v>
      </c>
      <c r="E79" s="1709">
        <v>15</v>
      </c>
      <c r="F79" s="1706">
        <v>15</v>
      </c>
      <c r="G79" s="1705">
        <v>35</v>
      </c>
      <c r="H79" s="1705">
        <v>50</v>
      </c>
      <c r="I79" s="1704">
        <v>2</v>
      </c>
      <c r="J79" s="1708"/>
      <c r="K79" s="1705"/>
      <c r="L79" s="1705"/>
      <c r="M79" s="1707"/>
      <c r="N79" s="1706"/>
      <c r="O79" s="1705"/>
      <c r="P79" s="1705"/>
      <c r="Q79" s="1704"/>
      <c r="R79" s="1708"/>
      <c r="S79" s="1705"/>
      <c r="T79" s="1705"/>
      <c r="U79" s="1707"/>
      <c r="V79" s="1706"/>
      <c r="W79" s="1705"/>
      <c r="X79" s="1705"/>
      <c r="Y79" s="1704"/>
      <c r="Z79" s="1703"/>
      <c r="AA79" s="1700"/>
      <c r="AB79" s="1700"/>
      <c r="AC79" s="1702"/>
      <c r="AD79" s="1701">
        <v>15</v>
      </c>
      <c r="AE79" s="1700">
        <v>0</v>
      </c>
      <c r="AF79" s="1700">
        <v>35</v>
      </c>
      <c r="AG79" s="1699">
        <v>2</v>
      </c>
      <c r="AH79" s="1698" t="s">
        <v>54</v>
      </c>
    </row>
    <row r="80" spans="1:34">
      <c r="A80" s="1697">
        <v>45</v>
      </c>
      <c r="B80" s="1696" t="s">
        <v>188</v>
      </c>
      <c r="C80" s="1695">
        <v>30</v>
      </c>
      <c r="D80" s="1687">
        <v>90</v>
      </c>
      <c r="E80" s="1688">
        <v>120</v>
      </c>
      <c r="F80" s="1693">
        <v>120</v>
      </c>
      <c r="G80" s="1687">
        <v>130</v>
      </c>
      <c r="H80" s="1687">
        <v>250</v>
      </c>
      <c r="I80" s="1686">
        <v>10</v>
      </c>
      <c r="J80" s="1695"/>
      <c r="K80" s="1687"/>
      <c r="L80" s="1687"/>
      <c r="M80" s="1694"/>
      <c r="N80" s="1693"/>
      <c r="O80" s="1687"/>
      <c r="P80" s="1687"/>
      <c r="Q80" s="1686"/>
      <c r="R80" s="1695"/>
      <c r="S80" s="1687"/>
      <c r="T80" s="1687"/>
      <c r="U80" s="1694"/>
      <c r="V80" s="1693"/>
      <c r="W80" s="1687"/>
      <c r="X80" s="1687"/>
      <c r="Y80" s="1686"/>
      <c r="Z80" s="1685">
        <v>15</v>
      </c>
      <c r="AA80" s="1684">
        <v>45</v>
      </c>
      <c r="AB80" s="1684">
        <v>40</v>
      </c>
      <c r="AC80" s="1692">
        <v>4</v>
      </c>
      <c r="AD80" s="1678">
        <v>15</v>
      </c>
      <c r="AE80" s="1684">
        <v>45</v>
      </c>
      <c r="AF80" s="1684">
        <v>90</v>
      </c>
      <c r="AG80" s="1674">
        <v>6</v>
      </c>
      <c r="AH80" s="1691" t="s">
        <v>57</v>
      </c>
    </row>
    <row r="81" spans="1:34" ht="13.5" thickBot="1">
      <c r="A81" s="1690">
        <v>46</v>
      </c>
      <c r="B81" s="1689" t="s">
        <v>180</v>
      </c>
      <c r="C81" s="1678">
        <v>0</v>
      </c>
      <c r="D81" s="1684">
        <v>80</v>
      </c>
      <c r="E81" s="1688">
        <f>SUM(C81:D81)</f>
        <v>80</v>
      </c>
      <c r="F81" s="1678">
        <v>80</v>
      </c>
      <c r="G81" s="1687">
        <f>H81-F81</f>
        <v>45</v>
      </c>
      <c r="H81" s="1687">
        <f>$B$8*I81</f>
        <v>125</v>
      </c>
      <c r="I81" s="1686">
        <f>SUM(M81,Q81,U81,Y81,AC81,AG81)</f>
        <v>5</v>
      </c>
      <c r="J81" s="1685"/>
      <c r="K81" s="1684"/>
      <c r="L81" s="1683"/>
      <c r="M81" s="1682"/>
      <c r="N81" s="1678"/>
      <c r="O81" s="1684"/>
      <c r="P81" s="1683"/>
      <c r="Q81" s="1683"/>
      <c r="R81" s="1678"/>
      <c r="S81" s="1684"/>
      <c r="T81" s="1683"/>
      <c r="U81" s="1682"/>
      <c r="V81" s="1678"/>
      <c r="W81" s="1681"/>
      <c r="X81" s="1680"/>
      <c r="Y81" s="1679"/>
      <c r="Z81" s="1678">
        <v>0</v>
      </c>
      <c r="AA81" s="1676">
        <v>40</v>
      </c>
      <c r="AB81" s="1675">
        <v>10</v>
      </c>
      <c r="AC81" s="1674">
        <v>2</v>
      </c>
      <c r="AD81" s="1677">
        <v>0</v>
      </c>
      <c r="AE81" s="1676">
        <v>40</v>
      </c>
      <c r="AF81" s="1675">
        <v>35</v>
      </c>
      <c r="AG81" s="1674">
        <v>3</v>
      </c>
      <c r="AH81" s="1673" t="s">
        <v>167</v>
      </c>
    </row>
    <row r="82" spans="1:34" ht="13.5" thickBot="1">
      <c r="A82" s="1644"/>
      <c r="B82" s="1672" t="s">
        <v>151</v>
      </c>
      <c r="C82" s="1635">
        <f t="shared" ref="C82:AG82" si="16">SUM(C79:C81)</f>
        <v>45</v>
      </c>
      <c r="D82" s="1635">
        <f t="shared" si="16"/>
        <v>170</v>
      </c>
      <c r="E82" s="1635">
        <f t="shared" si="16"/>
        <v>215</v>
      </c>
      <c r="F82" s="1635">
        <f t="shared" si="16"/>
        <v>215</v>
      </c>
      <c r="G82" s="1635">
        <f t="shared" si="16"/>
        <v>210</v>
      </c>
      <c r="H82" s="1635">
        <f t="shared" si="16"/>
        <v>425</v>
      </c>
      <c r="I82" s="1671">
        <f t="shared" si="16"/>
        <v>17</v>
      </c>
      <c r="J82" s="1635">
        <f t="shared" si="16"/>
        <v>0</v>
      </c>
      <c r="K82" s="1635">
        <f t="shared" si="16"/>
        <v>0</v>
      </c>
      <c r="L82" s="1635">
        <f t="shared" si="16"/>
        <v>0</v>
      </c>
      <c r="M82" s="1671">
        <f t="shared" si="16"/>
        <v>0</v>
      </c>
      <c r="N82" s="1635">
        <f t="shared" si="16"/>
        <v>0</v>
      </c>
      <c r="O82" s="1635">
        <f t="shared" si="16"/>
        <v>0</v>
      </c>
      <c r="P82" s="1635">
        <f t="shared" si="16"/>
        <v>0</v>
      </c>
      <c r="Q82" s="1671">
        <f t="shared" si="16"/>
        <v>0</v>
      </c>
      <c r="R82" s="1635">
        <f t="shared" si="16"/>
        <v>0</v>
      </c>
      <c r="S82" s="1635">
        <f t="shared" si="16"/>
        <v>0</v>
      </c>
      <c r="T82" s="1635">
        <f t="shared" si="16"/>
        <v>0</v>
      </c>
      <c r="U82" s="1671">
        <f t="shared" si="16"/>
        <v>0</v>
      </c>
      <c r="V82" s="1635">
        <f t="shared" si="16"/>
        <v>0</v>
      </c>
      <c r="W82" s="1635">
        <f t="shared" si="16"/>
        <v>0</v>
      </c>
      <c r="X82" s="1635">
        <f t="shared" si="16"/>
        <v>0</v>
      </c>
      <c r="Y82" s="1671">
        <f t="shared" si="16"/>
        <v>0</v>
      </c>
      <c r="Z82" s="1635">
        <f t="shared" si="16"/>
        <v>15</v>
      </c>
      <c r="AA82" s="1635">
        <f t="shared" si="16"/>
        <v>85</v>
      </c>
      <c r="AB82" s="1635">
        <f t="shared" si="16"/>
        <v>50</v>
      </c>
      <c r="AC82" s="1671">
        <f t="shared" si="16"/>
        <v>6</v>
      </c>
      <c r="AD82" s="1635">
        <f t="shared" si="16"/>
        <v>30</v>
      </c>
      <c r="AE82" s="1635">
        <f t="shared" si="16"/>
        <v>85</v>
      </c>
      <c r="AF82" s="1635">
        <f t="shared" si="16"/>
        <v>160</v>
      </c>
      <c r="AG82" s="1671">
        <f t="shared" si="16"/>
        <v>11</v>
      </c>
      <c r="AH82" s="1638"/>
    </row>
    <row r="83" spans="1:34" ht="13.5" thickBot="1">
      <c r="A83" s="1644"/>
      <c r="B83" s="5013" t="s">
        <v>189</v>
      </c>
      <c r="C83" s="5013"/>
      <c r="D83" s="5013"/>
      <c r="E83" s="5013"/>
      <c r="F83" s="5013"/>
      <c r="G83" s="5013"/>
      <c r="H83" s="5013"/>
      <c r="I83" s="5013"/>
      <c r="J83" s="5013"/>
      <c r="K83" s="5013"/>
      <c r="L83" s="5013"/>
      <c r="M83" s="5013"/>
      <c r="N83" s="5013"/>
      <c r="O83" s="5013"/>
      <c r="P83" s="5013"/>
      <c r="Q83" s="5013"/>
      <c r="R83" s="5013"/>
      <c r="S83" s="5013"/>
      <c r="T83" s="5013"/>
      <c r="U83" s="5013"/>
      <c r="V83" s="5013"/>
      <c r="W83" s="5013"/>
      <c r="X83" s="5013"/>
      <c r="Y83" s="5013"/>
      <c r="Z83" s="5013"/>
      <c r="AA83" s="5013"/>
      <c r="AB83" s="5013"/>
      <c r="AC83" s="5013"/>
      <c r="AD83" s="5013"/>
      <c r="AE83" s="5013"/>
      <c r="AF83" s="5013"/>
      <c r="AG83" s="5014"/>
      <c r="AH83" s="1658"/>
    </row>
    <row r="84" spans="1:34">
      <c r="A84" s="1670">
        <v>47</v>
      </c>
      <c r="B84" s="1669" t="s">
        <v>190</v>
      </c>
      <c r="C84" s="1667">
        <v>0</v>
      </c>
      <c r="D84" s="1660">
        <v>30</v>
      </c>
      <c r="E84" s="1668">
        <v>30</v>
      </c>
      <c r="F84" s="1654">
        <v>30</v>
      </c>
      <c r="G84" s="1667">
        <v>120</v>
      </c>
      <c r="H84" s="1660">
        <v>150</v>
      </c>
      <c r="I84" s="1666">
        <v>6</v>
      </c>
      <c r="J84" s="5004" t="s">
        <v>191</v>
      </c>
      <c r="K84" s="5004"/>
      <c r="L84" s="5004"/>
      <c r="M84" s="5004"/>
      <c r="N84" s="5004"/>
      <c r="O84" s="5004"/>
      <c r="P84" s="5004"/>
      <c r="Q84" s="5004"/>
      <c r="R84" s="5004"/>
      <c r="S84" s="5004"/>
      <c r="T84" s="5004"/>
      <c r="U84" s="5004"/>
      <c r="V84" s="5004"/>
      <c r="W84" s="5004"/>
      <c r="X84" s="5004"/>
      <c r="Y84" s="5004"/>
      <c r="Z84" s="5004"/>
      <c r="AA84" s="5004"/>
      <c r="AB84" s="5004"/>
      <c r="AC84" s="5004"/>
      <c r="AD84" s="5004"/>
      <c r="AE84" s="5004"/>
      <c r="AF84" s="5004"/>
      <c r="AG84" s="5004"/>
      <c r="AH84" s="5005"/>
    </row>
    <row r="85" spans="1:34">
      <c r="A85" s="1665">
        <v>48</v>
      </c>
      <c r="B85" s="1664" t="s">
        <v>192</v>
      </c>
      <c r="C85" s="1661">
        <v>0</v>
      </c>
      <c r="D85" s="1646">
        <v>30</v>
      </c>
      <c r="E85" s="1648">
        <v>30</v>
      </c>
      <c r="F85" s="1661">
        <v>30</v>
      </c>
      <c r="G85" s="1646">
        <v>120</v>
      </c>
      <c r="H85" s="1660">
        <v>150</v>
      </c>
      <c r="I85" s="1645">
        <v>6</v>
      </c>
      <c r="J85" s="5006"/>
      <c r="K85" s="5006"/>
      <c r="L85" s="5006"/>
      <c r="M85" s="5006"/>
      <c r="N85" s="5006"/>
      <c r="O85" s="5006"/>
      <c r="P85" s="5006"/>
      <c r="Q85" s="5006"/>
      <c r="R85" s="5006"/>
      <c r="S85" s="5006"/>
      <c r="T85" s="5006"/>
      <c r="U85" s="5006"/>
      <c r="V85" s="5006"/>
      <c r="W85" s="5006"/>
      <c r="X85" s="5006"/>
      <c r="Y85" s="5006"/>
      <c r="Z85" s="5006"/>
      <c r="AA85" s="5006"/>
      <c r="AB85" s="5006"/>
      <c r="AC85" s="5006"/>
      <c r="AD85" s="5006"/>
      <c r="AE85" s="5006"/>
      <c r="AF85" s="5006"/>
      <c r="AG85" s="5006"/>
      <c r="AH85" s="5007"/>
    </row>
    <row r="86" spans="1:34">
      <c r="A86" s="1665">
        <v>49</v>
      </c>
      <c r="B86" s="1664" t="s">
        <v>193</v>
      </c>
      <c r="C86" s="1661">
        <v>0</v>
      </c>
      <c r="D86" s="1646">
        <v>30</v>
      </c>
      <c r="E86" s="1648">
        <v>30</v>
      </c>
      <c r="F86" s="1661">
        <v>30</v>
      </c>
      <c r="G86" s="1646">
        <v>120</v>
      </c>
      <c r="H86" s="1660">
        <v>150</v>
      </c>
      <c r="I86" s="1645">
        <v>6</v>
      </c>
      <c r="J86" s="5006"/>
      <c r="K86" s="5006"/>
      <c r="L86" s="5006"/>
      <c r="M86" s="5006"/>
      <c r="N86" s="5006"/>
      <c r="O86" s="5006"/>
      <c r="P86" s="5006"/>
      <c r="Q86" s="5006"/>
      <c r="R86" s="5006"/>
      <c r="S86" s="5006"/>
      <c r="T86" s="5006"/>
      <c r="U86" s="5006"/>
      <c r="V86" s="5006"/>
      <c r="W86" s="5006"/>
      <c r="X86" s="5006"/>
      <c r="Y86" s="5006"/>
      <c r="Z86" s="5006"/>
      <c r="AA86" s="5006"/>
      <c r="AB86" s="5006"/>
      <c r="AC86" s="5006"/>
      <c r="AD86" s="5006"/>
      <c r="AE86" s="5006"/>
      <c r="AF86" s="5006"/>
      <c r="AG86" s="5006"/>
      <c r="AH86" s="5007"/>
    </row>
    <row r="87" spans="1:34">
      <c r="A87" s="1665">
        <v>50</v>
      </c>
      <c r="B87" s="1664" t="s">
        <v>194</v>
      </c>
      <c r="C87" s="1661">
        <v>0</v>
      </c>
      <c r="D87" s="1646">
        <v>30</v>
      </c>
      <c r="E87" s="1648">
        <v>30</v>
      </c>
      <c r="F87" s="1661">
        <v>30</v>
      </c>
      <c r="G87" s="1646">
        <v>120</v>
      </c>
      <c r="H87" s="1660">
        <v>150</v>
      </c>
      <c r="I87" s="1645">
        <v>6</v>
      </c>
      <c r="J87" s="5006"/>
      <c r="K87" s="5006"/>
      <c r="L87" s="5006"/>
      <c r="M87" s="5006"/>
      <c r="N87" s="5006"/>
      <c r="O87" s="5006"/>
      <c r="P87" s="5006"/>
      <c r="Q87" s="5006"/>
      <c r="R87" s="5006"/>
      <c r="S87" s="5006"/>
      <c r="T87" s="5006"/>
      <c r="U87" s="5006"/>
      <c r="V87" s="5006"/>
      <c r="W87" s="5006"/>
      <c r="X87" s="5006"/>
      <c r="Y87" s="5006"/>
      <c r="Z87" s="5006"/>
      <c r="AA87" s="5006"/>
      <c r="AB87" s="5006"/>
      <c r="AC87" s="5006"/>
      <c r="AD87" s="5006"/>
      <c r="AE87" s="5006"/>
      <c r="AF87" s="5006"/>
      <c r="AG87" s="5006"/>
      <c r="AH87" s="5007"/>
    </row>
    <row r="88" spans="1:34" ht="23.25" thickBot="1">
      <c r="A88" s="1663">
        <v>51</v>
      </c>
      <c r="B88" s="1662" t="s">
        <v>195</v>
      </c>
      <c r="C88" s="1661">
        <v>0</v>
      </c>
      <c r="D88" s="1646">
        <v>30</v>
      </c>
      <c r="E88" s="1648">
        <v>30</v>
      </c>
      <c r="F88" s="1661">
        <v>30</v>
      </c>
      <c r="G88" s="1646">
        <v>120</v>
      </c>
      <c r="H88" s="1660">
        <v>150</v>
      </c>
      <c r="I88" s="1645">
        <v>6</v>
      </c>
      <c r="J88" s="5006"/>
      <c r="K88" s="5006"/>
      <c r="L88" s="5006"/>
      <c r="M88" s="5006"/>
      <c r="N88" s="5006"/>
      <c r="O88" s="5006"/>
      <c r="P88" s="5006"/>
      <c r="Q88" s="5006"/>
      <c r="R88" s="5006"/>
      <c r="S88" s="5006"/>
      <c r="T88" s="5006"/>
      <c r="U88" s="5006"/>
      <c r="V88" s="5006"/>
      <c r="W88" s="5006"/>
      <c r="X88" s="5006"/>
      <c r="Y88" s="5006"/>
      <c r="Z88" s="5006"/>
      <c r="AA88" s="5006"/>
      <c r="AB88" s="5006"/>
      <c r="AC88" s="5006"/>
      <c r="AD88" s="5006"/>
      <c r="AE88" s="5006"/>
      <c r="AF88" s="5006"/>
      <c r="AG88" s="5006"/>
      <c r="AH88" s="5007"/>
    </row>
    <row r="89" spans="1:34" ht="13.5" thickBot="1">
      <c r="A89" s="1644"/>
      <c r="B89" s="1659" t="s">
        <v>151</v>
      </c>
      <c r="C89" s="1637">
        <f t="shared" ref="C89:I89" si="17">SUM(C84:C88)</f>
        <v>0</v>
      </c>
      <c r="D89" s="1637">
        <f t="shared" si="17"/>
        <v>150</v>
      </c>
      <c r="E89" s="1637">
        <f t="shared" si="17"/>
        <v>150</v>
      </c>
      <c r="F89" s="1637">
        <f t="shared" si="17"/>
        <v>150</v>
      </c>
      <c r="G89" s="1637">
        <f t="shared" si="17"/>
        <v>600</v>
      </c>
      <c r="H89" s="1637">
        <f t="shared" si="17"/>
        <v>750</v>
      </c>
      <c r="I89" s="1636">
        <f t="shared" si="17"/>
        <v>30</v>
      </c>
      <c r="J89" s="5008"/>
      <c r="K89" s="5008"/>
      <c r="L89" s="5008"/>
      <c r="M89" s="5008"/>
      <c r="N89" s="5008"/>
      <c r="O89" s="5008"/>
      <c r="P89" s="5008"/>
      <c r="Q89" s="5008"/>
      <c r="R89" s="5008"/>
      <c r="S89" s="5008"/>
      <c r="T89" s="5008"/>
      <c r="U89" s="5008"/>
      <c r="V89" s="5008"/>
      <c r="W89" s="5008"/>
      <c r="X89" s="5008"/>
      <c r="Y89" s="5008"/>
      <c r="Z89" s="5008"/>
      <c r="AA89" s="5008"/>
      <c r="AB89" s="5008"/>
      <c r="AC89" s="5008"/>
      <c r="AD89" s="5008"/>
      <c r="AE89" s="5008"/>
      <c r="AF89" s="5008"/>
      <c r="AG89" s="5008"/>
      <c r="AH89" s="5009"/>
    </row>
    <row r="90" spans="1:34" ht="13.5" thickBot="1">
      <c r="A90" s="1644"/>
      <c r="B90" s="5012" t="s">
        <v>196</v>
      </c>
      <c r="C90" s="5013"/>
      <c r="D90" s="5013"/>
      <c r="E90" s="5013"/>
      <c r="F90" s="5013"/>
      <c r="G90" s="5013"/>
      <c r="H90" s="5013"/>
      <c r="I90" s="5013"/>
      <c r="J90" s="5013"/>
      <c r="K90" s="5013"/>
      <c r="L90" s="5013"/>
      <c r="M90" s="5013"/>
      <c r="N90" s="5013"/>
      <c r="O90" s="5013"/>
      <c r="P90" s="5013"/>
      <c r="Q90" s="5013"/>
      <c r="R90" s="5013"/>
      <c r="S90" s="5013"/>
      <c r="T90" s="5013"/>
      <c r="U90" s="5013"/>
      <c r="V90" s="5013"/>
      <c r="W90" s="5013"/>
      <c r="X90" s="5013"/>
      <c r="Y90" s="5013"/>
      <c r="Z90" s="5013"/>
      <c r="AA90" s="5013"/>
      <c r="AB90" s="5013"/>
      <c r="AC90" s="5013"/>
      <c r="AD90" s="5013"/>
      <c r="AE90" s="5013"/>
      <c r="AF90" s="5013"/>
      <c r="AG90" s="5014"/>
      <c r="AH90" s="1658"/>
    </row>
    <row r="91" spans="1:34">
      <c r="A91" s="1657">
        <v>52</v>
      </c>
      <c r="B91" s="1656" t="s">
        <v>197</v>
      </c>
      <c r="C91" s="1654">
        <v>0</v>
      </c>
      <c r="D91" s="1653">
        <v>30</v>
      </c>
      <c r="E91" s="1655">
        <v>30</v>
      </c>
      <c r="F91" s="1654">
        <v>30</v>
      </c>
      <c r="G91" s="1653">
        <v>145</v>
      </c>
      <c r="H91" s="1653">
        <v>175</v>
      </c>
      <c r="I91" s="1652">
        <v>7</v>
      </c>
      <c r="J91" s="5015" t="s">
        <v>191</v>
      </c>
      <c r="K91" s="5004"/>
      <c r="L91" s="5004"/>
      <c r="M91" s="5004"/>
      <c r="N91" s="5004"/>
      <c r="O91" s="5004"/>
      <c r="P91" s="5004"/>
      <c r="Q91" s="5004"/>
      <c r="R91" s="5004"/>
      <c r="S91" s="5004"/>
      <c r="T91" s="5004"/>
      <c r="U91" s="5004"/>
      <c r="V91" s="5004"/>
      <c r="W91" s="5004"/>
      <c r="X91" s="5004"/>
      <c r="Y91" s="5004"/>
      <c r="Z91" s="5004"/>
      <c r="AA91" s="5004"/>
      <c r="AB91" s="5004"/>
      <c r="AC91" s="5004"/>
      <c r="AD91" s="5004"/>
      <c r="AE91" s="5004"/>
      <c r="AF91" s="5004"/>
      <c r="AG91" s="5004"/>
      <c r="AH91" s="5005"/>
    </row>
    <row r="92" spans="1:34">
      <c r="A92" s="1651">
        <v>53</v>
      </c>
      <c r="B92" s="1649" t="s">
        <v>198</v>
      </c>
      <c r="C92" s="1647">
        <v>0</v>
      </c>
      <c r="D92" s="1646">
        <v>30</v>
      </c>
      <c r="E92" s="1648">
        <v>30</v>
      </c>
      <c r="F92" s="1647">
        <v>30</v>
      </c>
      <c r="G92" s="1646">
        <v>170</v>
      </c>
      <c r="H92" s="1646">
        <v>200</v>
      </c>
      <c r="I92" s="1645">
        <v>8</v>
      </c>
      <c r="J92" s="5016"/>
      <c r="K92" s="5006"/>
      <c r="L92" s="5006"/>
      <c r="M92" s="5006"/>
      <c r="N92" s="5006"/>
      <c r="O92" s="5006"/>
      <c r="P92" s="5006"/>
      <c r="Q92" s="5006"/>
      <c r="R92" s="5006"/>
      <c r="S92" s="5006"/>
      <c r="T92" s="5006"/>
      <c r="U92" s="5006"/>
      <c r="V92" s="5006"/>
      <c r="W92" s="5006"/>
      <c r="X92" s="5006"/>
      <c r="Y92" s="5006"/>
      <c r="Z92" s="5006"/>
      <c r="AA92" s="5006"/>
      <c r="AB92" s="5006"/>
      <c r="AC92" s="5006"/>
      <c r="AD92" s="5006"/>
      <c r="AE92" s="5006"/>
      <c r="AF92" s="5006"/>
      <c r="AG92" s="5006"/>
      <c r="AH92" s="5007"/>
    </row>
    <row r="93" spans="1:34">
      <c r="A93" s="1651">
        <v>54</v>
      </c>
      <c r="B93" s="1649" t="s">
        <v>199</v>
      </c>
      <c r="C93" s="1647">
        <v>0</v>
      </c>
      <c r="D93" s="1646">
        <v>30</v>
      </c>
      <c r="E93" s="1648">
        <v>30</v>
      </c>
      <c r="F93" s="1647">
        <v>30</v>
      </c>
      <c r="G93" s="1646">
        <v>170</v>
      </c>
      <c r="H93" s="1646">
        <v>200</v>
      </c>
      <c r="I93" s="1645">
        <v>8</v>
      </c>
      <c r="J93" s="5016"/>
      <c r="K93" s="5006"/>
      <c r="L93" s="5006"/>
      <c r="M93" s="5006"/>
      <c r="N93" s="5006"/>
      <c r="O93" s="5006"/>
      <c r="P93" s="5006"/>
      <c r="Q93" s="5006"/>
      <c r="R93" s="5006"/>
      <c r="S93" s="5006"/>
      <c r="T93" s="5006"/>
      <c r="U93" s="5006"/>
      <c r="V93" s="5006"/>
      <c r="W93" s="5006"/>
      <c r="X93" s="5006"/>
      <c r="Y93" s="5006"/>
      <c r="Z93" s="5006"/>
      <c r="AA93" s="5006"/>
      <c r="AB93" s="5006"/>
      <c r="AC93" s="5006"/>
      <c r="AD93" s="5006"/>
      <c r="AE93" s="5006"/>
      <c r="AF93" s="5006"/>
      <c r="AG93" s="5006"/>
      <c r="AH93" s="5007"/>
    </row>
    <row r="94" spans="1:34" ht="13.5" thickBot="1">
      <c r="A94" s="1650">
        <v>55</v>
      </c>
      <c r="B94" s="1649" t="s">
        <v>200</v>
      </c>
      <c r="C94" s="1647">
        <v>0</v>
      </c>
      <c r="D94" s="1646">
        <v>30</v>
      </c>
      <c r="E94" s="1648">
        <v>30</v>
      </c>
      <c r="F94" s="1647">
        <v>30</v>
      </c>
      <c r="G94" s="1646">
        <v>145</v>
      </c>
      <c r="H94" s="1646">
        <v>175</v>
      </c>
      <c r="I94" s="1645">
        <v>7</v>
      </c>
      <c r="J94" s="5016"/>
      <c r="K94" s="5006"/>
      <c r="L94" s="5006"/>
      <c r="M94" s="5006"/>
      <c r="N94" s="5006"/>
      <c r="O94" s="5006"/>
      <c r="P94" s="5006"/>
      <c r="Q94" s="5006"/>
      <c r="R94" s="5006"/>
      <c r="S94" s="5006"/>
      <c r="T94" s="5006"/>
      <c r="U94" s="5006"/>
      <c r="V94" s="5006"/>
      <c r="W94" s="5006"/>
      <c r="X94" s="5006"/>
      <c r="Y94" s="5006"/>
      <c r="Z94" s="5006"/>
      <c r="AA94" s="5006"/>
      <c r="AB94" s="5006"/>
      <c r="AC94" s="5006"/>
      <c r="AD94" s="5006"/>
      <c r="AE94" s="5006"/>
      <c r="AF94" s="5006"/>
      <c r="AG94" s="5006"/>
      <c r="AH94" s="5007"/>
    </row>
    <row r="95" spans="1:34" ht="13.5" thickBot="1">
      <c r="A95" s="1644"/>
      <c r="B95" s="1643" t="s">
        <v>151</v>
      </c>
      <c r="C95" s="1642">
        <f t="shared" ref="C95:I95" si="18">SUM(C91:C94)</f>
        <v>0</v>
      </c>
      <c r="D95" s="1642">
        <f t="shared" si="18"/>
        <v>120</v>
      </c>
      <c r="E95" s="1642">
        <f t="shared" si="18"/>
        <v>120</v>
      </c>
      <c r="F95" s="1642">
        <f t="shared" si="18"/>
        <v>120</v>
      </c>
      <c r="G95" s="1642">
        <f t="shared" si="18"/>
        <v>630</v>
      </c>
      <c r="H95" s="1642">
        <f t="shared" si="18"/>
        <v>750</v>
      </c>
      <c r="I95" s="1641">
        <f t="shared" si="18"/>
        <v>30</v>
      </c>
      <c r="J95" s="5017"/>
      <c r="K95" s="5008"/>
      <c r="L95" s="5008"/>
      <c r="M95" s="5008"/>
      <c r="N95" s="5008"/>
      <c r="O95" s="5008"/>
      <c r="P95" s="5008"/>
      <c r="Q95" s="5008"/>
      <c r="R95" s="5008"/>
      <c r="S95" s="5008"/>
      <c r="T95" s="5008"/>
      <c r="U95" s="5008"/>
      <c r="V95" s="5008"/>
      <c r="W95" s="5008"/>
      <c r="X95" s="5008"/>
      <c r="Y95" s="5008"/>
      <c r="Z95" s="5008"/>
      <c r="AA95" s="5008"/>
      <c r="AB95" s="5008"/>
      <c r="AC95" s="5008"/>
      <c r="AD95" s="5008"/>
      <c r="AE95" s="5008"/>
      <c r="AF95" s="5008"/>
      <c r="AG95" s="5008"/>
      <c r="AH95" s="5009"/>
    </row>
    <row r="96" spans="1:34" ht="13.5" thickBot="1">
      <c r="A96" s="5018" t="s">
        <v>201</v>
      </c>
      <c r="B96" s="5019"/>
      <c r="C96" s="1640">
        <f t="shared" ref="C96:AG96" si="19">SUM(C17,C29,C35,C43,C60,C66,C72)</f>
        <v>514</v>
      </c>
      <c r="D96" s="1640">
        <f t="shared" si="19"/>
        <v>2060</v>
      </c>
      <c r="E96" s="1640">
        <f t="shared" si="19"/>
        <v>2574</v>
      </c>
      <c r="F96" s="1640">
        <f t="shared" si="19"/>
        <v>2574</v>
      </c>
      <c r="G96" s="1640">
        <f t="shared" si="19"/>
        <v>2030</v>
      </c>
      <c r="H96" s="1640">
        <f t="shared" si="19"/>
        <v>4604</v>
      </c>
      <c r="I96" s="1639">
        <f t="shared" si="19"/>
        <v>184</v>
      </c>
      <c r="J96" s="1640">
        <f t="shared" si="19"/>
        <v>139</v>
      </c>
      <c r="K96" s="1640">
        <f t="shared" si="19"/>
        <v>255</v>
      </c>
      <c r="L96" s="1640">
        <f t="shared" si="19"/>
        <v>360</v>
      </c>
      <c r="M96" s="1640">
        <f t="shared" si="19"/>
        <v>30</v>
      </c>
      <c r="N96" s="1639">
        <f t="shared" si="19"/>
        <v>75</v>
      </c>
      <c r="O96" s="1640">
        <f t="shared" si="19"/>
        <v>385</v>
      </c>
      <c r="P96" s="1640">
        <f t="shared" si="19"/>
        <v>315</v>
      </c>
      <c r="Q96" s="1640">
        <f t="shared" si="19"/>
        <v>31</v>
      </c>
      <c r="R96" s="1639">
        <f t="shared" si="19"/>
        <v>45</v>
      </c>
      <c r="S96" s="1640">
        <f t="shared" si="19"/>
        <v>440</v>
      </c>
      <c r="T96" s="1640">
        <f t="shared" si="19"/>
        <v>340</v>
      </c>
      <c r="U96" s="1639">
        <f t="shared" si="19"/>
        <v>33</v>
      </c>
      <c r="V96" s="1640">
        <f t="shared" si="19"/>
        <v>45</v>
      </c>
      <c r="W96" s="1640">
        <f t="shared" si="19"/>
        <v>305</v>
      </c>
      <c r="X96" s="1640">
        <f t="shared" si="19"/>
        <v>400</v>
      </c>
      <c r="Y96" s="1639">
        <f t="shared" si="19"/>
        <v>30</v>
      </c>
      <c r="Z96" s="1640">
        <f t="shared" si="19"/>
        <v>105</v>
      </c>
      <c r="AA96" s="1640">
        <f t="shared" si="19"/>
        <v>405</v>
      </c>
      <c r="AB96" s="1640">
        <f t="shared" si="19"/>
        <v>265</v>
      </c>
      <c r="AC96" s="1639">
        <f t="shared" si="19"/>
        <v>31</v>
      </c>
      <c r="AD96" s="1640">
        <f t="shared" si="19"/>
        <v>105</v>
      </c>
      <c r="AE96" s="1640">
        <f t="shared" si="19"/>
        <v>270</v>
      </c>
      <c r="AF96" s="1640">
        <f t="shared" si="19"/>
        <v>350</v>
      </c>
      <c r="AG96" s="1639">
        <f t="shared" si="19"/>
        <v>29</v>
      </c>
      <c r="AH96" s="1638"/>
    </row>
    <row r="97" spans="1:34" ht="13.5" thickBot="1">
      <c r="A97" s="5020" t="s">
        <v>202</v>
      </c>
      <c r="B97" s="5021"/>
      <c r="C97" s="1640">
        <f t="shared" ref="C97:AG97" si="20">SUM(C17,C29,C35,C43,C60,C66,C77)</f>
        <v>484</v>
      </c>
      <c r="D97" s="1640">
        <f t="shared" si="20"/>
        <v>2030</v>
      </c>
      <c r="E97" s="1640">
        <f t="shared" si="20"/>
        <v>2514</v>
      </c>
      <c r="F97" s="1640">
        <f t="shared" si="20"/>
        <v>2514</v>
      </c>
      <c r="G97" s="1640">
        <f t="shared" si="20"/>
        <v>2090</v>
      </c>
      <c r="H97" s="1640">
        <f t="shared" si="20"/>
        <v>4604</v>
      </c>
      <c r="I97" s="1639">
        <f t="shared" si="20"/>
        <v>184</v>
      </c>
      <c r="J97" s="1640">
        <f t="shared" si="20"/>
        <v>139</v>
      </c>
      <c r="K97" s="1640">
        <f t="shared" si="20"/>
        <v>255</v>
      </c>
      <c r="L97" s="1640">
        <f t="shared" si="20"/>
        <v>360</v>
      </c>
      <c r="M97" s="1640">
        <f t="shared" si="20"/>
        <v>30</v>
      </c>
      <c r="N97" s="1639">
        <f t="shared" si="20"/>
        <v>75</v>
      </c>
      <c r="O97" s="1640">
        <f t="shared" si="20"/>
        <v>385</v>
      </c>
      <c r="P97" s="1640">
        <f t="shared" si="20"/>
        <v>315</v>
      </c>
      <c r="Q97" s="1640">
        <f t="shared" si="20"/>
        <v>31</v>
      </c>
      <c r="R97" s="1639">
        <f t="shared" si="20"/>
        <v>45</v>
      </c>
      <c r="S97" s="1640">
        <f t="shared" si="20"/>
        <v>440</v>
      </c>
      <c r="T97" s="1640">
        <f t="shared" si="20"/>
        <v>340</v>
      </c>
      <c r="U97" s="1639">
        <f t="shared" si="20"/>
        <v>33</v>
      </c>
      <c r="V97" s="1640">
        <f t="shared" si="20"/>
        <v>45</v>
      </c>
      <c r="W97" s="1640">
        <f t="shared" si="20"/>
        <v>305</v>
      </c>
      <c r="X97" s="1640">
        <f t="shared" si="20"/>
        <v>400</v>
      </c>
      <c r="Y97" s="1639">
        <f t="shared" si="20"/>
        <v>30</v>
      </c>
      <c r="Z97" s="1640">
        <f t="shared" si="20"/>
        <v>90</v>
      </c>
      <c r="AA97" s="1640">
        <f t="shared" si="20"/>
        <v>405</v>
      </c>
      <c r="AB97" s="1640">
        <f t="shared" si="20"/>
        <v>280</v>
      </c>
      <c r="AC97" s="1639">
        <f t="shared" si="20"/>
        <v>31</v>
      </c>
      <c r="AD97" s="1640">
        <f t="shared" si="20"/>
        <v>90</v>
      </c>
      <c r="AE97" s="1640">
        <f t="shared" si="20"/>
        <v>240</v>
      </c>
      <c r="AF97" s="1640">
        <f t="shared" si="20"/>
        <v>395</v>
      </c>
      <c r="AG97" s="1639">
        <f t="shared" si="20"/>
        <v>29</v>
      </c>
      <c r="AH97" s="1638"/>
    </row>
    <row r="98" spans="1:34" ht="22.5" customHeight="1" thickBot="1">
      <c r="A98" s="5022" t="s">
        <v>203</v>
      </c>
      <c r="B98" s="5023"/>
      <c r="C98" s="1637">
        <f t="shared" ref="C98:AG98" si="21">SUM(C17,C29,C35,C43,C60,C66,C82)</f>
        <v>484</v>
      </c>
      <c r="D98" s="1637">
        <f t="shared" si="21"/>
        <v>2060</v>
      </c>
      <c r="E98" s="1637">
        <f t="shared" si="21"/>
        <v>2544</v>
      </c>
      <c r="F98" s="1637">
        <f t="shared" si="21"/>
        <v>2544</v>
      </c>
      <c r="G98" s="1637">
        <f t="shared" si="21"/>
        <v>2060</v>
      </c>
      <c r="H98" s="1637">
        <f t="shared" si="21"/>
        <v>4604</v>
      </c>
      <c r="I98" s="1636">
        <f t="shared" si="21"/>
        <v>184</v>
      </c>
      <c r="J98" s="1637">
        <f t="shared" si="21"/>
        <v>139</v>
      </c>
      <c r="K98" s="1637">
        <f t="shared" si="21"/>
        <v>255</v>
      </c>
      <c r="L98" s="1637">
        <f t="shared" si="21"/>
        <v>360</v>
      </c>
      <c r="M98" s="1637">
        <f t="shared" si="21"/>
        <v>30</v>
      </c>
      <c r="N98" s="1636">
        <f t="shared" si="21"/>
        <v>75</v>
      </c>
      <c r="O98" s="1637">
        <f t="shared" si="21"/>
        <v>385</v>
      </c>
      <c r="P98" s="1637">
        <f t="shared" si="21"/>
        <v>315</v>
      </c>
      <c r="Q98" s="1637">
        <f t="shared" si="21"/>
        <v>31</v>
      </c>
      <c r="R98" s="1636">
        <f t="shared" si="21"/>
        <v>45</v>
      </c>
      <c r="S98" s="1637">
        <f t="shared" si="21"/>
        <v>440</v>
      </c>
      <c r="T98" s="1637">
        <f t="shared" si="21"/>
        <v>340</v>
      </c>
      <c r="U98" s="1636">
        <f t="shared" si="21"/>
        <v>33</v>
      </c>
      <c r="V98" s="1637">
        <f t="shared" si="21"/>
        <v>45</v>
      </c>
      <c r="W98" s="1637">
        <f t="shared" si="21"/>
        <v>305</v>
      </c>
      <c r="X98" s="1637">
        <f t="shared" si="21"/>
        <v>400</v>
      </c>
      <c r="Y98" s="1636">
        <f t="shared" si="21"/>
        <v>30</v>
      </c>
      <c r="Z98" s="1637">
        <f t="shared" si="21"/>
        <v>90</v>
      </c>
      <c r="AA98" s="1637">
        <f t="shared" si="21"/>
        <v>420</v>
      </c>
      <c r="AB98" s="1637">
        <f t="shared" si="21"/>
        <v>265</v>
      </c>
      <c r="AC98" s="1636">
        <f t="shared" si="21"/>
        <v>31</v>
      </c>
      <c r="AD98" s="1637">
        <f t="shared" si="21"/>
        <v>90</v>
      </c>
      <c r="AE98" s="1637">
        <f t="shared" si="21"/>
        <v>255</v>
      </c>
      <c r="AF98" s="1637">
        <f t="shared" si="21"/>
        <v>380</v>
      </c>
      <c r="AG98" s="1636">
        <f t="shared" si="21"/>
        <v>29</v>
      </c>
      <c r="AH98" s="1635"/>
    </row>
    <row r="99" spans="1:34">
      <c r="A99" s="1634"/>
      <c r="B99" s="1634"/>
      <c r="C99" s="1632"/>
      <c r="D99" s="1632"/>
      <c r="E99" s="1632"/>
      <c r="F99" s="1632"/>
      <c r="G99" s="1632"/>
      <c r="H99" s="1632"/>
      <c r="I99" s="1633"/>
      <c r="J99" s="1632"/>
      <c r="K99" s="1632"/>
      <c r="L99" s="1632"/>
      <c r="M99" s="1633"/>
      <c r="N99" s="1632"/>
      <c r="O99" s="1632"/>
      <c r="P99" s="1632"/>
      <c r="Q99" s="1633"/>
      <c r="R99" s="1632"/>
      <c r="S99" s="1632"/>
      <c r="T99" s="1632"/>
      <c r="U99" s="1633"/>
      <c r="V99" s="1632"/>
      <c r="W99" s="1632"/>
      <c r="X99" s="1632"/>
      <c r="Y99" s="1633"/>
      <c r="Z99" s="1632"/>
      <c r="AA99" s="1632"/>
      <c r="AB99" s="1632"/>
      <c r="AC99" s="1633"/>
      <c r="AD99" s="1632"/>
      <c r="AE99" s="1632"/>
      <c r="AF99" s="1632"/>
      <c r="AG99" s="1633"/>
      <c r="AH99" s="1632"/>
    </row>
    <row r="100" spans="1:34" ht="13.5" thickBot="1">
      <c r="A100" s="1629"/>
      <c r="B100" s="1630"/>
      <c r="C100" s="1629"/>
      <c r="D100" s="1628"/>
      <c r="E100" s="1628"/>
      <c r="F100" s="1628"/>
      <c r="G100" s="1628"/>
      <c r="H100" s="1628"/>
      <c r="I100" s="1628"/>
      <c r="J100" s="1628"/>
      <c r="K100" s="1628"/>
      <c r="L100" s="1628"/>
      <c r="M100" s="1628"/>
      <c r="N100" s="1628"/>
      <c r="O100" s="1628"/>
      <c r="P100" s="1628"/>
      <c r="Q100" s="1628"/>
      <c r="R100" s="1628"/>
      <c r="S100" s="1628"/>
      <c r="T100" s="1628"/>
      <c r="U100" s="1628"/>
      <c r="V100" s="1628"/>
      <c r="W100" s="1628"/>
      <c r="X100" s="1628"/>
      <c r="Y100" s="1628"/>
      <c r="Z100" s="1628"/>
      <c r="AA100" s="1628"/>
      <c r="AB100" s="1628"/>
      <c r="AC100" s="1628"/>
      <c r="AD100" s="1628"/>
      <c r="AE100" s="1628"/>
      <c r="AF100" s="1628"/>
      <c r="AG100" s="1628"/>
      <c r="AH100" s="1628"/>
    </row>
    <row r="101" spans="1:34">
      <c r="A101" s="1629"/>
      <c r="B101" s="1630"/>
      <c r="C101" s="1629"/>
      <c r="D101" s="1628"/>
      <c r="E101" s="1628"/>
      <c r="F101" s="1628"/>
      <c r="G101" s="1628" t="s">
        <v>204</v>
      </c>
      <c r="H101" s="5010" t="s">
        <v>103</v>
      </c>
      <c r="I101" s="5011"/>
      <c r="J101" s="4996">
        <v>3</v>
      </c>
      <c r="K101" s="4997"/>
      <c r="L101" s="4997"/>
      <c r="M101" s="4997"/>
      <c r="N101" s="4997">
        <v>4</v>
      </c>
      <c r="O101" s="4997"/>
      <c r="P101" s="4997"/>
      <c r="Q101" s="4997"/>
      <c r="R101" s="4997">
        <v>6</v>
      </c>
      <c r="S101" s="4997"/>
      <c r="T101" s="4997"/>
      <c r="U101" s="4997"/>
      <c r="V101" s="4997">
        <v>7</v>
      </c>
      <c r="W101" s="4997"/>
      <c r="X101" s="4997"/>
      <c r="Y101" s="4997"/>
      <c r="Z101" s="4994">
        <v>7</v>
      </c>
      <c r="AA101" s="4995"/>
      <c r="AB101" s="4995"/>
      <c r="AC101" s="4996"/>
      <c r="AD101" s="4997">
        <v>8</v>
      </c>
      <c r="AE101" s="4997"/>
      <c r="AF101" s="4997"/>
      <c r="AG101" s="4997"/>
      <c r="AH101" s="1631">
        <f>SUM(J101:AG101)</f>
        <v>35</v>
      </c>
    </row>
    <row r="102" spans="1:34" ht="13.5" thickBot="1">
      <c r="A102" s="1629"/>
      <c r="B102" s="1630"/>
      <c r="C102" s="1629"/>
      <c r="D102" s="1628"/>
      <c r="E102" s="1628"/>
      <c r="F102" s="1628"/>
      <c r="G102" s="1628"/>
      <c r="H102" s="4998" t="s">
        <v>104</v>
      </c>
      <c r="I102" s="4999"/>
      <c r="J102" s="5000">
        <v>1</v>
      </c>
      <c r="K102" s="5001"/>
      <c r="L102" s="5001"/>
      <c r="M102" s="5001"/>
      <c r="N102" s="5001">
        <v>5</v>
      </c>
      <c r="O102" s="5001"/>
      <c r="P102" s="5001"/>
      <c r="Q102" s="5001"/>
      <c r="R102" s="5001">
        <v>2</v>
      </c>
      <c r="S102" s="5001"/>
      <c r="T102" s="5001"/>
      <c r="U102" s="5001"/>
      <c r="V102" s="5001">
        <v>1</v>
      </c>
      <c r="W102" s="5001"/>
      <c r="X102" s="5001"/>
      <c r="Y102" s="5001"/>
      <c r="Z102" s="5002">
        <v>4</v>
      </c>
      <c r="AA102" s="5003"/>
      <c r="AB102" s="5003"/>
      <c r="AC102" s="5000"/>
      <c r="AD102" s="5001">
        <v>2</v>
      </c>
      <c r="AE102" s="5001"/>
      <c r="AF102" s="5001"/>
      <c r="AG102" s="5001"/>
      <c r="AH102" s="1627">
        <f>SUM(J102:AG102)</f>
        <v>15</v>
      </c>
    </row>
    <row r="103" spans="1:34">
      <c r="F103" s="1626"/>
      <c r="G103" s="1626"/>
      <c r="H103" s="1626"/>
      <c r="I103" s="1625"/>
    </row>
    <row r="104" spans="1:34">
      <c r="F104" s="1626"/>
      <c r="G104" s="1626"/>
      <c r="H104" s="1626"/>
      <c r="I104" s="1625"/>
    </row>
    <row r="105" spans="1:34">
      <c r="B105" s="4993" t="s">
        <v>205</v>
      </c>
      <c r="C105" s="4993"/>
      <c r="D105" s="4993"/>
      <c r="E105" s="4993"/>
      <c r="F105" s="4993"/>
      <c r="G105" s="4993"/>
      <c r="H105" s="4993"/>
      <c r="I105" s="4993"/>
      <c r="J105" s="4993"/>
      <c r="K105" s="4993"/>
      <c r="L105" s="4993"/>
      <c r="M105" s="4993"/>
      <c r="N105" s="4993"/>
      <c r="O105" s="4993"/>
      <c r="P105" s="4993"/>
      <c r="Q105" s="4993"/>
      <c r="R105" s="4993"/>
      <c r="S105" s="4993"/>
      <c r="T105" s="4993"/>
      <c r="U105" s="4993"/>
      <c r="V105" s="4993"/>
      <c r="W105" s="4993"/>
      <c r="X105" s="4993"/>
      <c r="Y105" s="4993"/>
      <c r="Z105" s="4993"/>
      <c r="AA105" s="4993"/>
      <c r="AB105" s="4993"/>
      <c r="AC105" s="4993"/>
      <c r="AD105" s="4993"/>
      <c r="AE105" s="4993"/>
      <c r="AF105" s="4993"/>
      <c r="AG105" s="4993"/>
      <c r="AH105" s="4993"/>
    </row>
    <row r="106" spans="1:34">
      <c r="B106" s="4993" t="s">
        <v>206</v>
      </c>
      <c r="C106" s="4993"/>
      <c r="D106" s="4993"/>
      <c r="E106" s="4993"/>
      <c r="F106" s="4993"/>
      <c r="G106" s="4993"/>
      <c r="H106" s="4993"/>
      <c r="I106" s="4993"/>
      <c r="J106" s="4993"/>
      <c r="K106" s="4993"/>
      <c r="L106" s="4993"/>
      <c r="M106" s="4993"/>
      <c r="N106" s="4993"/>
      <c r="O106" s="4993"/>
      <c r="P106" s="4993"/>
      <c r="Q106" s="4993"/>
      <c r="R106" s="4993"/>
      <c r="S106" s="4993"/>
      <c r="T106" s="4993"/>
      <c r="U106" s="4993"/>
      <c r="V106" s="4993"/>
      <c r="W106" s="4993"/>
      <c r="X106" s="4993"/>
      <c r="Y106" s="4993"/>
      <c r="Z106" s="4993"/>
      <c r="AA106" s="4993"/>
      <c r="AB106" s="4993"/>
      <c r="AC106" s="4993"/>
      <c r="AD106" s="4993"/>
      <c r="AE106" s="4993"/>
      <c r="AF106" s="4993"/>
      <c r="AG106" s="4993"/>
      <c r="AH106" s="4993"/>
    </row>
    <row r="107" spans="1:34">
      <c r="B107" s="1624" t="s">
        <v>207</v>
      </c>
      <c r="C107" s="1623"/>
      <c r="D107" s="1623"/>
      <c r="E107" s="1623"/>
      <c r="F107" s="1623"/>
      <c r="G107" s="1623"/>
      <c r="H107" s="1623"/>
      <c r="I107" s="1623"/>
      <c r="J107" s="1623"/>
      <c r="K107" s="1623"/>
      <c r="L107" s="1623"/>
      <c r="M107" s="1623"/>
      <c r="N107" s="1623"/>
      <c r="O107" s="1623"/>
      <c r="P107" s="1623"/>
      <c r="Q107" s="1623"/>
      <c r="R107" s="1623"/>
      <c r="S107" s="1623"/>
      <c r="T107" s="1623"/>
      <c r="U107" s="1623"/>
      <c r="V107" s="1623"/>
      <c r="W107" s="1623"/>
      <c r="X107" s="1623"/>
      <c r="Y107" s="1623"/>
      <c r="Z107" s="1623"/>
      <c r="AE107" s="1622"/>
      <c r="AF107" s="1622"/>
    </row>
  </sheetData>
  <mergeCells count="53">
    <mergeCell ref="AH6:AH8"/>
    <mergeCell ref="B37:AG37"/>
    <mergeCell ref="B44:AH44"/>
    <mergeCell ref="B61:I61"/>
    <mergeCell ref="J61:AH61"/>
    <mergeCell ref="C7:C8"/>
    <mergeCell ref="D7:D8"/>
    <mergeCell ref="E7:E8"/>
    <mergeCell ref="J7:M7"/>
    <mergeCell ref="N7:Q7"/>
    <mergeCell ref="F6:F8"/>
    <mergeCell ref="G6:G8"/>
    <mergeCell ref="H6:H8"/>
    <mergeCell ref="I6:I8"/>
    <mergeCell ref="J6:AG6"/>
    <mergeCell ref="B83:AG83"/>
    <mergeCell ref="A1:AH1"/>
    <mergeCell ref="A2:AH2"/>
    <mergeCell ref="A3:AH3"/>
    <mergeCell ref="A4:AH4"/>
    <mergeCell ref="C6:E6"/>
    <mergeCell ref="B9:AH9"/>
    <mergeCell ref="B10:AG10"/>
    <mergeCell ref="B18:AH18"/>
    <mergeCell ref="B19:AG19"/>
    <mergeCell ref="B30:AG30"/>
    <mergeCell ref="B36:AH36"/>
    <mergeCell ref="R7:U7"/>
    <mergeCell ref="V7:Y7"/>
    <mergeCell ref="Z7:AC7"/>
    <mergeCell ref="AD7:AG7"/>
    <mergeCell ref="J84:AH89"/>
    <mergeCell ref="AD102:AG102"/>
    <mergeCell ref="H101:I101"/>
    <mergeCell ref="J101:M101"/>
    <mergeCell ref="N101:Q101"/>
    <mergeCell ref="R101:U101"/>
    <mergeCell ref="V101:Y101"/>
    <mergeCell ref="B90:AG90"/>
    <mergeCell ref="J91:AH95"/>
    <mergeCell ref="A96:B96"/>
    <mergeCell ref="A97:B97"/>
    <mergeCell ref="A98:B98"/>
    <mergeCell ref="B105:AH105"/>
    <mergeCell ref="B106:AH106"/>
    <mergeCell ref="Z101:AC101"/>
    <mergeCell ref="AD101:AG101"/>
    <mergeCell ref="H102:I102"/>
    <mergeCell ref="J102:M102"/>
    <mergeCell ref="N102:Q102"/>
    <mergeCell ref="R102:U102"/>
    <mergeCell ref="V102:Y102"/>
    <mergeCell ref="Z102:AC102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C8372-FAF0-47E0-964F-14221A305650}">
  <sheetPr>
    <pageSetUpPr fitToPage="1"/>
  </sheetPr>
  <dimension ref="A1:AH101"/>
  <sheetViews>
    <sheetView showGridLines="0" topLeftCell="A7" workbookViewId="0">
      <selection activeCell="P10" sqref="P10"/>
    </sheetView>
  </sheetViews>
  <sheetFormatPr defaultRowHeight="15"/>
  <cols>
    <col min="1" max="1" width="3.5703125" customWidth="1"/>
    <col min="2" max="2" width="30.5703125" customWidth="1"/>
    <col min="3" max="3" width="6.5703125" customWidth="1"/>
    <col min="4" max="4" width="5" customWidth="1"/>
    <col min="5" max="5" width="5.85546875" customWidth="1"/>
    <col min="6" max="6" width="7" customWidth="1"/>
    <col min="7" max="7" width="6.140625" customWidth="1"/>
    <col min="8" max="8" width="6.85546875" customWidth="1"/>
    <col min="9" max="9" width="5.85546875" customWidth="1"/>
    <col min="10" max="18" width="3.85546875" customWidth="1"/>
    <col min="19" max="21" width="4.42578125" customWidth="1"/>
    <col min="22" max="33" width="3.85546875" customWidth="1"/>
    <col min="34" max="34" width="8.42578125" customWidth="1"/>
    <col min="37" max="37" width="8.28515625" customWidth="1"/>
    <col min="38" max="38" width="7.85546875" customWidth="1"/>
  </cols>
  <sheetData>
    <row r="1" spans="1:34" ht="15.75">
      <c r="A1" s="5065" t="s">
        <v>37</v>
      </c>
      <c r="B1" s="5065"/>
      <c r="C1" s="5065"/>
      <c r="D1" s="5065"/>
      <c r="E1" s="5065"/>
      <c r="F1" s="5065"/>
      <c r="G1" s="5065"/>
      <c r="H1" s="5065"/>
      <c r="I1" s="5065"/>
      <c r="J1" s="5065"/>
      <c r="K1" s="5065"/>
      <c r="L1" s="5065"/>
      <c r="M1" s="5065"/>
      <c r="N1" s="5065"/>
      <c r="O1" s="5065"/>
      <c r="P1" s="5065"/>
      <c r="Q1" s="5065"/>
      <c r="R1" s="5065"/>
      <c r="S1" s="5065"/>
      <c r="T1" s="5065"/>
      <c r="U1" s="5065"/>
      <c r="V1" s="5065"/>
      <c r="W1" s="5065"/>
      <c r="X1" s="5065"/>
      <c r="Y1" s="5065"/>
      <c r="Z1" s="5065"/>
      <c r="AA1" s="5065"/>
      <c r="AB1" s="5065"/>
      <c r="AC1" s="5065"/>
      <c r="AD1" s="5065"/>
      <c r="AE1" s="5065"/>
      <c r="AF1" s="5065"/>
      <c r="AG1" s="5065"/>
      <c r="AH1" s="5065"/>
    </row>
    <row r="2" spans="1:34" ht="15.75">
      <c r="A2" s="5065" t="s">
        <v>132</v>
      </c>
      <c r="B2" s="5065"/>
      <c r="C2" s="5065"/>
      <c r="D2" s="5065"/>
      <c r="E2" s="5065"/>
      <c r="F2" s="5065"/>
      <c r="G2" s="5065"/>
      <c r="H2" s="5065"/>
      <c r="I2" s="5065"/>
      <c r="J2" s="5065"/>
      <c r="K2" s="5065"/>
      <c r="L2" s="5065"/>
      <c r="M2" s="5065"/>
      <c r="N2" s="5065"/>
      <c r="O2" s="5065"/>
      <c r="P2" s="5065"/>
      <c r="Q2" s="5065"/>
      <c r="R2" s="5065"/>
      <c r="S2" s="5065"/>
      <c r="T2" s="5065"/>
      <c r="U2" s="5065"/>
      <c r="V2" s="5065"/>
      <c r="W2" s="5065"/>
      <c r="X2" s="5065"/>
      <c r="Y2" s="5065"/>
      <c r="Z2" s="5065"/>
      <c r="AA2" s="5065"/>
      <c r="AB2" s="5065"/>
      <c r="AC2" s="5065"/>
      <c r="AD2" s="5065"/>
      <c r="AE2" s="5065"/>
      <c r="AF2" s="5065"/>
      <c r="AG2" s="5065"/>
      <c r="AH2" s="5065"/>
    </row>
    <row r="3" spans="1:34" ht="15.75">
      <c r="A3" s="5066" t="s">
        <v>0</v>
      </c>
      <c r="B3" s="5066"/>
      <c r="C3" s="5066"/>
      <c r="D3" s="5066"/>
      <c r="E3" s="5066"/>
      <c r="F3" s="5066"/>
      <c r="G3" s="5066"/>
      <c r="H3" s="5066"/>
      <c r="I3" s="5066"/>
      <c r="J3" s="5066"/>
      <c r="K3" s="5066"/>
      <c r="L3" s="5066"/>
      <c r="M3" s="5066"/>
      <c r="N3" s="5066"/>
      <c r="O3" s="5066"/>
      <c r="P3" s="5066"/>
      <c r="Q3" s="5066"/>
      <c r="R3" s="5066"/>
      <c r="S3" s="5066"/>
      <c r="T3" s="5066"/>
      <c r="U3" s="5066"/>
      <c r="V3" s="5066"/>
      <c r="W3" s="5066"/>
      <c r="X3" s="5066"/>
      <c r="Y3" s="5066"/>
      <c r="Z3" s="5066"/>
      <c r="AA3" s="5066"/>
      <c r="AB3" s="5066"/>
      <c r="AC3" s="5066"/>
      <c r="AD3" s="5066"/>
      <c r="AE3" s="5066"/>
      <c r="AF3" s="5066"/>
      <c r="AG3" s="5066"/>
      <c r="AH3" s="5066"/>
    </row>
    <row r="4" spans="1:34" ht="15.75">
      <c r="A4" s="5066" t="s">
        <v>23</v>
      </c>
      <c r="B4" s="5066"/>
      <c r="C4" s="5066"/>
      <c r="D4" s="5066"/>
      <c r="E4" s="5066"/>
      <c r="F4" s="5066"/>
      <c r="G4" s="5066"/>
      <c r="H4" s="5066"/>
      <c r="I4" s="5066"/>
      <c r="J4" s="5066"/>
      <c r="K4" s="5066"/>
      <c r="L4" s="5066"/>
      <c r="M4" s="5066"/>
      <c r="N4" s="5066"/>
      <c r="O4" s="5066"/>
      <c r="P4" s="5066"/>
      <c r="Q4" s="5066"/>
      <c r="R4" s="5066"/>
      <c r="S4" s="5066"/>
      <c r="T4" s="5066"/>
      <c r="U4" s="5066"/>
      <c r="V4" s="5066"/>
      <c r="W4" s="5066"/>
      <c r="X4" s="5066"/>
      <c r="Y4" s="5066"/>
      <c r="Z4" s="5066"/>
      <c r="AA4" s="5066"/>
      <c r="AB4" s="5066"/>
      <c r="AC4" s="5066"/>
      <c r="AD4" s="5066"/>
      <c r="AE4" s="5066"/>
      <c r="AF4" s="5066"/>
      <c r="AG4" s="5066"/>
      <c r="AH4" s="5066"/>
    </row>
    <row r="5" spans="1:34" ht="15.75" thickBot="1">
      <c r="A5" s="245"/>
      <c r="B5" s="246"/>
      <c r="C5" s="246"/>
      <c r="D5" s="246"/>
      <c r="E5" s="246"/>
      <c r="F5" s="247"/>
      <c r="G5" s="247"/>
      <c r="H5" s="247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</row>
    <row r="6" spans="1:34" ht="15.75" thickBot="1">
      <c r="A6" s="248"/>
      <c r="B6" s="249">
        <v>25</v>
      </c>
      <c r="C6" s="5067" t="s">
        <v>1</v>
      </c>
      <c r="D6" s="5068"/>
      <c r="E6" s="5068"/>
      <c r="F6" s="5069" t="s">
        <v>133</v>
      </c>
      <c r="G6" s="5072" t="s">
        <v>2</v>
      </c>
      <c r="H6" s="5072" t="s">
        <v>3</v>
      </c>
      <c r="I6" s="5075" t="s">
        <v>4</v>
      </c>
      <c r="J6" s="5078" t="s">
        <v>5</v>
      </c>
      <c r="K6" s="5079"/>
      <c r="L6" s="5079"/>
      <c r="M6" s="5079"/>
      <c r="N6" s="5079"/>
      <c r="O6" s="5079"/>
      <c r="P6" s="5079"/>
      <c r="Q6" s="5079"/>
      <c r="R6" s="5079"/>
      <c r="S6" s="5079"/>
      <c r="T6" s="5079"/>
      <c r="U6" s="5079"/>
      <c r="V6" s="5079"/>
      <c r="W6" s="5079"/>
      <c r="X6" s="5079"/>
      <c r="Y6" s="5079"/>
      <c r="Z6" s="5079"/>
      <c r="AA6" s="5079"/>
      <c r="AB6" s="5079"/>
      <c r="AC6" s="5079"/>
      <c r="AD6" s="5079"/>
      <c r="AE6" s="5079"/>
      <c r="AF6" s="5079"/>
      <c r="AG6" s="5080"/>
      <c r="AH6" s="5084" t="s">
        <v>26</v>
      </c>
    </row>
    <row r="7" spans="1:34">
      <c r="A7" s="250"/>
      <c r="B7" s="251"/>
      <c r="C7" s="5087" t="s">
        <v>6</v>
      </c>
      <c r="D7" s="5089" t="s">
        <v>7</v>
      </c>
      <c r="E7" s="5091" t="s">
        <v>8</v>
      </c>
      <c r="F7" s="5070"/>
      <c r="G7" s="5073"/>
      <c r="H7" s="5073"/>
      <c r="I7" s="5076"/>
      <c r="J7" s="5093">
        <v>1</v>
      </c>
      <c r="K7" s="5094"/>
      <c r="L7" s="5094"/>
      <c r="M7" s="5095"/>
      <c r="N7" s="5093">
        <v>2</v>
      </c>
      <c r="O7" s="5094"/>
      <c r="P7" s="5094"/>
      <c r="Q7" s="5095"/>
      <c r="R7" s="5093">
        <v>3</v>
      </c>
      <c r="S7" s="5094"/>
      <c r="T7" s="5094"/>
      <c r="U7" s="5095"/>
      <c r="V7" s="5093">
        <v>4</v>
      </c>
      <c r="W7" s="5094"/>
      <c r="X7" s="5094"/>
      <c r="Y7" s="5095"/>
      <c r="Z7" s="5093">
        <v>5</v>
      </c>
      <c r="AA7" s="5094"/>
      <c r="AB7" s="5094"/>
      <c r="AC7" s="5095"/>
      <c r="AD7" s="5093">
        <v>6</v>
      </c>
      <c r="AE7" s="5094"/>
      <c r="AF7" s="5094"/>
      <c r="AG7" s="5095"/>
      <c r="AH7" s="5085"/>
    </row>
    <row r="8" spans="1:34" ht="15.75" thickBot="1">
      <c r="A8" s="250"/>
      <c r="B8" s="252">
        <v>25</v>
      </c>
      <c r="C8" s="5088"/>
      <c r="D8" s="5090"/>
      <c r="E8" s="5092"/>
      <c r="F8" s="5071"/>
      <c r="G8" s="5074"/>
      <c r="H8" s="5074"/>
      <c r="I8" s="5077"/>
      <c r="J8" s="253" t="s">
        <v>40</v>
      </c>
      <c r="K8" s="254" t="s">
        <v>41</v>
      </c>
      <c r="L8" s="255" t="s">
        <v>9</v>
      </c>
      <c r="M8" s="256" t="s">
        <v>10</v>
      </c>
      <c r="N8" s="253" t="s">
        <v>40</v>
      </c>
      <c r="O8" s="254" t="s">
        <v>41</v>
      </c>
      <c r="P8" s="255" t="s">
        <v>9</v>
      </c>
      <c r="Q8" s="256" t="s">
        <v>10</v>
      </c>
      <c r="R8" s="253" t="s">
        <v>40</v>
      </c>
      <c r="S8" s="254" t="s">
        <v>41</v>
      </c>
      <c r="T8" s="255" t="s">
        <v>9</v>
      </c>
      <c r="U8" s="256" t="s">
        <v>10</v>
      </c>
      <c r="V8" s="253" t="s">
        <v>40</v>
      </c>
      <c r="W8" s="254" t="s">
        <v>41</v>
      </c>
      <c r="X8" s="255" t="s">
        <v>9</v>
      </c>
      <c r="Y8" s="256" t="s">
        <v>10</v>
      </c>
      <c r="Z8" s="253" t="s">
        <v>40</v>
      </c>
      <c r="AA8" s="254" t="s">
        <v>41</v>
      </c>
      <c r="AB8" s="255" t="s">
        <v>9</v>
      </c>
      <c r="AC8" s="256" t="s">
        <v>10</v>
      </c>
      <c r="AD8" s="253" t="s">
        <v>40</v>
      </c>
      <c r="AE8" s="254" t="s">
        <v>41</v>
      </c>
      <c r="AF8" s="255" t="s">
        <v>9</v>
      </c>
      <c r="AG8" s="257" t="s">
        <v>10</v>
      </c>
      <c r="AH8" s="5086"/>
    </row>
    <row r="9" spans="1:34" ht="15.75" thickBot="1">
      <c r="A9" s="258" t="s">
        <v>14</v>
      </c>
      <c r="B9" s="259" t="s">
        <v>134</v>
      </c>
      <c r="C9" s="260"/>
      <c r="D9" s="260"/>
      <c r="E9" s="260"/>
      <c r="F9" s="261"/>
      <c r="G9" s="261"/>
      <c r="H9" s="261"/>
      <c r="I9" s="262"/>
      <c r="J9" s="263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60"/>
      <c r="AE9" s="260"/>
      <c r="AF9" s="260"/>
      <c r="AG9" s="260"/>
      <c r="AH9" s="264"/>
    </row>
    <row r="10" spans="1:34">
      <c r="A10" s="265">
        <v>1</v>
      </c>
      <c r="B10" s="266" t="s">
        <v>27</v>
      </c>
      <c r="C10" s="267">
        <v>0</v>
      </c>
      <c r="D10" s="268">
        <v>120</v>
      </c>
      <c r="E10" s="269">
        <f>SUM(C10:D10)</f>
        <v>120</v>
      </c>
      <c r="F10" s="270">
        <v>120</v>
      </c>
      <c r="G10" s="271">
        <f>H10-F10</f>
        <v>180</v>
      </c>
      <c r="H10" s="271">
        <f>$B$8*I10</f>
        <v>300</v>
      </c>
      <c r="I10" s="272">
        <f>SUM(M10,Q10,U10,Y10,AC10,AG10)</f>
        <v>12</v>
      </c>
      <c r="J10" s="273">
        <v>0</v>
      </c>
      <c r="K10" s="268">
        <v>30</v>
      </c>
      <c r="L10" s="269">
        <v>20</v>
      </c>
      <c r="M10" s="274">
        <v>2</v>
      </c>
      <c r="N10" s="275">
        <v>0</v>
      </c>
      <c r="O10" s="268">
        <v>30</v>
      </c>
      <c r="P10" s="269">
        <v>20</v>
      </c>
      <c r="Q10" s="274">
        <v>2</v>
      </c>
      <c r="R10" s="276">
        <v>0</v>
      </c>
      <c r="S10" s="277">
        <v>15</v>
      </c>
      <c r="T10" s="278">
        <v>35</v>
      </c>
      <c r="U10" s="274">
        <v>2</v>
      </c>
      <c r="V10" s="276">
        <v>0</v>
      </c>
      <c r="W10" s="268">
        <v>15</v>
      </c>
      <c r="X10" s="269">
        <v>35</v>
      </c>
      <c r="Y10" s="274">
        <v>2</v>
      </c>
      <c r="Z10" s="275">
        <v>0</v>
      </c>
      <c r="AA10" s="277">
        <v>15</v>
      </c>
      <c r="AB10" s="278">
        <v>35</v>
      </c>
      <c r="AC10" s="274">
        <v>2</v>
      </c>
      <c r="AD10" s="275">
        <v>0</v>
      </c>
      <c r="AE10" s="268">
        <v>15</v>
      </c>
      <c r="AF10" s="269">
        <v>35</v>
      </c>
      <c r="AG10" s="274">
        <v>2</v>
      </c>
      <c r="AH10" s="279" t="s">
        <v>57</v>
      </c>
    </row>
    <row r="11" spans="1:34" ht="23.25">
      <c r="A11" s="280">
        <v>2</v>
      </c>
      <c r="B11" s="281" t="s">
        <v>135</v>
      </c>
      <c r="C11" s="282">
        <v>0</v>
      </c>
      <c r="D11" s="283">
        <v>30</v>
      </c>
      <c r="E11" s="269">
        <f>SUM(C11:D11)</f>
        <v>30</v>
      </c>
      <c r="F11" s="284">
        <v>30</v>
      </c>
      <c r="G11" s="283">
        <f>H11-F11</f>
        <v>20</v>
      </c>
      <c r="H11" s="283">
        <f>$B$8*I11</f>
        <v>50</v>
      </c>
      <c r="I11" s="285">
        <f>SUM(M11,Q11,U11,Y11,AC11,AG11)</f>
        <v>2</v>
      </c>
      <c r="J11" s="286"/>
      <c r="K11" s="283"/>
      <c r="L11" s="287"/>
      <c r="M11" s="285"/>
      <c r="N11" s="282"/>
      <c r="O11" s="283"/>
      <c r="P11" s="287"/>
      <c r="Q11" s="285"/>
      <c r="R11" s="288">
        <v>0</v>
      </c>
      <c r="S11" s="289">
        <v>30</v>
      </c>
      <c r="T11" s="290">
        <v>20</v>
      </c>
      <c r="U11" s="285">
        <v>2</v>
      </c>
      <c r="V11" s="288"/>
      <c r="W11" s="283"/>
      <c r="X11" s="287"/>
      <c r="Y11" s="285"/>
      <c r="Z11" s="291"/>
      <c r="AA11" s="292"/>
      <c r="AB11" s="293"/>
      <c r="AC11" s="285"/>
      <c r="AD11" s="282"/>
      <c r="AE11" s="283"/>
      <c r="AF11" s="287"/>
      <c r="AG11" s="285"/>
      <c r="AH11" s="294" t="s">
        <v>64</v>
      </c>
    </row>
    <row r="12" spans="1:34" ht="24" thickBot="1">
      <c r="A12" s="265">
        <v>3</v>
      </c>
      <c r="B12" s="295" t="s">
        <v>136</v>
      </c>
      <c r="C12" s="253">
        <v>15</v>
      </c>
      <c r="D12" s="254">
        <v>0</v>
      </c>
      <c r="E12" s="296">
        <f>SUM(C12:D12)</f>
        <v>15</v>
      </c>
      <c r="F12" s="297">
        <v>15</v>
      </c>
      <c r="G12" s="298">
        <f>H12-F12</f>
        <v>35</v>
      </c>
      <c r="H12" s="298">
        <f>$B$8*I12</f>
        <v>50</v>
      </c>
      <c r="I12" s="299">
        <f>SUM(M12,Q12,U12,Y12,AC12,AG12)</f>
        <v>2</v>
      </c>
      <c r="J12" s="300">
        <v>15</v>
      </c>
      <c r="K12" s="254">
        <v>0</v>
      </c>
      <c r="L12" s="255">
        <v>35</v>
      </c>
      <c r="M12" s="256">
        <v>2</v>
      </c>
      <c r="N12" s="253"/>
      <c r="O12" s="254"/>
      <c r="P12" s="255"/>
      <c r="Q12" s="256"/>
      <c r="R12" s="301"/>
      <c r="S12" s="302"/>
      <c r="T12" s="303"/>
      <c r="U12" s="256"/>
      <c r="V12" s="301"/>
      <c r="W12" s="254"/>
      <c r="X12" s="255"/>
      <c r="Y12" s="256"/>
      <c r="Z12" s="253"/>
      <c r="AA12" s="254"/>
      <c r="AB12" s="255"/>
      <c r="AC12" s="256"/>
      <c r="AD12" s="253"/>
      <c r="AE12" s="254"/>
      <c r="AF12" s="255"/>
      <c r="AG12" s="256"/>
      <c r="AH12" s="304" t="s">
        <v>66</v>
      </c>
    </row>
    <row r="13" spans="1:34" ht="15.75" thickBot="1">
      <c r="A13" s="265"/>
      <c r="B13" s="305" t="s">
        <v>55</v>
      </c>
      <c r="C13" s="306">
        <f t="shared" ref="C13:AG13" si="0">SUM(C10:C12)</f>
        <v>15</v>
      </c>
      <c r="D13" s="306">
        <f t="shared" si="0"/>
        <v>150</v>
      </c>
      <c r="E13" s="306">
        <f t="shared" si="0"/>
        <v>165</v>
      </c>
      <c r="F13" s="307">
        <f t="shared" si="0"/>
        <v>165</v>
      </c>
      <c r="G13" s="307">
        <f t="shared" si="0"/>
        <v>235</v>
      </c>
      <c r="H13" s="307">
        <f t="shared" si="0"/>
        <v>400</v>
      </c>
      <c r="I13" s="308">
        <f t="shared" si="0"/>
        <v>16</v>
      </c>
      <c r="J13" s="306">
        <f t="shared" si="0"/>
        <v>15</v>
      </c>
      <c r="K13" s="306">
        <f t="shared" si="0"/>
        <v>30</v>
      </c>
      <c r="L13" s="306">
        <f t="shared" si="0"/>
        <v>55</v>
      </c>
      <c r="M13" s="309">
        <f t="shared" si="0"/>
        <v>4</v>
      </c>
      <c r="N13" s="306">
        <f t="shared" si="0"/>
        <v>0</v>
      </c>
      <c r="O13" s="306">
        <f t="shared" si="0"/>
        <v>30</v>
      </c>
      <c r="P13" s="306">
        <f t="shared" si="0"/>
        <v>20</v>
      </c>
      <c r="Q13" s="309">
        <f t="shared" si="0"/>
        <v>2</v>
      </c>
      <c r="R13" s="306">
        <f t="shared" si="0"/>
        <v>0</v>
      </c>
      <c r="S13" s="306">
        <f t="shared" si="0"/>
        <v>45</v>
      </c>
      <c r="T13" s="306">
        <f t="shared" si="0"/>
        <v>55</v>
      </c>
      <c r="U13" s="309">
        <f t="shared" si="0"/>
        <v>4</v>
      </c>
      <c r="V13" s="306">
        <f t="shared" si="0"/>
        <v>0</v>
      </c>
      <c r="W13" s="306">
        <f t="shared" si="0"/>
        <v>15</v>
      </c>
      <c r="X13" s="306">
        <f t="shared" si="0"/>
        <v>35</v>
      </c>
      <c r="Y13" s="310">
        <f t="shared" si="0"/>
        <v>2</v>
      </c>
      <c r="Z13" s="306">
        <f t="shared" si="0"/>
        <v>0</v>
      </c>
      <c r="AA13" s="306">
        <f t="shared" si="0"/>
        <v>15</v>
      </c>
      <c r="AB13" s="306">
        <f t="shared" si="0"/>
        <v>35</v>
      </c>
      <c r="AC13" s="309">
        <f t="shared" si="0"/>
        <v>2</v>
      </c>
      <c r="AD13" s="306">
        <f t="shared" si="0"/>
        <v>0</v>
      </c>
      <c r="AE13" s="306">
        <f t="shared" si="0"/>
        <v>15</v>
      </c>
      <c r="AF13" s="306">
        <f t="shared" si="0"/>
        <v>35</v>
      </c>
      <c r="AG13" s="309">
        <f t="shared" si="0"/>
        <v>2</v>
      </c>
      <c r="AH13" s="306"/>
    </row>
    <row r="14" spans="1:34" ht="15.75" thickBot="1">
      <c r="A14" s="265" t="s">
        <v>15</v>
      </c>
      <c r="B14" s="259" t="s">
        <v>29</v>
      </c>
      <c r="C14" s="260"/>
      <c r="D14" s="260"/>
      <c r="E14" s="260"/>
      <c r="F14" s="311"/>
      <c r="G14" s="311"/>
      <c r="H14" s="311"/>
      <c r="I14" s="251"/>
      <c r="J14" s="263"/>
      <c r="K14" s="259"/>
      <c r="L14" s="259"/>
      <c r="M14" s="312"/>
      <c r="N14" s="259"/>
      <c r="O14" s="259"/>
      <c r="P14" s="259"/>
      <c r="Q14" s="312"/>
      <c r="R14" s="259"/>
      <c r="S14" s="259"/>
      <c r="T14" s="259"/>
      <c r="U14" s="312"/>
      <c r="V14" s="259"/>
      <c r="W14" s="259"/>
      <c r="X14" s="259"/>
      <c r="Y14" s="312"/>
      <c r="Z14" s="259"/>
      <c r="AA14" s="259"/>
      <c r="AB14" s="259"/>
      <c r="AC14" s="312"/>
      <c r="AD14" s="260"/>
      <c r="AE14" s="260"/>
      <c r="AF14" s="260"/>
      <c r="AG14" s="313"/>
      <c r="AH14" s="264"/>
    </row>
    <row r="15" spans="1:34">
      <c r="A15" s="280">
        <v>4</v>
      </c>
      <c r="B15" s="266" t="s">
        <v>43</v>
      </c>
      <c r="C15" s="275">
        <v>15</v>
      </c>
      <c r="D15" s="268">
        <v>30</v>
      </c>
      <c r="E15" s="269">
        <f t="shared" ref="E15:E21" si="1">SUM(C15:D15)</f>
        <v>45</v>
      </c>
      <c r="F15" s="270">
        <v>45</v>
      </c>
      <c r="G15" s="271">
        <f t="shared" ref="G15:G21" si="2">H15-F15</f>
        <v>55</v>
      </c>
      <c r="H15" s="271">
        <f t="shared" ref="H15:H21" si="3">$B$8*I15</f>
        <v>100</v>
      </c>
      <c r="I15" s="272">
        <f t="shared" ref="I15:I21" si="4">SUM(M15,Q15,U15,Y15,AC15,AG15)</f>
        <v>4</v>
      </c>
      <c r="J15" s="314">
        <v>15</v>
      </c>
      <c r="K15" s="277">
        <v>15</v>
      </c>
      <c r="L15" s="269">
        <v>20</v>
      </c>
      <c r="M15" s="274">
        <v>2</v>
      </c>
      <c r="N15" s="276">
        <v>0</v>
      </c>
      <c r="O15" s="277">
        <v>15</v>
      </c>
      <c r="P15" s="278">
        <v>35</v>
      </c>
      <c r="Q15" s="274">
        <v>2</v>
      </c>
      <c r="R15" s="276"/>
      <c r="S15" s="277"/>
      <c r="T15" s="278"/>
      <c r="U15" s="274"/>
      <c r="V15" s="276"/>
      <c r="W15" s="277"/>
      <c r="X15" s="278"/>
      <c r="Y15" s="274"/>
      <c r="Z15" s="276"/>
      <c r="AA15" s="277"/>
      <c r="AB15" s="278"/>
      <c r="AC15" s="274"/>
      <c r="AD15" s="276"/>
      <c r="AE15" s="277"/>
      <c r="AF15" s="278"/>
      <c r="AG15" s="274"/>
      <c r="AH15" s="279" t="s">
        <v>47</v>
      </c>
    </row>
    <row r="16" spans="1:34">
      <c r="A16" s="280">
        <v>5</v>
      </c>
      <c r="B16" s="315" t="s">
        <v>137</v>
      </c>
      <c r="C16" s="282">
        <v>15</v>
      </c>
      <c r="D16" s="283">
        <v>30</v>
      </c>
      <c r="E16" s="269">
        <f t="shared" si="1"/>
        <v>45</v>
      </c>
      <c r="F16" s="282">
        <v>45</v>
      </c>
      <c r="G16" s="283">
        <f t="shared" si="2"/>
        <v>30</v>
      </c>
      <c r="H16" s="283">
        <f t="shared" si="3"/>
        <v>75</v>
      </c>
      <c r="I16" s="285">
        <f t="shared" si="4"/>
        <v>3</v>
      </c>
      <c r="J16" s="316"/>
      <c r="K16" s="289"/>
      <c r="L16" s="290"/>
      <c r="M16" s="285"/>
      <c r="N16" s="288"/>
      <c r="O16" s="289"/>
      <c r="P16" s="290"/>
      <c r="Q16" s="285"/>
      <c r="R16" s="288">
        <v>15</v>
      </c>
      <c r="S16" s="289">
        <v>30</v>
      </c>
      <c r="T16" s="290">
        <v>30</v>
      </c>
      <c r="U16" s="285">
        <v>3</v>
      </c>
      <c r="V16" s="288"/>
      <c r="W16" s="289"/>
      <c r="X16" s="290"/>
      <c r="Y16" s="285"/>
      <c r="Z16" s="288"/>
      <c r="AA16" s="289"/>
      <c r="AB16" s="290"/>
      <c r="AC16" s="285"/>
      <c r="AD16" s="288"/>
      <c r="AE16" s="289"/>
      <c r="AF16" s="290"/>
      <c r="AG16" s="285"/>
      <c r="AH16" s="317" t="s">
        <v>45</v>
      </c>
    </row>
    <row r="17" spans="1:34">
      <c r="A17" s="280">
        <v>6</v>
      </c>
      <c r="B17" s="318" t="s">
        <v>138</v>
      </c>
      <c r="C17" s="282">
        <v>15</v>
      </c>
      <c r="D17" s="283">
        <v>30</v>
      </c>
      <c r="E17" s="269">
        <f t="shared" si="1"/>
        <v>45</v>
      </c>
      <c r="F17" s="282">
        <v>45</v>
      </c>
      <c r="G17" s="283">
        <f t="shared" si="2"/>
        <v>30</v>
      </c>
      <c r="H17" s="283">
        <f t="shared" si="3"/>
        <v>75</v>
      </c>
      <c r="I17" s="285">
        <f t="shared" si="4"/>
        <v>3</v>
      </c>
      <c r="J17" s="316"/>
      <c r="K17" s="289"/>
      <c r="L17" s="290"/>
      <c r="M17" s="285"/>
      <c r="N17" s="288"/>
      <c r="O17" s="289"/>
      <c r="P17" s="290"/>
      <c r="Q17" s="285"/>
      <c r="R17" s="288"/>
      <c r="S17" s="289"/>
      <c r="T17" s="290"/>
      <c r="U17" s="285"/>
      <c r="V17" s="319">
        <v>15</v>
      </c>
      <c r="W17" s="320">
        <v>30</v>
      </c>
      <c r="X17" s="290">
        <v>30</v>
      </c>
      <c r="Y17" s="285">
        <v>3</v>
      </c>
      <c r="Z17" s="288"/>
      <c r="AA17" s="289"/>
      <c r="AB17" s="290"/>
      <c r="AC17" s="285"/>
      <c r="AD17" s="288"/>
      <c r="AE17" s="289"/>
      <c r="AF17" s="290"/>
      <c r="AG17" s="285"/>
      <c r="AH17" s="317" t="s">
        <v>50</v>
      </c>
    </row>
    <row r="18" spans="1:34">
      <c r="A18" s="280">
        <v>7</v>
      </c>
      <c r="B18" s="315" t="s">
        <v>24</v>
      </c>
      <c r="C18" s="282">
        <v>15</v>
      </c>
      <c r="D18" s="283">
        <v>30</v>
      </c>
      <c r="E18" s="269">
        <f t="shared" si="1"/>
        <v>45</v>
      </c>
      <c r="F18" s="282">
        <v>45</v>
      </c>
      <c r="G18" s="283">
        <f t="shared" si="2"/>
        <v>5</v>
      </c>
      <c r="H18" s="283">
        <f t="shared" si="3"/>
        <v>50</v>
      </c>
      <c r="I18" s="285">
        <f t="shared" si="4"/>
        <v>2</v>
      </c>
      <c r="J18" s="316"/>
      <c r="K18" s="289"/>
      <c r="L18" s="290"/>
      <c r="M18" s="285"/>
      <c r="N18" s="288">
        <v>15</v>
      </c>
      <c r="O18" s="289">
        <v>30</v>
      </c>
      <c r="P18" s="290">
        <v>5</v>
      </c>
      <c r="Q18" s="285">
        <v>2</v>
      </c>
      <c r="R18" s="288"/>
      <c r="S18" s="289"/>
      <c r="T18" s="290"/>
      <c r="U18" s="285"/>
      <c r="V18" s="288"/>
      <c r="W18" s="289"/>
      <c r="X18" s="290"/>
      <c r="Y18" s="285"/>
      <c r="Z18" s="288"/>
      <c r="AA18" s="289"/>
      <c r="AB18" s="290"/>
      <c r="AC18" s="285"/>
      <c r="AD18" s="288"/>
      <c r="AE18" s="289"/>
      <c r="AF18" s="290"/>
      <c r="AG18" s="285"/>
      <c r="AH18" s="317" t="s">
        <v>47</v>
      </c>
    </row>
    <row r="19" spans="1:34">
      <c r="A19" s="280">
        <v>8</v>
      </c>
      <c r="B19" s="318" t="s">
        <v>139</v>
      </c>
      <c r="C19" s="282">
        <v>15</v>
      </c>
      <c r="D19" s="283">
        <v>15</v>
      </c>
      <c r="E19" s="269">
        <f t="shared" si="1"/>
        <v>30</v>
      </c>
      <c r="F19" s="282">
        <v>30</v>
      </c>
      <c r="G19" s="283">
        <f t="shared" si="2"/>
        <v>20</v>
      </c>
      <c r="H19" s="283">
        <f t="shared" si="3"/>
        <v>50</v>
      </c>
      <c r="I19" s="285">
        <f t="shared" si="4"/>
        <v>2</v>
      </c>
      <c r="J19" s="316">
        <v>15</v>
      </c>
      <c r="K19" s="289">
        <v>15</v>
      </c>
      <c r="L19" s="269">
        <v>20</v>
      </c>
      <c r="M19" s="285">
        <v>2</v>
      </c>
      <c r="N19" s="288"/>
      <c r="O19" s="289"/>
      <c r="P19" s="290"/>
      <c r="Q19" s="285"/>
      <c r="R19" s="288"/>
      <c r="S19" s="289"/>
      <c r="T19" s="290"/>
      <c r="U19" s="285"/>
      <c r="V19" s="288"/>
      <c r="W19" s="289"/>
      <c r="X19" s="290"/>
      <c r="Y19" s="285"/>
      <c r="Z19" s="288"/>
      <c r="AA19" s="289"/>
      <c r="AB19" s="290"/>
      <c r="AC19" s="285"/>
      <c r="AD19" s="288"/>
      <c r="AE19" s="289"/>
      <c r="AF19" s="290"/>
      <c r="AG19" s="285"/>
      <c r="AH19" s="294" t="s">
        <v>66</v>
      </c>
    </row>
    <row r="20" spans="1:34">
      <c r="A20" s="280">
        <v>9</v>
      </c>
      <c r="B20" s="321" t="s">
        <v>59</v>
      </c>
      <c r="C20" s="282">
        <v>45</v>
      </c>
      <c r="D20" s="283">
        <v>45</v>
      </c>
      <c r="E20" s="269">
        <f t="shared" si="1"/>
        <v>90</v>
      </c>
      <c r="F20" s="282">
        <v>90</v>
      </c>
      <c r="G20" s="283">
        <f t="shared" si="2"/>
        <v>35</v>
      </c>
      <c r="H20" s="283">
        <f t="shared" si="3"/>
        <v>125</v>
      </c>
      <c r="I20" s="285">
        <f t="shared" si="4"/>
        <v>5</v>
      </c>
      <c r="J20" s="316">
        <v>30</v>
      </c>
      <c r="K20" s="289">
        <v>30</v>
      </c>
      <c r="L20" s="290">
        <v>15</v>
      </c>
      <c r="M20" s="285">
        <v>3</v>
      </c>
      <c r="N20" s="288">
        <v>15</v>
      </c>
      <c r="O20" s="289">
        <v>15</v>
      </c>
      <c r="P20" s="290">
        <v>20</v>
      </c>
      <c r="Q20" s="285">
        <v>2</v>
      </c>
      <c r="R20" s="288"/>
      <c r="S20" s="289"/>
      <c r="T20" s="290"/>
      <c r="U20" s="285"/>
      <c r="V20" s="288"/>
      <c r="W20" s="289"/>
      <c r="X20" s="290"/>
      <c r="Y20" s="285"/>
      <c r="Z20" s="288"/>
      <c r="AA20" s="289"/>
      <c r="AB20" s="290"/>
      <c r="AC20" s="285"/>
      <c r="AD20" s="288"/>
      <c r="AE20" s="289"/>
      <c r="AF20" s="290"/>
      <c r="AG20" s="285"/>
      <c r="AH20" s="317" t="s">
        <v>47</v>
      </c>
    </row>
    <row r="21" spans="1:34">
      <c r="A21" s="280">
        <v>10</v>
      </c>
      <c r="B21" s="321" t="s">
        <v>30</v>
      </c>
      <c r="C21" s="282">
        <v>45</v>
      </c>
      <c r="D21" s="283">
        <v>45</v>
      </c>
      <c r="E21" s="269">
        <f t="shared" si="1"/>
        <v>90</v>
      </c>
      <c r="F21" s="282">
        <v>90</v>
      </c>
      <c r="G21" s="283">
        <f t="shared" si="2"/>
        <v>35</v>
      </c>
      <c r="H21" s="283">
        <f t="shared" si="3"/>
        <v>125</v>
      </c>
      <c r="I21" s="285">
        <f t="shared" si="4"/>
        <v>5</v>
      </c>
      <c r="J21" s="316">
        <v>30</v>
      </c>
      <c r="K21" s="289">
        <v>30</v>
      </c>
      <c r="L21" s="269">
        <v>15</v>
      </c>
      <c r="M21" s="285">
        <v>3</v>
      </c>
      <c r="N21" s="288">
        <v>15</v>
      </c>
      <c r="O21" s="289">
        <v>15</v>
      </c>
      <c r="P21" s="290">
        <v>20</v>
      </c>
      <c r="Q21" s="285">
        <v>2</v>
      </c>
      <c r="R21" s="288"/>
      <c r="S21" s="289"/>
      <c r="T21" s="290"/>
      <c r="U21" s="285"/>
      <c r="V21" s="288"/>
      <c r="W21" s="289"/>
      <c r="X21" s="290"/>
      <c r="Y21" s="285"/>
      <c r="Z21" s="288"/>
      <c r="AA21" s="289"/>
      <c r="AB21" s="290"/>
      <c r="AC21" s="285"/>
      <c r="AD21" s="288"/>
      <c r="AE21" s="289"/>
      <c r="AF21" s="290"/>
      <c r="AG21" s="285"/>
      <c r="AH21" s="317" t="s">
        <v>47</v>
      </c>
    </row>
    <row r="22" spans="1:34">
      <c r="A22" s="280">
        <v>11</v>
      </c>
      <c r="B22" s="321" t="s">
        <v>140</v>
      </c>
      <c r="C22" s="282">
        <v>30</v>
      </c>
      <c r="D22" s="283">
        <v>30</v>
      </c>
      <c r="E22" s="269">
        <v>60</v>
      </c>
      <c r="F22" s="282">
        <v>60</v>
      </c>
      <c r="G22" s="283">
        <v>15</v>
      </c>
      <c r="H22" s="283">
        <v>75</v>
      </c>
      <c r="I22" s="285">
        <v>3</v>
      </c>
      <c r="J22" s="316"/>
      <c r="K22" s="289"/>
      <c r="L22" s="269"/>
      <c r="M22" s="285"/>
      <c r="N22" s="288">
        <v>30</v>
      </c>
      <c r="O22" s="289">
        <v>30</v>
      </c>
      <c r="P22" s="290">
        <v>15</v>
      </c>
      <c r="Q22" s="285">
        <v>3</v>
      </c>
      <c r="R22" s="288"/>
      <c r="S22" s="289"/>
      <c r="T22" s="290"/>
      <c r="U22" s="285"/>
      <c r="V22" s="288"/>
      <c r="W22" s="289"/>
      <c r="X22" s="290"/>
      <c r="Y22" s="285"/>
      <c r="Z22" s="288"/>
      <c r="AA22" s="289"/>
      <c r="AB22" s="290"/>
      <c r="AC22" s="285"/>
      <c r="AD22" s="288"/>
      <c r="AE22" s="289"/>
      <c r="AF22" s="290"/>
      <c r="AG22" s="285"/>
      <c r="AH22" s="294" t="s">
        <v>58</v>
      </c>
    </row>
    <row r="23" spans="1:34">
      <c r="A23" s="280">
        <v>12</v>
      </c>
      <c r="B23" s="321" t="s">
        <v>141</v>
      </c>
      <c r="C23" s="282">
        <v>15</v>
      </c>
      <c r="D23" s="283">
        <v>0</v>
      </c>
      <c r="E23" s="269">
        <f>SUM(C23:D23)</f>
        <v>15</v>
      </c>
      <c r="F23" s="282">
        <v>15</v>
      </c>
      <c r="G23" s="283">
        <f>H23-F23</f>
        <v>35</v>
      </c>
      <c r="H23" s="283">
        <f>$B$8*I23</f>
        <v>50</v>
      </c>
      <c r="I23" s="285">
        <f>SUM(M23,Q23,U23,Y23,AC23,AG23)</f>
        <v>2</v>
      </c>
      <c r="J23" s="316"/>
      <c r="K23" s="289"/>
      <c r="L23" s="290"/>
      <c r="M23" s="285"/>
      <c r="N23" s="288"/>
      <c r="O23" s="289"/>
      <c r="P23" s="290"/>
      <c r="Q23" s="285"/>
      <c r="R23" s="288"/>
      <c r="S23" s="289"/>
      <c r="T23" s="290"/>
      <c r="U23" s="285"/>
      <c r="V23" s="288">
        <v>15</v>
      </c>
      <c r="W23" s="289">
        <v>0</v>
      </c>
      <c r="X23" s="290">
        <v>35</v>
      </c>
      <c r="Y23" s="285">
        <v>2</v>
      </c>
      <c r="Z23" s="288"/>
      <c r="AA23" s="289"/>
      <c r="AB23" s="290"/>
      <c r="AC23" s="285"/>
      <c r="AD23" s="288"/>
      <c r="AE23" s="289"/>
      <c r="AF23" s="290"/>
      <c r="AG23" s="285"/>
      <c r="AH23" s="294" t="s">
        <v>62</v>
      </c>
    </row>
    <row r="24" spans="1:34" ht="15.75" thickBot="1">
      <c r="A24" s="280">
        <v>13</v>
      </c>
      <c r="B24" s="322" t="s">
        <v>142</v>
      </c>
      <c r="C24" s="282">
        <v>15</v>
      </c>
      <c r="D24" s="283">
        <v>15</v>
      </c>
      <c r="E24" s="269">
        <f>SUM(C24:D24)</f>
        <v>30</v>
      </c>
      <c r="F24" s="282">
        <v>30</v>
      </c>
      <c r="G24" s="283">
        <f>H24-F24</f>
        <v>20</v>
      </c>
      <c r="H24" s="283">
        <f>$B$8*I24</f>
        <v>50</v>
      </c>
      <c r="I24" s="285">
        <f>SUM(M24,Q24,U24,Y24,AC24,AG24)</f>
        <v>2</v>
      </c>
      <c r="J24" s="316"/>
      <c r="K24" s="289"/>
      <c r="L24" s="290"/>
      <c r="M24" s="285"/>
      <c r="N24" s="288"/>
      <c r="O24" s="289"/>
      <c r="P24" s="290"/>
      <c r="Q24" s="285"/>
      <c r="R24" s="288"/>
      <c r="S24" s="289"/>
      <c r="T24" s="290"/>
      <c r="U24" s="285"/>
      <c r="V24" s="288"/>
      <c r="W24" s="289"/>
      <c r="X24" s="290"/>
      <c r="Y24" s="285"/>
      <c r="Z24" s="288">
        <v>15</v>
      </c>
      <c r="AA24" s="289">
        <v>15</v>
      </c>
      <c r="AB24" s="290">
        <v>20</v>
      </c>
      <c r="AC24" s="285">
        <v>2</v>
      </c>
      <c r="AD24" s="288"/>
      <c r="AE24" s="289"/>
      <c r="AF24" s="290"/>
      <c r="AG24" s="285"/>
      <c r="AH24" s="317" t="s">
        <v>72</v>
      </c>
    </row>
    <row r="25" spans="1:34" ht="15.75" thickBot="1">
      <c r="A25" s="280"/>
      <c r="B25" s="323" t="s">
        <v>55</v>
      </c>
      <c r="C25" s="324">
        <f t="shared" ref="C25:AG25" si="5">SUM(C15:C24)</f>
        <v>225</v>
      </c>
      <c r="D25" s="324">
        <f t="shared" si="5"/>
        <v>270</v>
      </c>
      <c r="E25" s="324">
        <f t="shared" si="5"/>
        <v>495</v>
      </c>
      <c r="F25" s="306">
        <f t="shared" si="5"/>
        <v>495</v>
      </c>
      <c r="G25" s="325">
        <f t="shared" si="5"/>
        <v>280</v>
      </c>
      <c r="H25" s="325">
        <f t="shared" si="5"/>
        <v>775</v>
      </c>
      <c r="I25" s="326">
        <f t="shared" si="5"/>
        <v>31</v>
      </c>
      <c r="J25" s="327">
        <f t="shared" si="5"/>
        <v>90</v>
      </c>
      <c r="K25" s="324">
        <f t="shared" si="5"/>
        <v>90</v>
      </c>
      <c r="L25" s="324">
        <f t="shared" si="5"/>
        <v>70</v>
      </c>
      <c r="M25" s="328">
        <f t="shared" si="5"/>
        <v>10</v>
      </c>
      <c r="N25" s="324">
        <f t="shared" si="5"/>
        <v>75</v>
      </c>
      <c r="O25" s="324">
        <f t="shared" si="5"/>
        <v>105</v>
      </c>
      <c r="P25" s="324">
        <f t="shared" si="5"/>
        <v>95</v>
      </c>
      <c r="Q25" s="328">
        <f t="shared" si="5"/>
        <v>11</v>
      </c>
      <c r="R25" s="324">
        <f t="shared" si="5"/>
        <v>15</v>
      </c>
      <c r="S25" s="324">
        <f t="shared" si="5"/>
        <v>30</v>
      </c>
      <c r="T25" s="324">
        <f t="shared" si="5"/>
        <v>30</v>
      </c>
      <c r="U25" s="328">
        <f t="shared" si="5"/>
        <v>3</v>
      </c>
      <c r="V25" s="324">
        <f t="shared" si="5"/>
        <v>30</v>
      </c>
      <c r="W25" s="324">
        <f t="shared" si="5"/>
        <v>30</v>
      </c>
      <c r="X25" s="324">
        <f t="shared" si="5"/>
        <v>65</v>
      </c>
      <c r="Y25" s="328">
        <f t="shared" si="5"/>
        <v>5</v>
      </c>
      <c r="Z25" s="324">
        <f t="shared" si="5"/>
        <v>15</v>
      </c>
      <c r="AA25" s="324">
        <f t="shared" si="5"/>
        <v>15</v>
      </c>
      <c r="AB25" s="324">
        <f t="shared" si="5"/>
        <v>20</v>
      </c>
      <c r="AC25" s="328">
        <f t="shared" si="5"/>
        <v>2</v>
      </c>
      <c r="AD25" s="324">
        <f t="shared" si="5"/>
        <v>0</v>
      </c>
      <c r="AE25" s="324">
        <f t="shared" si="5"/>
        <v>0</v>
      </c>
      <c r="AF25" s="324">
        <f t="shared" si="5"/>
        <v>0</v>
      </c>
      <c r="AG25" s="310">
        <f t="shared" si="5"/>
        <v>0</v>
      </c>
      <c r="AH25" s="262"/>
    </row>
    <row r="26" spans="1:34" ht="15.75" thickBot="1">
      <c r="A26" s="280" t="s">
        <v>16</v>
      </c>
      <c r="B26" s="323" t="s">
        <v>31</v>
      </c>
      <c r="C26" s="329"/>
      <c r="D26" s="329"/>
      <c r="E26" s="329"/>
      <c r="F26" s="311"/>
      <c r="G26" s="311"/>
      <c r="H26" s="311"/>
      <c r="I26" s="330"/>
      <c r="J26" s="263"/>
      <c r="K26" s="259"/>
      <c r="L26" s="259"/>
      <c r="M26" s="312"/>
      <c r="N26" s="259"/>
      <c r="O26" s="259"/>
      <c r="P26" s="259"/>
      <c r="Q26" s="312"/>
      <c r="R26" s="259"/>
      <c r="S26" s="259"/>
      <c r="T26" s="259"/>
      <c r="U26" s="312"/>
      <c r="V26" s="259"/>
      <c r="W26" s="259"/>
      <c r="X26" s="259"/>
      <c r="Y26" s="312"/>
      <c r="Z26" s="259"/>
      <c r="AA26" s="259"/>
      <c r="AB26" s="259"/>
      <c r="AC26" s="312"/>
      <c r="AD26" s="260"/>
      <c r="AE26" s="260"/>
      <c r="AF26" s="260"/>
      <c r="AG26" s="313"/>
      <c r="AH26" s="264"/>
    </row>
    <row r="27" spans="1:34">
      <c r="A27" s="280">
        <v>14</v>
      </c>
      <c r="B27" s="331" t="s">
        <v>143</v>
      </c>
      <c r="C27" s="270">
        <v>15</v>
      </c>
      <c r="D27" s="271">
        <v>30</v>
      </c>
      <c r="E27" s="332">
        <f t="shared" ref="E27:E36" si="6">SUM(C27:D27)</f>
        <v>45</v>
      </c>
      <c r="F27" s="270">
        <v>45</v>
      </c>
      <c r="G27" s="271">
        <f t="shared" ref="G27:G36" si="7">H27-F27</f>
        <v>30</v>
      </c>
      <c r="H27" s="271">
        <f t="shared" ref="H27:H36" si="8">$B$8*I27</f>
        <v>75</v>
      </c>
      <c r="I27" s="272">
        <f t="shared" ref="I27:I36" si="9">SUM(M27,Q27,U27,Y27,AC27,AG27)</f>
        <v>3</v>
      </c>
      <c r="J27" s="314"/>
      <c r="K27" s="277"/>
      <c r="L27" s="278"/>
      <c r="M27" s="274"/>
      <c r="N27" s="276"/>
      <c r="O27" s="277"/>
      <c r="P27" s="278"/>
      <c r="Q27" s="274"/>
      <c r="R27" s="276">
        <v>15</v>
      </c>
      <c r="S27" s="277">
        <v>30</v>
      </c>
      <c r="T27" s="278">
        <v>30</v>
      </c>
      <c r="U27" s="274">
        <v>3</v>
      </c>
      <c r="V27" s="333"/>
      <c r="W27" s="334"/>
      <c r="X27" s="335"/>
      <c r="Y27" s="272"/>
      <c r="Z27" s="276"/>
      <c r="AA27" s="277"/>
      <c r="AB27" s="278"/>
      <c r="AC27" s="274"/>
      <c r="AD27" s="276"/>
      <c r="AE27" s="277"/>
      <c r="AF27" s="278"/>
      <c r="AG27" s="336"/>
      <c r="AH27" s="337" t="s">
        <v>45</v>
      </c>
    </row>
    <row r="28" spans="1:34">
      <c r="A28" s="280">
        <v>15</v>
      </c>
      <c r="B28" s="322" t="s">
        <v>49</v>
      </c>
      <c r="C28" s="282">
        <v>30</v>
      </c>
      <c r="D28" s="283">
        <v>15</v>
      </c>
      <c r="E28" s="287">
        <f t="shared" si="6"/>
        <v>45</v>
      </c>
      <c r="F28" s="282">
        <v>45</v>
      </c>
      <c r="G28" s="283">
        <f t="shared" si="7"/>
        <v>5</v>
      </c>
      <c r="H28" s="283">
        <f t="shared" si="8"/>
        <v>50</v>
      </c>
      <c r="I28" s="285">
        <f t="shared" si="9"/>
        <v>2</v>
      </c>
      <c r="J28" s="316"/>
      <c r="K28" s="289"/>
      <c r="L28" s="290"/>
      <c r="M28" s="285"/>
      <c r="N28" s="288"/>
      <c r="O28" s="289"/>
      <c r="P28" s="290"/>
      <c r="Q28" s="285"/>
      <c r="R28" s="288"/>
      <c r="S28" s="289"/>
      <c r="T28" s="290"/>
      <c r="U28" s="285"/>
      <c r="V28" s="288"/>
      <c r="W28" s="289"/>
      <c r="X28" s="290"/>
      <c r="Y28" s="285"/>
      <c r="Z28" s="288">
        <v>30</v>
      </c>
      <c r="AA28" s="289">
        <v>15</v>
      </c>
      <c r="AB28" s="290">
        <v>5</v>
      </c>
      <c r="AC28" s="285">
        <v>2</v>
      </c>
      <c r="AD28" s="288"/>
      <c r="AE28" s="289"/>
      <c r="AF28" s="290"/>
      <c r="AG28" s="293"/>
      <c r="AH28" s="294" t="s">
        <v>52</v>
      </c>
    </row>
    <row r="29" spans="1:34">
      <c r="A29" s="280">
        <v>16</v>
      </c>
      <c r="B29" s="338" t="s">
        <v>144</v>
      </c>
      <c r="C29" s="282">
        <v>30</v>
      </c>
      <c r="D29" s="283">
        <v>30</v>
      </c>
      <c r="E29" s="287">
        <f t="shared" si="6"/>
        <v>60</v>
      </c>
      <c r="F29" s="282">
        <v>60</v>
      </c>
      <c r="G29" s="283">
        <f t="shared" si="7"/>
        <v>65</v>
      </c>
      <c r="H29" s="283">
        <f t="shared" si="8"/>
        <v>125</v>
      </c>
      <c r="I29" s="285">
        <f t="shared" si="9"/>
        <v>5</v>
      </c>
      <c r="J29" s="316"/>
      <c r="K29" s="289"/>
      <c r="L29" s="290"/>
      <c r="M29" s="285"/>
      <c r="N29" s="288"/>
      <c r="O29" s="289"/>
      <c r="P29" s="290"/>
      <c r="Q29" s="285"/>
      <c r="R29" s="288"/>
      <c r="S29" s="289"/>
      <c r="T29" s="290"/>
      <c r="U29" s="285"/>
      <c r="V29" s="288"/>
      <c r="W29" s="289"/>
      <c r="X29" s="290"/>
      <c r="Y29" s="285"/>
      <c r="Z29" s="288"/>
      <c r="AA29" s="289"/>
      <c r="AB29" s="290"/>
      <c r="AC29" s="285"/>
      <c r="AD29" s="319">
        <v>30</v>
      </c>
      <c r="AE29" s="320">
        <v>30</v>
      </c>
      <c r="AF29" s="290">
        <v>65</v>
      </c>
      <c r="AG29" s="293">
        <v>5</v>
      </c>
      <c r="AH29" s="294" t="s">
        <v>54</v>
      </c>
    </row>
    <row r="30" spans="1:34">
      <c r="A30" s="280">
        <v>17</v>
      </c>
      <c r="B30" s="339" t="s">
        <v>145</v>
      </c>
      <c r="C30" s="282">
        <v>15</v>
      </c>
      <c r="D30" s="283">
        <v>30</v>
      </c>
      <c r="E30" s="287">
        <f t="shared" si="6"/>
        <v>45</v>
      </c>
      <c r="F30" s="282">
        <v>45</v>
      </c>
      <c r="G30" s="283">
        <f t="shared" si="7"/>
        <v>30</v>
      </c>
      <c r="H30" s="283">
        <f t="shared" si="8"/>
        <v>75</v>
      </c>
      <c r="I30" s="285">
        <f t="shared" si="9"/>
        <v>3</v>
      </c>
      <c r="J30" s="316"/>
      <c r="K30" s="289"/>
      <c r="L30" s="290"/>
      <c r="M30" s="285"/>
      <c r="N30" s="288"/>
      <c r="O30" s="289"/>
      <c r="P30" s="290"/>
      <c r="Q30" s="285"/>
      <c r="R30" s="288"/>
      <c r="S30" s="289"/>
      <c r="T30" s="290"/>
      <c r="U30" s="285"/>
      <c r="V30" s="288">
        <v>15</v>
      </c>
      <c r="W30" s="289">
        <v>30</v>
      </c>
      <c r="X30" s="290">
        <v>30</v>
      </c>
      <c r="Y30" s="285">
        <v>3</v>
      </c>
      <c r="Z30" s="288"/>
      <c r="AA30" s="289"/>
      <c r="AB30" s="290"/>
      <c r="AC30" s="285"/>
      <c r="AD30" s="288"/>
      <c r="AE30" s="289"/>
      <c r="AF30" s="290"/>
      <c r="AG30" s="293"/>
      <c r="AH30" s="294" t="s">
        <v>62</v>
      </c>
    </row>
    <row r="31" spans="1:34">
      <c r="A31" s="280">
        <v>18</v>
      </c>
      <c r="B31" s="339" t="s">
        <v>146</v>
      </c>
      <c r="C31" s="282">
        <v>15</v>
      </c>
      <c r="D31" s="283">
        <v>30</v>
      </c>
      <c r="E31" s="287">
        <f t="shared" si="6"/>
        <v>45</v>
      </c>
      <c r="F31" s="282">
        <v>45</v>
      </c>
      <c r="G31" s="283">
        <f t="shared" si="7"/>
        <v>30</v>
      </c>
      <c r="H31" s="283">
        <f t="shared" si="8"/>
        <v>75</v>
      </c>
      <c r="I31" s="285">
        <f t="shared" si="9"/>
        <v>3</v>
      </c>
      <c r="J31" s="316"/>
      <c r="K31" s="289"/>
      <c r="L31" s="290"/>
      <c r="M31" s="285"/>
      <c r="N31" s="288"/>
      <c r="O31" s="289"/>
      <c r="P31" s="290"/>
      <c r="Q31" s="285"/>
      <c r="R31" s="288"/>
      <c r="S31" s="289"/>
      <c r="T31" s="290"/>
      <c r="U31" s="285"/>
      <c r="V31" s="288"/>
      <c r="W31" s="289"/>
      <c r="X31" s="290"/>
      <c r="Y31" s="285"/>
      <c r="Z31" s="288">
        <v>15</v>
      </c>
      <c r="AA31" s="289">
        <v>30</v>
      </c>
      <c r="AB31" s="290">
        <v>30</v>
      </c>
      <c r="AC31" s="285">
        <v>3</v>
      </c>
      <c r="AD31" s="288"/>
      <c r="AE31" s="289"/>
      <c r="AF31" s="290"/>
      <c r="AG31" s="293"/>
      <c r="AH31" s="317" t="s">
        <v>72</v>
      </c>
    </row>
    <row r="32" spans="1:34" ht="12.75" customHeight="1">
      <c r="A32" s="280">
        <v>19</v>
      </c>
      <c r="B32" s="315" t="s">
        <v>147</v>
      </c>
      <c r="C32" s="282">
        <v>30</v>
      </c>
      <c r="D32" s="283">
        <v>0</v>
      </c>
      <c r="E32" s="287">
        <f t="shared" si="6"/>
        <v>30</v>
      </c>
      <c r="F32" s="282">
        <v>30</v>
      </c>
      <c r="G32" s="283">
        <f t="shared" si="7"/>
        <v>45</v>
      </c>
      <c r="H32" s="283">
        <f t="shared" si="8"/>
        <v>75</v>
      </c>
      <c r="I32" s="285">
        <f t="shared" si="9"/>
        <v>3</v>
      </c>
      <c r="J32" s="316">
        <v>30</v>
      </c>
      <c r="K32" s="289">
        <v>0</v>
      </c>
      <c r="L32" s="269">
        <f>G32</f>
        <v>45</v>
      </c>
      <c r="M32" s="285">
        <v>3</v>
      </c>
      <c r="N32" s="288"/>
      <c r="O32" s="289"/>
      <c r="P32" s="290"/>
      <c r="Q32" s="285"/>
      <c r="R32" s="288"/>
      <c r="S32" s="289"/>
      <c r="T32" s="290"/>
      <c r="U32" s="285"/>
      <c r="V32" s="288"/>
      <c r="W32" s="289"/>
      <c r="X32" s="290"/>
      <c r="Y32" s="285"/>
      <c r="Z32" s="288"/>
      <c r="AA32" s="289"/>
      <c r="AB32" s="290"/>
      <c r="AC32" s="285"/>
      <c r="AD32" s="288"/>
      <c r="AE32" s="289"/>
      <c r="AF32" s="290"/>
      <c r="AG32" s="293"/>
      <c r="AH32" s="317" t="s">
        <v>44</v>
      </c>
    </row>
    <row r="33" spans="1:34">
      <c r="A33" s="280">
        <v>20</v>
      </c>
      <c r="B33" s="340" t="s">
        <v>148</v>
      </c>
      <c r="C33" s="282">
        <v>0</v>
      </c>
      <c r="D33" s="283">
        <v>15</v>
      </c>
      <c r="E33" s="287">
        <f t="shared" si="6"/>
        <v>15</v>
      </c>
      <c r="F33" s="282">
        <v>15</v>
      </c>
      <c r="G33" s="283">
        <f t="shared" si="7"/>
        <v>35</v>
      </c>
      <c r="H33" s="283">
        <f t="shared" si="8"/>
        <v>50</v>
      </c>
      <c r="I33" s="285">
        <f t="shared" si="9"/>
        <v>2</v>
      </c>
      <c r="J33" s="316"/>
      <c r="K33" s="289"/>
      <c r="L33" s="290"/>
      <c r="M33" s="285"/>
      <c r="N33" s="288"/>
      <c r="O33" s="289"/>
      <c r="P33" s="290"/>
      <c r="Q33" s="285"/>
      <c r="R33" s="288"/>
      <c r="S33" s="289"/>
      <c r="T33" s="290"/>
      <c r="U33" s="285"/>
      <c r="V33" s="288"/>
      <c r="W33" s="289"/>
      <c r="X33" s="290"/>
      <c r="Y33" s="285"/>
      <c r="Z33" s="288"/>
      <c r="AA33" s="289"/>
      <c r="AB33" s="290"/>
      <c r="AC33" s="285"/>
      <c r="AD33" s="288">
        <v>0</v>
      </c>
      <c r="AE33" s="289">
        <v>15</v>
      </c>
      <c r="AF33" s="290">
        <v>35</v>
      </c>
      <c r="AG33" s="293">
        <v>2</v>
      </c>
      <c r="AH33" s="294" t="s">
        <v>54</v>
      </c>
    </row>
    <row r="34" spans="1:34">
      <c r="A34" s="280">
        <v>21</v>
      </c>
      <c r="B34" s="341" t="s">
        <v>82</v>
      </c>
      <c r="C34" s="282">
        <v>0</v>
      </c>
      <c r="D34" s="283">
        <v>15</v>
      </c>
      <c r="E34" s="287">
        <f t="shared" si="6"/>
        <v>15</v>
      </c>
      <c r="F34" s="282">
        <v>15</v>
      </c>
      <c r="G34" s="283">
        <f t="shared" si="7"/>
        <v>35</v>
      </c>
      <c r="H34" s="283">
        <f t="shared" si="8"/>
        <v>50</v>
      </c>
      <c r="I34" s="285">
        <f t="shared" si="9"/>
        <v>2</v>
      </c>
      <c r="J34" s="316"/>
      <c r="K34" s="289"/>
      <c r="L34" s="290"/>
      <c r="M34" s="285"/>
      <c r="N34" s="288"/>
      <c r="O34" s="289"/>
      <c r="P34" s="290"/>
      <c r="Q34" s="285"/>
      <c r="R34" s="288"/>
      <c r="S34" s="289"/>
      <c r="T34" s="290"/>
      <c r="U34" s="285"/>
      <c r="V34" s="288">
        <v>0</v>
      </c>
      <c r="W34" s="289">
        <v>15</v>
      </c>
      <c r="X34" s="290">
        <v>35</v>
      </c>
      <c r="Y34" s="285">
        <v>2</v>
      </c>
      <c r="Z34" s="288"/>
      <c r="AA34" s="289"/>
      <c r="AB34" s="290"/>
      <c r="AC34" s="285"/>
      <c r="AD34" s="288"/>
      <c r="AE34" s="289"/>
      <c r="AF34" s="290"/>
      <c r="AG34" s="293"/>
      <c r="AH34" s="294" t="s">
        <v>62</v>
      </c>
    </row>
    <row r="35" spans="1:34">
      <c r="A35" s="280">
        <v>22</v>
      </c>
      <c r="B35" s="340" t="s">
        <v>149</v>
      </c>
      <c r="C35" s="282">
        <v>15</v>
      </c>
      <c r="D35" s="283">
        <v>15</v>
      </c>
      <c r="E35" s="287">
        <f t="shared" si="6"/>
        <v>30</v>
      </c>
      <c r="F35" s="282">
        <v>30</v>
      </c>
      <c r="G35" s="283">
        <f t="shared" si="7"/>
        <v>20</v>
      </c>
      <c r="H35" s="283">
        <f t="shared" si="8"/>
        <v>50</v>
      </c>
      <c r="I35" s="285">
        <f t="shared" si="9"/>
        <v>2</v>
      </c>
      <c r="J35" s="316"/>
      <c r="K35" s="289"/>
      <c r="L35" s="290"/>
      <c r="M35" s="285"/>
      <c r="N35" s="288"/>
      <c r="O35" s="289"/>
      <c r="P35" s="290"/>
      <c r="Q35" s="293"/>
      <c r="R35" s="288"/>
      <c r="S35" s="289"/>
      <c r="T35" s="290"/>
      <c r="U35" s="285"/>
      <c r="V35" s="288"/>
      <c r="W35" s="289"/>
      <c r="X35" s="290"/>
      <c r="Y35" s="285"/>
      <c r="Z35" s="288">
        <v>15</v>
      </c>
      <c r="AA35" s="289">
        <v>15</v>
      </c>
      <c r="AB35" s="290">
        <v>20</v>
      </c>
      <c r="AC35" s="293">
        <v>2</v>
      </c>
      <c r="AD35" s="288"/>
      <c r="AE35" s="289"/>
      <c r="AF35" s="290"/>
      <c r="AG35" s="293"/>
      <c r="AH35" s="294" t="s">
        <v>52</v>
      </c>
    </row>
    <row r="36" spans="1:34" ht="15.75" thickBot="1">
      <c r="A36" s="280">
        <v>23</v>
      </c>
      <c r="B36" s="340" t="s">
        <v>150</v>
      </c>
      <c r="C36" s="282">
        <v>30</v>
      </c>
      <c r="D36" s="283">
        <v>0</v>
      </c>
      <c r="E36" s="287">
        <f t="shared" si="6"/>
        <v>30</v>
      </c>
      <c r="F36" s="282">
        <v>30</v>
      </c>
      <c r="G36" s="283">
        <f t="shared" si="7"/>
        <v>20</v>
      </c>
      <c r="H36" s="283">
        <f t="shared" si="8"/>
        <v>50</v>
      </c>
      <c r="I36" s="285">
        <f t="shared" si="9"/>
        <v>2</v>
      </c>
      <c r="J36" s="342"/>
      <c r="K36" s="343"/>
      <c r="L36" s="344"/>
      <c r="M36" s="257"/>
      <c r="N36" s="345"/>
      <c r="O36" s="343"/>
      <c r="P36" s="344"/>
      <c r="Q36" s="257"/>
      <c r="R36" s="345"/>
      <c r="S36" s="343"/>
      <c r="T36" s="344"/>
      <c r="U36" s="257"/>
      <c r="V36" s="345"/>
      <c r="W36" s="343"/>
      <c r="X36" s="344"/>
      <c r="Y36" s="257"/>
      <c r="Z36" s="345"/>
      <c r="AA36" s="343"/>
      <c r="AB36" s="344"/>
      <c r="AC36" s="257"/>
      <c r="AD36" s="345">
        <v>30</v>
      </c>
      <c r="AE36" s="343">
        <v>0</v>
      </c>
      <c r="AF36" s="290">
        <v>20</v>
      </c>
      <c r="AG36" s="346">
        <v>2</v>
      </c>
      <c r="AH36" s="347" t="s">
        <v>54</v>
      </c>
    </row>
    <row r="37" spans="1:34" ht="15.75" thickBot="1">
      <c r="A37" s="280"/>
      <c r="B37" s="348" t="s">
        <v>151</v>
      </c>
      <c r="C37" s="349">
        <f t="shared" ref="C37:AG37" si="10">SUM(C27:C36)</f>
        <v>180</v>
      </c>
      <c r="D37" s="349">
        <f t="shared" si="10"/>
        <v>180</v>
      </c>
      <c r="E37" s="349">
        <f t="shared" si="10"/>
        <v>360</v>
      </c>
      <c r="F37" s="349">
        <f t="shared" si="10"/>
        <v>360</v>
      </c>
      <c r="G37" s="349">
        <f t="shared" si="10"/>
        <v>315</v>
      </c>
      <c r="H37" s="349">
        <f t="shared" si="10"/>
        <v>675</v>
      </c>
      <c r="I37" s="350">
        <f t="shared" si="10"/>
        <v>27</v>
      </c>
      <c r="J37" s="349">
        <f t="shared" si="10"/>
        <v>30</v>
      </c>
      <c r="K37" s="349">
        <f t="shared" si="10"/>
        <v>0</v>
      </c>
      <c r="L37" s="349">
        <f t="shared" si="10"/>
        <v>45</v>
      </c>
      <c r="M37" s="350">
        <f t="shared" si="10"/>
        <v>3</v>
      </c>
      <c r="N37" s="349">
        <f t="shared" si="10"/>
        <v>0</v>
      </c>
      <c r="O37" s="349">
        <f t="shared" si="10"/>
        <v>0</v>
      </c>
      <c r="P37" s="349">
        <f t="shared" si="10"/>
        <v>0</v>
      </c>
      <c r="Q37" s="349">
        <f t="shared" si="10"/>
        <v>0</v>
      </c>
      <c r="R37" s="349">
        <f t="shared" si="10"/>
        <v>15</v>
      </c>
      <c r="S37" s="349">
        <f t="shared" si="10"/>
        <v>30</v>
      </c>
      <c r="T37" s="349">
        <f t="shared" si="10"/>
        <v>30</v>
      </c>
      <c r="U37" s="350">
        <f t="shared" si="10"/>
        <v>3</v>
      </c>
      <c r="V37" s="349">
        <f t="shared" si="10"/>
        <v>15</v>
      </c>
      <c r="W37" s="349">
        <f t="shared" si="10"/>
        <v>45</v>
      </c>
      <c r="X37" s="349">
        <f t="shared" si="10"/>
        <v>65</v>
      </c>
      <c r="Y37" s="350">
        <f t="shared" si="10"/>
        <v>5</v>
      </c>
      <c r="Z37" s="349">
        <f t="shared" si="10"/>
        <v>60</v>
      </c>
      <c r="AA37" s="349">
        <f t="shared" si="10"/>
        <v>60</v>
      </c>
      <c r="AB37" s="349">
        <f t="shared" si="10"/>
        <v>55</v>
      </c>
      <c r="AC37" s="350">
        <f t="shared" si="10"/>
        <v>7</v>
      </c>
      <c r="AD37" s="349">
        <f t="shared" si="10"/>
        <v>60</v>
      </c>
      <c r="AE37" s="349">
        <f t="shared" si="10"/>
        <v>45</v>
      </c>
      <c r="AF37" s="349">
        <f t="shared" si="10"/>
        <v>120</v>
      </c>
      <c r="AG37" s="350">
        <f t="shared" si="10"/>
        <v>9</v>
      </c>
      <c r="AH37" s="351"/>
    </row>
    <row r="38" spans="1:34" ht="15.75" thickBot="1">
      <c r="A38" s="280" t="s">
        <v>17</v>
      </c>
      <c r="B38" s="5096" t="s">
        <v>152</v>
      </c>
      <c r="C38" s="5097"/>
      <c r="D38" s="5097"/>
      <c r="E38" s="5097"/>
      <c r="F38" s="5097"/>
      <c r="G38" s="5097"/>
      <c r="H38" s="5097"/>
      <c r="I38" s="5097"/>
      <c r="J38" s="5097"/>
      <c r="K38" s="5097"/>
      <c r="L38" s="5097"/>
      <c r="M38" s="5097"/>
      <c r="N38" s="5097"/>
      <c r="O38" s="5097"/>
      <c r="P38" s="5097"/>
      <c r="Q38" s="5097"/>
      <c r="R38" s="5097"/>
      <c r="S38" s="5097"/>
      <c r="T38" s="5097"/>
      <c r="U38" s="5097"/>
      <c r="V38" s="5097"/>
      <c r="W38" s="5097"/>
      <c r="X38" s="5097"/>
      <c r="Y38" s="5097"/>
      <c r="Z38" s="5097"/>
      <c r="AA38" s="5097"/>
      <c r="AB38" s="5097"/>
      <c r="AC38" s="5097"/>
      <c r="AD38" s="5097"/>
      <c r="AE38" s="5097"/>
      <c r="AF38" s="5097"/>
      <c r="AG38" s="5097"/>
      <c r="AH38" s="5098"/>
    </row>
    <row r="39" spans="1:34">
      <c r="A39" s="352">
        <v>24</v>
      </c>
      <c r="B39" s="353" t="s">
        <v>153</v>
      </c>
      <c r="C39" s="270">
        <v>15</v>
      </c>
      <c r="D39" s="271">
        <v>45</v>
      </c>
      <c r="E39" s="354">
        <f t="shared" ref="E39:E53" si="11">SUM(C39:D39)</f>
        <v>60</v>
      </c>
      <c r="F39" s="270">
        <v>60</v>
      </c>
      <c r="G39" s="271">
        <f t="shared" ref="G39:G53" si="12">H39-F39</f>
        <v>90</v>
      </c>
      <c r="H39" s="271">
        <f t="shared" ref="H39:H53" si="13">$B$8*I39</f>
        <v>150</v>
      </c>
      <c r="I39" s="272">
        <f t="shared" ref="I39:I53" si="14">SUM(M39,Q39,U39,Y39,AC39,AG39)</f>
        <v>6</v>
      </c>
      <c r="J39" s="333"/>
      <c r="K39" s="334"/>
      <c r="L39" s="335"/>
      <c r="M39" s="272"/>
      <c r="N39" s="333"/>
      <c r="O39" s="355"/>
      <c r="P39" s="335"/>
      <c r="Q39" s="272"/>
      <c r="R39" s="333">
        <v>15</v>
      </c>
      <c r="S39" s="334">
        <v>15</v>
      </c>
      <c r="T39" s="335">
        <v>20</v>
      </c>
      <c r="U39" s="272">
        <v>2</v>
      </c>
      <c r="V39" s="333">
        <v>0</v>
      </c>
      <c r="W39" s="334">
        <v>15</v>
      </c>
      <c r="X39" s="335">
        <v>35</v>
      </c>
      <c r="Y39" s="272">
        <v>2</v>
      </c>
      <c r="Z39" s="356">
        <v>0</v>
      </c>
      <c r="AA39" s="355">
        <v>15</v>
      </c>
      <c r="AB39" s="357">
        <v>35</v>
      </c>
      <c r="AC39" s="358">
        <v>2</v>
      </c>
      <c r="AD39" s="333"/>
      <c r="AE39" s="334"/>
      <c r="AF39" s="335"/>
      <c r="AG39" s="272"/>
      <c r="AH39" s="337" t="s">
        <v>72</v>
      </c>
    </row>
    <row r="40" spans="1:34">
      <c r="A40" s="352">
        <v>25</v>
      </c>
      <c r="B40" s="359" t="s">
        <v>154</v>
      </c>
      <c r="C40" s="360">
        <v>0</v>
      </c>
      <c r="D40" s="361">
        <v>30</v>
      </c>
      <c r="E40" s="362">
        <f t="shared" si="11"/>
        <v>30</v>
      </c>
      <c r="F40" s="360">
        <v>30</v>
      </c>
      <c r="G40" s="283">
        <f t="shared" si="12"/>
        <v>45</v>
      </c>
      <c r="H40" s="283">
        <f t="shared" si="13"/>
        <v>75</v>
      </c>
      <c r="I40" s="285">
        <f t="shared" si="14"/>
        <v>3</v>
      </c>
      <c r="J40" s="363">
        <v>0</v>
      </c>
      <c r="K40" s="364">
        <v>30</v>
      </c>
      <c r="L40" s="269">
        <f>G40</f>
        <v>45</v>
      </c>
      <c r="M40" s="365">
        <v>3</v>
      </c>
      <c r="N40" s="363"/>
      <c r="O40" s="364"/>
      <c r="P40" s="366"/>
      <c r="Q40" s="365"/>
      <c r="R40" s="363"/>
      <c r="S40" s="364"/>
      <c r="T40" s="366"/>
      <c r="U40" s="365"/>
      <c r="V40" s="363"/>
      <c r="W40" s="364"/>
      <c r="X40" s="366"/>
      <c r="Y40" s="365"/>
      <c r="Z40" s="363"/>
      <c r="AA40" s="364"/>
      <c r="AB40" s="366"/>
      <c r="AC40" s="365"/>
      <c r="AD40" s="363"/>
      <c r="AE40" s="364"/>
      <c r="AF40" s="366"/>
      <c r="AG40" s="365"/>
      <c r="AH40" s="367" t="s">
        <v>66</v>
      </c>
    </row>
    <row r="41" spans="1:34">
      <c r="A41" s="352">
        <v>26</v>
      </c>
      <c r="B41" s="368" t="s">
        <v>155</v>
      </c>
      <c r="C41" s="282">
        <v>0</v>
      </c>
      <c r="D41" s="283">
        <v>60</v>
      </c>
      <c r="E41" s="362">
        <f t="shared" si="11"/>
        <v>60</v>
      </c>
      <c r="F41" s="282">
        <v>60</v>
      </c>
      <c r="G41" s="283">
        <f t="shared" si="12"/>
        <v>40</v>
      </c>
      <c r="H41" s="283">
        <f t="shared" si="13"/>
        <v>100</v>
      </c>
      <c r="I41" s="285">
        <f t="shared" si="14"/>
        <v>4</v>
      </c>
      <c r="J41" s="288">
        <v>0</v>
      </c>
      <c r="K41" s="289">
        <v>30</v>
      </c>
      <c r="L41" s="269">
        <v>20</v>
      </c>
      <c r="M41" s="285">
        <v>2</v>
      </c>
      <c r="N41" s="288">
        <v>0</v>
      </c>
      <c r="O41" s="289">
        <v>30</v>
      </c>
      <c r="P41" s="290">
        <v>20</v>
      </c>
      <c r="Q41" s="285">
        <v>2</v>
      </c>
      <c r="R41" s="288"/>
      <c r="S41" s="289"/>
      <c r="T41" s="290"/>
      <c r="U41" s="285"/>
      <c r="V41" s="288"/>
      <c r="W41" s="289"/>
      <c r="X41" s="290"/>
      <c r="Y41" s="285"/>
      <c r="Z41" s="288"/>
      <c r="AA41" s="289"/>
      <c r="AB41" s="290"/>
      <c r="AC41" s="285"/>
      <c r="AD41" s="288"/>
      <c r="AE41" s="289"/>
      <c r="AF41" s="290"/>
      <c r="AG41" s="285"/>
      <c r="AH41" s="294" t="s">
        <v>58</v>
      </c>
    </row>
    <row r="42" spans="1:34">
      <c r="A42" s="352">
        <v>27</v>
      </c>
      <c r="B42" s="368" t="s">
        <v>156</v>
      </c>
      <c r="C42" s="282">
        <v>0</v>
      </c>
      <c r="D42" s="283">
        <v>60</v>
      </c>
      <c r="E42" s="362">
        <f t="shared" si="11"/>
        <v>60</v>
      </c>
      <c r="F42" s="282">
        <v>60</v>
      </c>
      <c r="G42" s="283">
        <f t="shared" si="12"/>
        <v>40</v>
      </c>
      <c r="H42" s="283">
        <f t="shared" si="13"/>
        <v>100</v>
      </c>
      <c r="I42" s="285">
        <f t="shared" si="14"/>
        <v>4</v>
      </c>
      <c r="J42" s="288"/>
      <c r="K42" s="289"/>
      <c r="L42" s="290"/>
      <c r="M42" s="285"/>
      <c r="N42" s="288"/>
      <c r="O42" s="289"/>
      <c r="P42" s="290"/>
      <c r="Q42" s="285"/>
      <c r="R42" s="288"/>
      <c r="S42" s="289"/>
      <c r="T42" s="290"/>
      <c r="U42" s="285"/>
      <c r="V42" s="288">
        <v>0</v>
      </c>
      <c r="W42" s="289">
        <v>30</v>
      </c>
      <c r="X42" s="290">
        <v>20</v>
      </c>
      <c r="Y42" s="285">
        <v>2</v>
      </c>
      <c r="Z42" s="288">
        <v>0</v>
      </c>
      <c r="AA42" s="289">
        <v>30</v>
      </c>
      <c r="AB42" s="290">
        <v>20</v>
      </c>
      <c r="AC42" s="285">
        <v>2</v>
      </c>
      <c r="AD42" s="288"/>
      <c r="AE42" s="289"/>
      <c r="AF42" s="290"/>
      <c r="AG42" s="285"/>
      <c r="AH42" s="294" t="s">
        <v>52</v>
      </c>
    </row>
    <row r="43" spans="1:34">
      <c r="A43" s="352">
        <v>28</v>
      </c>
      <c r="B43" s="368" t="s">
        <v>157</v>
      </c>
      <c r="C43" s="282">
        <v>0</v>
      </c>
      <c r="D43" s="283">
        <v>60</v>
      </c>
      <c r="E43" s="362">
        <f t="shared" si="11"/>
        <v>60</v>
      </c>
      <c r="F43" s="282">
        <v>60</v>
      </c>
      <c r="G43" s="283">
        <f t="shared" si="12"/>
        <v>40</v>
      </c>
      <c r="H43" s="283">
        <f t="shared" si="13"/>
        <v>100</v>
      </c>
      <c r="I43" s="285">
        <f t="shared" si="14"/>
        <v>4</v>
      </c>
      <c r="J43" s="288"/>
      <c r="K43" s="289"/>
      <c r="L43" s="290"/>
      <c r="M43" s="285"/>
      <c r="N43" s="288">
        <v>0</v>
      </c>
      <c r="O43" s="289">
        <v>30</v>
      </c>
      <c r="P43" s="290">
        <v>20</v>
      </c>
      <c r="Q43" s="285">
        <v>2</v>
      </c>
      <c r="R43" s="288">
        <v>0</v>
      </c>
      <c r="S43" s="289">
        <v>30</v>
      </c>
      <c r="T43" s="290">
        <v>20</v>
      </c>
      <c r="U43" s="285">
        <v>2</v>
      </c>
      <c r="V43" s="288"/>
      <c r="W43" s="289"/>
      <c r="X43" s="290"/>
      <c r="Y43" s="285"/>
      <c r="Z43" s="288"/>
      <c r="AA43" s="289"/>
      <c r="AB43" s="290"/>
      <c r="AC43" s="285"/>
      <c r="AD43" s="288"/>
      <c r="AE43" s="289"/>
      <c r="AF43" s="290"/>
      <c r="AG43" s="285"/>
      <c r="AH43" s="294" t="s">
        <v>64</v>
      </c>
    </row>
    <row r="44" spans="1:34">
      <c r="A44" s="352">
        <v>29</v>
      </c>
      <c r="B44" s="368" t="s">
        <v>158</v>
      </c>
      <c r="C44" s="282">
        <v>0</v>
      </c>
      <c r="D44" s="283">
        <v>60</v>
      </c>
      <c r="E44" s="362">
        <f t="shared" si="11"/>
        <v>60</v>
      </c>
      <c r="F44" s="282">
        <v>60</v>
      </c>
      <c r="G44" s="283">
        <f t="shared" si="12"/>
        <v>40</v>
      </c>
      <c r="H44" s="283">
        <f t="shared" si="13"/>
        <v>100</v>
      </c>
      <c r="I44" s="285">
        <f t="shared" si="14"/>
        <v>4</v>
      </c>
      <c r="J44" s="288"/>
      <c r="K44" s="289"/>
      <c r="L44" s="290"/>
      <c r="M44" s="285"/>
      <c r="N44" s="288"/>
      <c r="O44" s="289"/>
      <c r="P44" s="290"/>
      <c r="Q44" s="285"/>
      <c r="R44" s="288">
        <v>0</v>
      </c>
      <c r="S44" s="289">
        <v>30</v>
      </c>
      <c r="T44" s="290">
        <v>20</v>
      </c>
      <c r="U44" s="285">
        <v>2</v>
      </c>
      <c r="V44" s="288">
        <v>0</v>
      </c>
      <c r="W44" s="289">
        <v>30</v>
      </c>
      <c r="X44" s="290">
        <v>20</v>
      </c>
      <c r="Y44" s="285">
        <v>2</v>
      </c>
      <c r="Z44" s="288"/>
      <c r="AA44" s="289"/>
      <c r="AB44" s="290"/>
      <c r="AC44" s="285"/>
      <c r="AD44" s="288"/>
      <c r="AE44" s="289"/>
      <c r="AF44" s="290"/>
      <c r="AG44" s="285"/>
      <c r="AH44" s="294" t="s">
        <v>62</v>
      </c>
    </row>
    <row r="45" spans="1:34">
      <c r="A45" s="352">
        <v>30</v>
      </c>
      <c r="B45" s="368" t="s">
        <v>159</v>
      </c>
      <c r="C45" s="282">
        <v>0</v>
      </c>
      <c r="D45" s="283">
        <v>75</v>
      </c>
      <c r="E45" s="362">
        <f t="shared" si="11"/>
        <v>75</v>
      </c>
      <c r="F45" s="282">
        <v>75</v>
      </c>
      <c r="G45" s="283">
        <f t="shared" si="12"/>
        <v>75</v>
      </c>
      <c r="H45" s="283">
        <f t="shared" si="13"/>
        <v>150</v>
      </c>
      <c r="I45" s="285">
        <f t="shared" si="14"/>
        <v>6</v>
      </c>
      <c r="J45" s="288">
        <v>0</v>
      </c>
      <c r="K45" s="289">
        <v>30</v>
      </c>
      <c r="L45" s="289">
        <v>20</v>
      </c>
      <c r="M45" s="285">
        <v>2</v>
      </c>
      <c r="N45" s="288">
        <v>0</v>
      </c>
      <c r="O45" s="289">
        <v>30</v>
      </c>
      <c r="P45" s="289">
        <v>20</v>
      </c>
      <c r="Q45" s="285">
        <v>2</v>
      </c>
      <c r="R45" s="288">
        <v>0</v>
      </c>
      <c r="S45" s="289">
        <v>15</v>
      </c>
      <c r="T45" s="289">
        <v>35</v>
      </c>
      <c r="U45" s="285">
        <v>2</v>
      </c>
      <c r="V45" s="288"/>
      <c r="W45" s="289"/>
      <c r="X45" s="289"/>
      <c r="Y45" s="285"/>
      <c r="Z45" s="288"/>
      <c r="AA45" s="289"/>
      <c r="AB45" s="289"/>
      <c r="AC45" s="285"/>
      <c r="AD45" s="288"/>
      <c r="AE45" s="289"/>
      <c r="AF45" s="289"/>
      <c r="AG45" s="285"/>
      <c r="AH45" s="317" t="s">
        <v>45</v>
      </c>
    </row>
    <row r="46" spans="1:34">
      <c r="A46" s="352">
        <v>31</v>
      </c>
      <c r="B46" s="368" t="s">
        <v>160</v>
      </c>
      <c r="C46" s="282">
        <v>0</v>
      </c>
      <c r="D46" s="283">
        <v>30</v>
      </c>
      <c r="E46" s="362">
        <f t="shared" si="11"/>
        <v>30</v>
      </c>
      <c r="F46" s="282">
        <v>30</v>
      </c>
      <c r="G46" s="283">
        <f t="shared" si="12"/>
        <v>20</v>
      </c>
      <c r="H46" s="283">
        <f t="shared" si="13"/>
        <v>50</v>
      </c>
      <c r="I46" s="285">
        <f t="shared" si="14"/>
        <v>2</v>
      </c>
      <c r="J46" s="288"/>
      <c r="K46" s="289"/>
      <c r="L46" s="289"/>
      <c r="M46" s="285"/>
      <c r="N46" s="288"/>
      <c r="O46" s="289"/>
      <c r="P46" s="289"/>
      <c r="Q46" s="285"/>
      <c r="R46" s="288"/>
      <c r="S46" s="289"/>
      <c r="T46" s="289"/>
      <c r="U46" s="285"/>
      <c r="V46" s="288">
        <v>0</v>
      </c>
      <c r="W46" s="289">
        <v>30</v>
      </c>
      <c r="X46" s="289">
        <v>20</v>
      </c>
      <c r="Y46" s="285">
        <v>2</v>
      </c>
      <c r="Z46" s="288"/>
      <c r="AA46" s="289"/>
      <c r="AB46" s="289"/>
      <c r="AC46" s="285"/>
      <c r="AD46" s="288"/>
      <c r="AE46" s="289"/>
      <c r="AF46" s="289"/>
      <c r="AG46" s="285"/>
      <c r="AH46" s="294" t="s">
        <v>62</v>
      </c>
    </row>
    <row r="47" spans="1:34">
      <c r="A47" s="352">
        <v>32</v>
      </c>
      <c r="B47" s="368" t="s">
        <v>161</v>
      </c>
      <c r="C47" s="282">
        <v>0</v>
      </c>
      <c r="D47" s="283">
        <v>60</v>
      </c>
      <c r="E47" s="362">
        <f t="shared" si="11"/>
        <v>60</v>
      </c>
      <c r="F47" s="282">
        <v>60</v>
      </c>
      <c r="G47" s="283">
        <f t="shared" si="12"/>
        <v>165</v>
      </c>
      <c r="H47" s="283">
        <f t="shared" si="13"/>
        <v>225</v>
      </c>
      <c r="I47" s="285">
        <f t="shared" si="14"/>
        <v>9</v>
      </c>
      <c r="J47" s="288">
        <v>0</v>
      </c>
      <c r="K47" s="289">
        <v>15</v>
      </c>
      <c r="L47" s="290">
        <v>35</v>
      </c>
      <c r="M47" s="285">
        <v>2</v>
      </c>
      <c r="N47" s="288">
        <v>0</v>
      </c>
      <c r="O47" s="289">
        <v>15</v>
      </c>
      <c r="P47" s="290">
        <v>35</v>
      </c>
      <c r="Q47" s="285">
        <v>2</v>
      </c>
      <c r="R47" s="288">
        <v>0</v>
      </c>
      <c r="S47" s="289">
        <v>15</v>
      </c>
      <c r="T47" s="290">
        <v>35</v>
      </c>
      <c r="U47" s="285">
        <v>2</v>
      </c>
      <c r="V47" s="288">
        <v>0</v>
      </c>
      <c r="W47" s="289">
        <v>15</v>
      </c>
      <c r="X47" s="290">
        <v>60</v>
      </c>
      <c r="Y47" s="285">
        <v>3</v>
      </c>
      <c r="Z47" s="288"/>
      <c r="AA47" s="289"/>
      <c r="AB47" s="290"/>
      <c r="AC47" s="285"/>
      <c r="AD47" s="288"/>
      <c r="AE47" s="289"/>
      <c r="AF47" s="290"/>
      <c r="AG47" s="285"/>
      <c r="AH47" s="317" t="s">
        <v>50</v>
      </c>
    </row>
    <row r="48" spans="1:34">
      <c r="A48" s="352">
        <v>33</v>
      </c>
      <c r="B48" s="368" t="s">
        <v>162</v>
      </c>
      <c r="C48" s="282">
        <v>0</v>
      </c>
      <c r="D48" s="283">
        <v>90</v>
      </c>
      <c r="E48" s="362">
        <f t="shared" si="11"/>
        <v>90</v>
      </c>
      <c r="F48" s="282">
        <v>90</v>
      </c>
      <c r="G48" s="283">
        <f t="shared" si="12"/>
        <v>85</v>
      </c>
      <c r="H48" s="283">
        <f t="shared" si="13"/>
        <v>175</v>
      </c>
      <c r="I48" s="285">
        <f t="shared" si="14"/>
        <v>7</v>
      </c>
      <c r="J48" s="288"/>
      <c r="K48" s="289"/>
      <c r="L48" s="290"/>
      <c r="M48" s="285"/>
      <c r="N48" s="288">
        <v>0</v>
      </c>
      <c r="O48" s="289">
        <v>30</v>
      </c>
      <c r="P48" s="290">
        <v>20</v>
      </c>
      <c r="Q48" s="285">
        <v>2</v>
      </c>
      <c r="R48" s="288">
        <v>0</v>
      </c>
      <c r="S48" s="289">
        <v>30</v>
      </c>
      <c r="T48" s="290">
        <v>20</v>
      </c>
      <c r="U48" s="285">
        <v>2</v>
      </c>
      <c r="V48" s="288">
        <v>0</v>
      </c>
      <c r="W48" s="289">
        <v>30</v>
      </c>
      <c r="X48" s="290">
        <v>45</v>
      </c>
      <c r="Y48" s="285">
        <v>3</v>
      </c>
      <c r="Z48" s="288"/>
      <c r="AA48" s="289"/>
      <c r="AB48" s="290"/>
      <c r="AC48" s="285"/>
      <c r="AD48" s="288"/>
      <c r="AE48" s="289"/>
      <c r="AF48" s="290"/>
      <c r="AG48" s="285"/>
      <c r="AH48" s="317" t="s">
        <v>50</v>
      </c>
    </row>
    <row r="49" spans="1:34">
      <c r="A49" s="352">
        <v>34</v>
      </c>
      <c r="B49" s="369" t="s">
        <v>163</v>
      </c>
      <c r="C49" s="282">
        <v>0</v>
      </c>
      <c r="D49" s="283">
        <v>45</v>
      </c>
      <c r="E49" s="362">
        <f t="shared" si="11"/>
        <v>45</v>
      </c>
      <c r="F49" s="282">
        <v>45</v>
      </c>
      <c r="G49" s="283">
        <f t="shared" si="12"/>
        <v>105</v>
      </c>
      <c r="H49" s="283">
        <f t="shared" si="13"/>
        <v>150</v>
      </c>
      <c r="I49" s="285">
        <f t="shared" si="14"/>
        <v>6</v>
      </c>
      <c r="J49" s="288">
        <v>0</v>
      </c>
      <c r="K49" s="289">
        <v>15</v>
      </c>
      <c r="L49" s="290">
        <v>35</v>
      </c>
      <c r="M49" s="285">
        <v>2</v>
      </c>
      <c r="N49" s="288">
        <v>0</v>
      </c>
      <c r="O49" s="289">
        <v>15</v>
      </c>
      <c r="P49" s="290">
        <v>35</v>
      </c>
      <c r="Q49" s="285">
        <v>2</v>
      </c>
      <c r="R49" s="319">
        <v>0</v>
      </c>
      <c r="S49" s="320">
        <v>15</v>
      </c>
      <c r="T49" s="370">
        <v>35</v>
      </c>
      <c r="U49" s="371">
        <v>2</v>
      </c>
      <c r="V49" s="288"/>
      <c r="W49" s="289"/>
      <c r="X49" s="290"/>
      <c r="Y49" s="285"/>
      <c r="Z49" s="288"/>
      <c r="AA49" s="289"/>
      <c r="AB49" s="290"/>
      <c r="AC49" s="285"/>
      <c r="AD49" s="288"/>
      <c r="AE49" s="289"/>
      <c r="AF49" s="290"/>
      <c r="AG49" s="285"/>
      <c r="AH49" s="294" t="s">
        <v>64</v>
      </c>
    </row>
    <row r="50" spans="1:34" ht="22.5" customHeight="1">
      <c r="A50" s="352">
        <v>35</v>
      </c>
      <c r="B50" s="372" t="s">
        <v>164</v>
      </c>
      <c r="C50" s="282">
        <v>0</v>
      </c>
      <c r="D50" s="283">
        <v>45</v>
      </c>
      <c r="E50" s="362">
        <f t="shared" si="11"/>
        <v>45</v>
      </c>
      <c r="F50" s="282">
        <v>45</v>
      </c>
      <c r="G50" s="283">
        <f t="shared" si="12"/>
        <v>55</v>
      </c>
      <c r="H50" s="283">
        <f t="shared" si="13"/>
        <v>100</v>
      </c>
      <c r="I50" s="285">
        <f t="shared" si="14"/>
        <v>4</v>
      </c>
      <c r="J50" s="288">
        <v>0</v>
      </c>
      <c r="K50" s="289">
        <v>15</v>
      </c>
      <c r="L50" s="290">
        <v>35</v>
      </c>
      <c r="M50" s="285">
        <v>2</v>
      </c>
      <c r="N50" s="288">
        <v>0</v>
      </c>
      <c r="O50" s="289">
        <v>30</v>
      </c>
      <c r="P50" s="290">
        <v>20</v>
      </c>
      <c r="Q50" s="285">
        <v>2</v>
      </c>
      <c r="R50" s="373"/>
      <c r="S50" s="374"/>
      <c r="T50" s="374"/>
      <c r="U50" s="375"/>
      <c r="V50" s="288"/>
      <c r="W50" s="289"/>
      <c r="X50" s="290"/>
      <c r="Y50" s="285"/>
      <c r="Z50" s="288"/>
      <c r="AA50" s="289"/>
      <c r="AB50" s="290"/>
      <c r="AC50" s="285"/>
      <c r="AD50" s="288"/>
      <c r="AE50" s="289"/>
      <c r="AF50" s="290"/>
      <c r="AG50" s="285"/>
      <c r="AH50" s="294" t="s">
        <v>58</v>
      </c>
    </row>
    <row r="51" spans="1:34">
      <c r="A51" s="352">
        <v>36</v>
      </c>
      <c r="B51" s="376" t="s">
        <v>165</v>
      </c>
      <c r="C51" s="282">
        <v>0</v>
      </c>
      <c r="D51" s="283">
        <v>30</v>
      </c>
      <c r="E51" s="362">
        <f t="shared" si="11"/>
        <v>30</v>
      </c>
      <c r="F51" s="282">
        <v>30</v>
      </c>
      <c r="G51" s="283">
        <f t="shared" si="12"/>
        <v>20</v>
      </c>
      <c r="H51" s="283">
        <f t="shared" si="13"/>
        <v>50</v>
      </c>
      <c r="I51" s="285">
        <f t="shared" si="14"/>
        <v>2</v>
      </c>
      <c r="J51" s="288"/>
      <c r="K51" s="289"/>
      <c r="L51" s="290"/>
      <c r="M51" s="285"/>
      <c r="N51" s="288"/>
      <c r="O51" s="289"/>
      <c r="P51" s="290"/>
      <c r="Q51" s="285"/>
      <c r="R51" s="373"/>
      <c r="S51" s="374"/>
      <c r="T51" s="377"/>
      <c r="U51" s="375"/>
      <c r="V51" s="288"/>
      <c r="W51" s="289"/>
      <c r="X51" s="290"/>
      <c r="Y51" s="285"/>
      <c r="Z51" s="288"/>
      <c r="AA51" s="289"/>
      <c r="AB51" s="290"/>
      <c r="AC51" s="285"/>
      <c r="AD51" s="288">
        <v>0</v>
      </c>
      <c r="AE51" s="289">
        <v>30</v>
      </c>
      <c r="AF51" s="290">
        <v>20</v>
      </c>
      <c r="AG51" s="285">
        <v>2</v>
      </c>
      <c r="AH51" s="294" t="s">
        <v>54</v>
      </c>
    </row>
    <row r="52" spans="1:34">
      <c r="A52" s="352">
        <v>37</v>
      </c>
      <c r="B52" s="378" t="s">
        <v>166</v>
      </c>
      <c r="C52" s="282">
        <v>0</v>
      </c>
      <c r="D52" s="283">
        <v>60</v>
      </c>
      <c r="E52" s="362">
        <f t="shared" si="11"/>
        <v>60</v>
      </c>
      <c r="F52" s="282">
        <v>60</v>
      </c>
      <c r="G52" s="283">
        <f t="shared" si="12"/>
        <v>90</v>
      </c>
      <c r="H52" s="283">
        <f t="shared" si="13"/>
        <v>150</v>
      </c>
      <c r="I52" s="285">
        <f t="shared" si="14"/>
        <v>6</v>
      </c>
      <c r="J52" s="282"/>
      <c r="K52" s="283"/>
      <c r="L52" s="287"/>
      <c r="M52" s="285"/>
      <c r="N52" s="282"/>
      <c r="O52" s="283"/>
      <c r="P52" s="287"/>
      <c r="Q52" s="285"/>
      <c r="R52" s="282"/>
      <c r="S52" s="283"/>
      <c r="T52" s="287"/>
      <c r="U52" s="285"/>
      <c r="V52" s="282"/>
      <c r="W52" s="283"/>
      <c r="X52" s="287"/>
      <c r="Y52" s="285"/>
      <c r="Z52" s="282">
        <v>0</v>
      </c>
      <c r="AA52" s="283">
        <v>30</v>
      </c>
      <c r="AB52" s="290">
        <v>45</v>
      </c>
      <c r="AC52" s="285">
        <v>3</v>
      </c>
      <c r="AD52" s="282">
        <v>0</v>
      </c>
      <c r="AE52" s="283">
        <v>30</v>
      </c>
      <c r="AF52" s="287">
        <v>45</v>
      </c>
      <c r="AG52" s="285">
        <v>3</v>
      </c>
      <c r="AH52" s="294" t="s">
        <v>167</v>
      </c>
    </row>
    <row r="53" spans="1:34" ht="15.75" thickBot="1">
      <c r="A53" s="352">
        <v>38</v>
      </c>
      <c r="B53" s="379" t="s">
        <v>168</v>
      </c>
      <c r="C53" s="297">
        <v>0</v>
      </c>
      <c r="D53" s="298">
        <v>120</v>
      </c>
      <c r="E53" s="380">
        <f t="shared" si="11"/>
        <v>120</v>
      </c>
      <c r="F53" s="297">
        <v>120</v>
      </c>
      <c r="G53" s="298">
        <f t="shared" si="12"/>
        <v>30</v>
      </c>
      <c r="H53" s="298">
        <f t="shared" si="13"/>
        <v>150</v>
      </c>
      <c r="I53" s="299">
        <f t="shared" si="14"/>
        <v>6</v>
      </c>
      <c r="J53" s="381"/>
      <c r="K53" s="382"/>
      <c r="L53" s="383"/>
      <c r="M53" s="384"/>
      <c r="N53" s="381">
        <v>0</v>
      </c>
      <c r="O53" s="382">
        <v>60</v>
      </c>
      <c r="P53" s="383">
        <v>15</v>
      </c>
      <c r="Q53" s="384">
        <v>3</v>
      </c>
      <c r="R53" s="381">
        <v>0</v>
      </c>
      <c r="S53" s="382">
        <v>60</v>
      </c>
      <c r="T53" s="383">
        <v>15</v>
      </c>
      <c r="U53" s="384">
        <v>3</v>
      </c>
      <c r="V53" s="381"/>
      <c r="W53" s="382"/>
      <c r="X53" s="383"/>
      <c r="Y53" s="384"/>
      <c r="Z53" s="385"/>
      <c r="AA53" s="386"/>
      <c r="AB53" s="387"/>
      <c r="AC53" s="299"/>
      <c r="AD53" s="385"/>
      <c r="AE53" s="386"/>
      <c r="AF53" s="387"/>
      <c r="AG53" s="299"/>
      <c r="AH53" s="388" t="s">
        <v>169</v>
      </c>
    </row>
    <row r="54" spans="1:34" ht="15.75" thickBot="1">
      <c r="A54" s="280"/>
      <c r="B54" s="351" t="s">
        <v>55</v>
      </c>
      <c r="C54" s="349">
        <f t="shared" ref="C54:AG54" si="15">SUM(C39:C53)</f>
        <v>15</v>
      </c>
      <c r="D54" s="349">
        <f t="shared" si="15"/>
        <v>870</v>
      </c>
      <c r="E54" s="349">
        <f t="shared" si="15"/>
        <v>885</v>
      </c>
      <c r="F54" s="349">
        <f t="shared" si="15"/>
        <v>885</v>
      </c>
      <c r="G54" s="349">
        <f t="shared" si="15"/>
        <v>940</v>
      </c>
      <c r="H54" s="349">
        <f t="shared" si="15"/>
        <v>1825</v>
      </c>
      <c r="I54" s="350">
        <f t="shared" si="15"/>
        <v>73</v>
      </c>
      <c r="J54" s="349">
        <f t="shared" si="15"/>
        <v>0</v>
      </c>
      <c r="K54" s="349">
        <f t="shared" si="15"/>
        <v>135</v>
      </c>
      <c r="L54" s="349">
        <f t="shared" si="15"/>
        <v>190</v>
      </c>
      <c r="M54" s="350">
        <f t="shared" si="15"/>
        <v>13</v>
      </c>
      <c r="N54" s="349">
        <f t="shared" si="15"/>
        <v>0</v>
      </c>
      <c r="O54" s="349">
        <f t="shared" si="15"/>
        <v>240</v>
      </c>
      <c r="P54" s="349">
        <f t="shared" si="15"/>
        <v>185</v>
      </c>
      <c r="Q54" s="350">
        <f t="shared" si="15"/>
        <v>17</v>
      </c>
      <c r="R54" s="349">
        <f t="shared" si="15"/>
        <v>15</v>
      </c>
      <c r="S54" s="349">
        <f t="shared" si="15"/>
        <v>210</v>
      </c>
      <c r="T54" s="349">
        <f t="shared" si="15"/>
        <v>200</v>
      </c>
      <c r="U54" s="350">
        <f t="shared" si="15"/>
        <v>17</v>
      </c>
      <c r="V54" s="349">
        <f t="shared" si="15"/>
        <v>0</v>
      </c>
      <c r="W54" s="349">
        <f t="shared" si="15"/>
        <v>150</v>
      </c>
      <c r="X54" s="349">
        <f t="shared" si="15"/>
        <v>200</v>
      </c>
      <c r="Y54" s="350">
        <f t="shared" si="15"/>
        <v>14</v>
      </c>
      <c r="Z54" s="349">
        <f t="shared" si="15"/>
        <v>0</v>
      </c>
      <c r="AA54" s="349">
        <f t="shared" si="15"/>
        <v>75</v>
      </c>
      <c r="AB54" s="349">
        <f t="shared" si="15"/>
        <v>100</v>
      </c>
      <c r="AC54" s="350">
        <f t="shared" si="15"/>
        <v>7</v>
      </c>
      <c r="AD54" s="349">
        <f t="shared" si="15"/>
        <v>0</v>
      </c>
      <c r="AE54" s="349">
        <f t="shared" si="15"/>
        <v>60</v>
      </c>
      <c r="AF54" s="349">
        <f t="shared" si="15"/>
        <v>65</v>
      </c>
      <c r="AG54" s="350">
        <f t="shared" si="15"/>
        <v>5</v>
      </c>
      <c r="AH54" s="349"/>
    </row>
    <row r="55" spans="1:34" ht="15.75" thickBot="1">
      <c r="A55" s="280" t="s">
        <v>18</v>
      </c>
      <c r="B55" s="5099" t="s">
        <v>36</v>
      </c>
      <c r="C55" s="5100"/>
      <c r="D55" s="5100"/>
      <c r="E55" s="5100"/>
      <c r="F55" s="5100"/>
      <c r="G55" s="5100"/>
      <c r="H55" s="5100"/>
      <c r="I55" s="5101"/>
      <c r="J55" s="5102"/>
      <c r="K55" s="5103"/>
      <c r="L55" s="5103"/>
      <c r="M55" s="5103"/>
      <c r="N55" s="5103"/>
      <c r="O55" s="5103"/>
      <c r="P55" s="5103"/>
      <c r="Q55" s="5103"/>
      <c r="R55" s="5103"/>
      <c r="S55" s="5103"/>
      <c r="T55" s="5103"/>
      <c r="U55" s="5103"/>
      <c r="V55" s="5103"/>
      <c r="W55" s="5103"/>
      <c r="X55" s="5103"/>
      <c r="Y55" s="5103"/>
      <c r="Z55" s="5103"/>
      <c r="AA55" s="5103"/>
      <c r="AB55" s="5103"/>
      <c r="AC55" s="5103"/>
      <c r="AD55" s="5103"/>
      <c r="AE55" s="5103"/>
      <c r="AF55" s="5103"/>
      <c r="AG55" s="5103"/>
      <c r="AH55" s="5104"/>
    </row>
    <row r="56" spans="1:34">
      <c r="A56" s="280">
        <v>39</v>
      </c>
      <c r="B56" s="389" t="s">
        <v>170</v>
      </c>
      <c r="C56" s="390">
        <v>0</v>
      </c>
      <c r="D56" s="391">
        <v>60</v>
      </c>
      <c r="E56" s="332">
        <f>SUM(C56:D56)</f>
        <v>60</v>
      </c>
      <c r="F56" s="390">
        <v>60</v>
      </c>
      <c r="G56" s="271">
        <f>H56-F56</f>
        <v>15</v>
      </c>
      <c r="H56" s="271">
        <f>$B$8*I56</f>
        <v>75</v>
      </c>
      <c r="I56" s="272">
        <f>SUM(M56,Q56,U56,Y56,AC56,AG56)</f>
        <v>3</v>
      </c>
      <c r="J56" s="392"/>
      <c r="K56" s="393"/>
      <c r="L56" s="394"/>
      <c r="M56" s="395"/>
      <c r="N56" s="396"/>
      <c r="O56" s="397"/>
      <c r="P56" s="398"/>
      <c r="Q56" s="394"/>
      <c r="R56" s="390">
        <v>0</v>
      </c>
      <c r="S56" s="391">
        <v>60</v>
      </c>
      <c r="T56" s="399">
        <v>15</v>
      </c>
      <c r="U56" s="400">
        <v>3</v>
      </c>
      <c r="V56" s="390"/>
      <c r="W56" s="391"/>
      <c r="X56" s="399"/>
      <c r="Y56" s="401"/>
      <c r="Z56" s="390"/>
      <c r="AA56" s="391"/>
      <c r="AB56" s="399"/>
      <c r="AC56" s="400"/>
      <c r="AD56" s="390"/>
      <c r="AE56" s="391"/>
      <c r="AF56" s="399"/>
      <c r="AG56" s="401"/>
      <c r="AH56" s="402" t="s">
        <v>64</v>
      </c>
    </row>
    <row r="57" spans="1:34">
      <c r="A57" s="280">
        <v>40</v>
      </c>
      <c r="B57" s="322" t="s">
        <v>171</v>
      </c>
      <c r="C57" s="284">
        <v>0</v>
      </c>
      <c r="D57" s="403">
        <v>40</v>
      </c>
      <c r="E57" s="287">
        <f>SUM(C57:D57)</f>
        <v>40</v>
      </c>
      <c r="F57" s="284">
        <v>40</v>
      </c>
      <c r="G57" s="283">
        <f>H57-F57</f>
        <v>60</v>
      </c>
      <c r="H57" s="283">
        <f>$B$8*I57</f>
        <v>100</v>
      </c>
      <c r="I57" s="285">
        <f>SUM(M57,Q57,U57,Y57,AC57,AG57)</f>
        <v>4</v>
      </c>
      <c r="J57" s="404"/>
      <c r="K57" s="403"/>
      <c r="L57" s="405"/>
      <c r="M57" s="406"/>
      <c r="N57" s="284">
        <v>0</v>
      </c>
      <c r="O57" s="403">
        <v>10</v>
      </c>
      <c r="P57" s="405">
        <v>15</v>
      </c>
      <c r="Q57" s="407">
        <v>1</v>
      </c>
      <c r="R57" s="284">
        <v>0</v>
      </c>
      <c r="S57" s="408">
        <v>15</v>
      </c>
      <c r="T57" s="409">
        <v>10</v>
      </c>
      <c r="U57" s="410">
        <v>1</v>
      </c>
      <c r="V57" s="284">
        <v>0</v>
      </c>
      <c r="W57" s="408">
        <v>15</v>
      </c>
      <c r="X57" s="409">
        <v>35</v>
      </c>
      <c r="Y57" s="410">
        <v>2</v>
      </c>
      <c r="Z57" s="284"/>
      <c r="AA57" s="403"/>
      <c r="AB57" s="405"/>
      <c r="AC57" s="410"/>
      <c r="AD57" s="284"/>
      <c r="AE57" s="403"/>
      <c r="AF57" s="405"/>
      <c r="AG57" s="406"/>
      <c r="AH57" s="411" t="s">
        <v>62</v>
      </c>
    </row>
    <row r="58" spans="1:34">
      <c r="A58" s="280">
        <v>41</v>
      </c>
      <c r="B58" s="322" t="s">
        <v>172</v>
      </c>
      <c r="C58" s="284">
        <v>0</v>
      </c>
      <c r="D58" s="403">
        <v>200</v>
      </c>
      <c r="E58" s="287">
        <v>200</v>
      </c>
      <c r="F58" s="284">
        <v>200</v>
      </c>
      <c r="G58" s="283">
        <v>0</v>
      </c>
      <c r="H58" s="283">
        <v>200</v>
      </c>
      <c r="I58" s="285">
        <v>8</v>
      </c>
      <c r="J58" s="404"/>
      <c r="K58" s="403"/>
      <c r="L58" s="405"/>
      <c r="M58" s="406"/>
      <c r="N58" s="284"/>
      <c r="O58" s="403"/>
      <c r="P58" s="405"/>
      <c r="Q58" s="407"/>
      <c r="R58" s="284">
        <v>0</v>
      </c>
      <c r="S58" s="408">
        <v>50</v>
      </c>
      <c r="T58" s="409">
        <v>0</v>
      </c>
      <c r="U58" s="410">
        <v>2</v>
      </c>
      <c r="V58" s="284">
        <v>0</v>
      </c>
      <c r="W58" s="408">
        <v>50</v>
      </c>
      <c r="X58" s="409">
        <v>0</v>
      </c>
      <c r="Y58" s="410">
        <v>2</v>
      </c>
      <c r="Z58" s="284">
        <v>0</v>
      </c>
      <c r="AA58" s="403">
        <v>50</v>
      </c>
      <c r="AB58" s="405">
        <v>0</v>
      </c>
      <c r="AC58" s="410">
        <v>2</v>
      </c>
      <c r="AD58" s="284">
        <v>0</v>
      </c>
      <c r="AE58" s="403">
        <v>50</v>
      </c>
      <c r="AF58" s="405">
        <v>0</v>
      </c>
      <c r="AG58" s="412">
        <v>2</v>
      </c>
      <c r="AH58" s="411" t="s">
        <v>173</v>
      </c>
    </row>
    <row r="59" spans="1:34" ht="15.75" thickBot="1">
      <c r="A59" s="280">
        <v>42</v>
      </c>
      <c r="B59" s="322" t="s">
        <v>174</v>
      </c>
      <c r="C59" s="284">
        <v>0</v>
      </c>
      <c r="D59" s="403">
        <v>120</v>
      </c>
      <c r="E59" s="287">
        <f>SUM(C59:D59)</f>
        <v>120</v>
      </c>
      <c r="F59" s="284">
        <v>120</v>
      </c>
      <c r="G59" s="283">
        <f>H59-F59</f>
        <v>5</v>
      </c>
      <c r="H59" s="283">
        <f>$B$8*I59</f>
        <v>125</v>
      </c>
      <c r="I59" s="285">
        <f>SUM(M59,Q59,U59,Y59,AC59,AG59)</f>
        <v>5</v>
      </c>
      <c r="J59" s="404"/>
      <c r="K59" s="403"/>
      <c r="L59" s="405"/>
      <c r="M59" s="406"/>
      <c r="N59" s="284"/>
      <c r="O59" s="403"/>
      <c r="P59" s="405"/>
      <c r="Q59" s="405"/>
      <c r="R59" s="284"/>
      <c r="S59" s="403"/>
      <c r="T59" s="405"/>
      <c r="U59" s="406"/>
      <c r="V59" s="284"/>
      <c r="W59" s="413"/>
      <c r="X59" s="414"/>
      <c r="Y59" s="415"/>
      <c r="Z59" s="284">
        <v>0</v>
      </c>
      <c r="AA59" s="403">
        <v>120</v>
      </c>
      <c r="AB59" s="405">
        <v>5</v>
      </c>
      <c r="AC59" s="410">
        <v>5</v>
      </c>
      <c r="AD59" s="284"/>
      <c r="AE59" s="403"/>
      <c r="AF59" s="405"/>
      <c r="AG59" s="406"/>
      <c r="AH59" s="411" t="s">
        <v>52</v>
      </c>
    </row>
    <row r="60" spans="1:34" ht="15.75" thickBot="1">
      <c r="A60" s="280"/>
      <c r="B60" s="416" t="s">
        <v>55</v>
      </c>
      <c r="C60" s="417">
        <f t="shared" ref="C60:I60" si="16">SUM(C56:C59)</f>
        <v>0</v>
      </c>
      <c r="D60" s="417">
        <f t="shared" si="16"/>
        <v>420</v>
      </c>
      <c r="E60" s="417">
        <f t="shared" si="16"/>
        <v>420</v>
      </c>
      <c r="F60" s="417">
        <f t="shared" si="16"/>
        <v>420</v>
      </c>
      <c r="G60" s="417">
        <f t="shared" si="16"/>
        <v>80</v>
      </c>
      <c r="H60" s="417">
        <f t="shared" si="16"/>
        <v>500</v>
      </c>
      <c r="I60" s="418">
        <f t="shared" si="16"/>
        <v>20</v>
      </c>
      <c r="J60" s="417"/>
      <c r="K60" s="417"/>
      <c r="L60" s="417"/>
      <c r="M60" s="417"/>
      <c r="N60" s="417">
        <f t="shared" ref="N60:AG60" si="17">SUM(N56:N59)</f>
        <v>0</v>
      </c>
      <c r="O60" s="417">
        <f t="shared" si="17"/>
        <v>10</v>
      </c>
      <c r="P60" s="417">
        <f t="shared" si="17"/>
        <v>15</v>
      </c>
      <c r="Q60" s="418">
        <f t="shared" si="17"/>
        <v>1</v>
      </c>
      <c r="R60" s="417">
        <f t="shared" si="17"/>
        <v>0</v>
      </c>
      <c r="S60" s="417">
        <f t="shared" si="17"/>
        <v>125</v>
      </c>
      <c r="T60" s="417">
        <f t="shared" si="17"/>
        <v>25</v>
      </c>
      <c r="U60" s="418">
        <f t="shared" si="17"/>
        <v>6</v>
      </c>
      <c r="V60" s="417">
        <f t="shared" si="17"/>
        <v>0</v>
      </c>
      <c r="W60" s="417">
        <f t="shared" si="17"/>
        <v>65</v>
      </c>
      <c r="X60" s="417">
        <f t="shared" si="17"/>
        <v>35</v>
      </c>
      <c r="Y60" s="418">
        <f t="shared" si="17"/>
        <v>4</v>
      </c>
      <c r="Z60" s="417">
        <f t="shared" si="17"/>
        <v>0</v>
      </c>
      <c r="AA60" s="417">
        <f t="shared" si="17"/>
        <v>170</v>
      </c>
      <c r="AB60" s="417">
        <f t="shared" si="17"/>
        <v>5</v>
      </c>
      <c r="AC60" s="418">
        <f t="shared" si="17"/>
        <v>7</v>
      </c>
      <c r="AD60" s="417">
        <f t="shared" si="17"/>
        <v>0</v>
      </c>
      <c r="AE60" s="417">
        <f t="shared" si="17"/>
        <v>50</v>
      </c>
      <c r="AF60" s="417">
        <f t="shared" si="17"/>
        <v>0</v>
      </c>
      <c r="AG60" s="418">
        <f t="shared" si="17"/>
        <v>2</v>
      </c>
      <c r="AH60" s="419"/>
    </row>
    <row r="61" spans="1:34" ht="15.75" thickBot="1">
      <c r="A61" s="280" t="s">
        <v>19</v>
      </c>
      <c r="B61" s="420" t="s">
        <v>175</v>
      </c>
      <c r="C61" s="421"/>
      <c r="D61" s="421"/>
      <c r="E61" s="421"/>
      <c r="F61" s="422"/>
      <c r="G61" s="422"/>
      <c r="H61" s="311"/>
      <c r="I61" s="423"/>
      <c r="J61" s="424"/>
      <c r="K61" s="425"/>
      <c r="L61" s="425"/>
      <c r="M61" s="426"/>
      <c r="N61" s="425"/>
      <c r="O61" s="425"/>
      <c r="P61" s="425"/>
      <c r="Q61" s="426"/>
      <c r="R61" s="425"/>
      <c r="S61" s="425"/>
      <c r="T61" s="425"/>
      <c r="U61" s="426"/>
      <c r="V61" s="425"/>
      <c r="W61" s="425"/>
      <c r="X61" s="425"/>
      <c r="Y61" s="426"/>
      <c r="Z61" s="425"/>
      <c r="AA61" s="425"/>
      <c r="AB61" s="425"/>
      <c r="AC61" s="426"/>
      <c r="AD61" s="425"/>
      <c r="AE61" s="425"/>
      <c r="AF61" s="425"/>
      <c r="AG61" s="426"/>
      <c r="AH61" s="427"/>
    </row>
    <row r="62" spans="1:34" ht="15.75" thickBot="1">
      <c r="A62" s="428" t="s">
        <v>176</v>
      </c>
      <c r="B62" s="259" t="s">
        <v>177</v>
      </c>
      <c r="C62" s="429"/>
      <c r="D62" s="429"/>
      <c r="E62" s="429"/>
      <c r="F62" s="429"/>
      <c r="G62" s="429"/>
      <c r="H62" s="429"/>
      <c r="I62" s="430"/>
      <c r="J62" s="263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429"/>
      <c r="AA62" s="429"/>
      <c r="AB62" s="429"/>
      <c r="AC62" s="431"/>
      <c r="AD62" s="429"/>
      <c r="AE62" s="429"/>
      <c r="AF62" s="429"/>
      <c r="AG62" s="431"/>
      <c r="AH62" s="432"/>
    </row>
    <row r="63" spans="1:34">
      <c r="A63" s="280">
        <v>43</v>
      </c>
      <c r="B63" s="433" t="s">
        <v>178</v>
      </c>
      <c r="C63" s="270">
        <v>15</v>
      </c>
      <c r="D63" s="271">
        <v>0</v>
      </c>
      <c r="E63" s="354">
        <f>SUM(C63:D63)</f>
        <v>15</v>
      </c>
      <c r="F63" s="434">
        <v>15</v>
      </c>
      <c r="G63" s="271">
        <f>H63-F63</f>
        <v>35</v>
      </c>
      <c r="H63" s="271">
        <f>$B$8*I63</f>
        <v>50</v>
      </c>
      <c r="I63" s="435">
        <f>SUM(M63,Q63,U63,Y63,AC63,AG63)</f>
        <v>2</v>
      </c>
      <c r="J63" s="270"/>
      <c r="K63" s="271"/>
      <c r="L63" s="332"/>
      <c r="M63" s="354"/>
      <c r="N63" s="270"/>
      <c r="O63" s="271"/>
      <c r="P63" s="332"/>
      <c r="Q63" s="354"/>
      <c r="R63" s="270"/>
      <c r="S63" s="271"/>
      <c r="T63" s="332"/>
      <c r="U63" s="354"/>
      <c r="V63" s="434"/>
      <c r="W63" s="271"/>
      <c r="X63" s="332"/>
      <c r="Y63" s="332"/>
      <c r="Z63" s="270"/>
      <c r="AA63" s="271"/>
      <c r="AB63" s="271"/>
      <c r="AC63" s="272"/>
      <c r="AD63" s="434">
        <v>15</v>
      </c>
      <c r="AE63" s="271">
        <v>0</v>
      </c>
      <c r="AF63" s="271">
        <v>35</v>
      </c>
      <c r="AG63" s="435">
        <v>2</v>
      </c>
      <c r="AH63" s="436" t="s">
        <v>54</v>
      </c>
    </row>
    <row r="64" spans="1:34">
      <c r="A64" s="280">
        <v>44</v>
      </c>
      <c r="B64" s="437" t="s">
        <v>179</v>
      </c>
      <c r="C64" s="253">
        <v>60</v>
      </c>
      <c r="D64" s="254">
        <v>90</v>
      </c>
      <c r="E64" s="438">
        <f>SUM(C64:D64)</f>
        <v>150</v>
      </c>
      <c r="F64" s="300">
        <v>150</v>
      </c>
      <c r="G64" s="254">
        <f>H64-F64</f>
        <v>100</v>
      </c>
      <c r="H64" s="254">
        <f>$B$8*I64</f>
        <v>250</v>
      </c>
      <c r="I64" s="439">
        <f>SUM(M64,Q64,U64,Y64,AC64,AG64)</f>
        <v>10</v>
      </c>
      <c r="J64" s="253"/>
      <c r="K64" s="254"/>
      <c r="L64" s="255"/>
      <c r="M64" s="438"/>
      <c r="N64" s="253"/>
      <c r="O64" s="254"/>
      <c r="P64" s="255"/>
      <c r="Q64" s="438"/>
      <c r="R64" s="253"/>
      <c r="S64" s="254"/>
      <c r="T64" s="255"/>
      <c r="U64" s="438"/>
      <c r="V64" s="300"/>
      <c r="W64" s="254"/>
      <c r="X64" s="255"/>
      <c r="Y64" s="255"/>
      <c r="Z64" s="253">
        <v>30</v>
      </c>
      <c r="AA64" s="254">
        <v>30</v>
      </c>
      <c r="AB64" s="254">
        <v>40</v>
      </c>
      <c r="AC64" s="256">
        <v>4</v>
      </c>
      <c r="AD64" s="300">
        <v>30</v>
      </c>
      <c r="AE64" s="254">
        <v>60</v>
      </c>
      <c r="AF64" s="254">
        <v>60</v>
      </c>
      <c r="AG64" s="439">
        <v>6</v>
      </c>
      <c r="AH64" s="440" t="s">
        <v>57</v>
      </c>
    </row>
    <row r="65" spans="1:34" ht="15.75" thickBot="1">
      <c r="A65" s="441">
        <v>45</v>
      </c>
      <c r="B65" s="442" t="s">
        <v>180</v>
      </c>
      <c r="C65" s="443">
        <v>0</v>
      </c>
      <c r="D65" s="444">
        <v>80</v>
      </c>
      <c r="E65" s="255">
        <f>SUM(C65:D65)</f>
        <v>80</v>
      </c>
      <c r="F65" s="445">
        <v>80</v>
      </c>
      <c r="G65" s="298">
        <f>H65-F65</f>
        <v>45</v>
      </c>
      <c r="H65" s="298">
        <f>$B$8*I65</f>
        <v>125</v>
      </c>
      <c r="I65" s="299">
        <f>SUM(M65,Q65,U65,Y65,AC65,AG65)</f>
        <v>5</v>
      </c>
      <c r="J65" s="446"/>
      <c r="K65" s="444"/>
      <c r="L65" s="447"/>
      <c r="M65" s="448"/>
      <c r="N65" s="443"/>
      <c r="O65" s="444"/>
      <c r="P65" s="447"/>
      <c r="Q65" s="447"/>
      <c r="R65" s="443"/>
      <c r="S65" s="444"/>
      <c r="T65" s="447"/>
      <c r="U65" s="448"/>
      <c r="V65" s="443"/>
      <c r="W65" s="449"/>
      <c r="X65" s="450"/>
      <c r="Y65" s="451"/>
      <c r="Z65" s="443">
        <v>0</v>
      </c>
      <c r="AA65" s="452">
        <v>40</v>
      </c>
      <c r="AB65" s="453">
        <v>10</v>
      </c>
      <c r="AC65" s="454">
        <v>2</v>
      </c>
      <c r="AD65" s="455">
        <v>0</v>
      </c>
      <c r="AE65" s="452">
        <v>40</v>
      </c>
      <c r="AF65" s="453">
        <v>35</v>
      </c>
      <c r="AG65" s="454">
        <v>3</v>
      </c>
      <c r="AH65" s="456" t="s">
        <v>167</v>
      </c>
    </row>
    <row r="66" spans="1:34" ht="15.75" thickBot="1">
      <c r="A66" s="441"/>
      <c r="B66" s="429" t="s">
        <v>55</v>
      </c>
      <c r="C66" s="457">
        <f t="shared" ref="C66:I66" si="18">SUM(C63:C65)</f>
        <v>75</v>
      </c>
      <c r="D66" s="457">
        <f t="shared" si="18"/>
        <v>170</v>
      </c>
      <c r="E66" s="457">
        <f t="shared" si="18"/>
        <v>245</v>
      </c>
      <c r="F66" s="457">
        <f t="shared" si="18"/>
        <v>245</v>
      </c>
      <c r="G66" s="457">
        <f t="shared" si="18"/>
        <v>180</v>
      </c>
      <c r="H66" s="457">
        <f t="shared" si="18"/>
        <v>425</v>
      </c>
      <c r="I66" s="458">
        <f t="shared" si="18"/>
        <v>17</v>
      </c>
      <c r="J66" s="457"/>
      <c r="K66" s="457"/>
      <c r="L66" s="457"/>
      <c r="M66" s="457"/>
      <c r="N66" s="457"/>
      <c r="O66" s="457"/>
      <c r="P66" s="457"/>
      <c r="Q66" s="457"/>
      <c r="R66" s="457"/>
      <c r="S66" s="457"/>
      <c r="T66" s="457"/>
      <c r="U66" s="457"/>
      <c r="V66" s="457"/>
      <c r="W66" s="457"/>
      <c r="X66" s="457"/>
      <c r="Y66" s="457"/>
      <c r="Z66" s="457">
        <f t="shared" ref="Z66:AG66" si="19">SUM(Z63:Z65)</f>
        <v>30</v>
      </c>
      <c r="AA66" s="457">
        <f t="shared" si="19"/>
        <v>70</v>
      </c>
      <c r="AB66" s="457">
        <f t="shared" si="19"/>
        <v>50</v>
      </c>
      <c r="AC66" s="458">
        <f t="shared" si="19"/>
        <v>6</v>
      </c>
      <c r="AD66" s="457">
        <f t="shared" si="19"/>
        <v>45</v>
      </c>
      <c r="AE66" s="457">
        <f t="shared" si="19"/>
        <v>100</v>
      </c>
      <c r="AF66" s="457">
        <f t="shared" si="19"/>
        <v>130</v>
      </c>
      <c r="AG66" s="350">
        <f t="shared" si="19"/>
        <v>11</v>
      </c>
      <c r="AH66" s="264"/>
    </row>
    <row r="67" spans="1:34" ht="15.75" thickBot="1">
      <c r="A67" s="459" t="s">
        <v>181</v>
      </c>
      <c r="B67" s="259" t="s">
        <v>182</v>
      </c>
      <c r="C67" s="460"/>
      <c r="D67" s="460"/>
      <c r="E67" s="460"/>
      <c r="F67" s="461"/>
      <c r="G67" s="461"/>
      <c r="H67" s="461"/>
      <c r="I67" s="462"/>
      <c r="J67" s="463"/>
      <c r="K67" s="460"/>
      <c r="L67" s="460"/>
      <c r="M67" s="460"/>
      <c r="N67" s="460"/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0"/>
      <c r="AA67" s="460"/>
      <c r="AB67" s="460"/>
      <c r="AC67" s="464"/>
      <c r="AD67" s="460"/>
      <c r="AE67" s="460"/>
      <c r="AF67" s="460"/>
      <c r="AG67" s="464"/>
      <c r="AH67" s="432"/>
    </row>
    <row r="68" spans="1:34">
      <c r="A68" s="441">
        <v>43</v>
      </c>
      <c r="B68" s="465" t="s">
        <v>183</v>
      </c>
      <c r="C68" s="300">
        <v>15</v>
      </c>
      <c r="D68" s="254">
        <v>0</v>
      </c>
      <c r="E68" s="269">
        <f>SUM(C68:D68)</f>
        <v>15</v>
      </c>
      <c r="F68" s="270">
        <v>15</v>
      </c>
      <c r="G68" s="466">
        <v>35</v>
      </c>
      <c r="H68" s="466">
        <f>$B$8*I68</f>
        <v>50</v>
      </c>
      <c r="I68" s="467">
        <f>SUM(M68,Q68,U68,Y68,AC68,AG68)</f>
        <v>2</v>
      </c>
      <c r="J68" s="434"/>
      <c r="K68" s="271"/>
      <c r="L68" s="332"/>
      <c r="M68" s="332"/>
      <c r="N68" s="270"/>
      <c r="O68" s="271"/>
      <c r="P68" s="332"/>
      <c r="Q68" s="354"/>
      <c r="R68" s="434"/>
      <c r="S68" s="271"/>
      <c r="T68" s="332"/>
      <c r="U68" s="332"/>
      <c r="V68" s="270"/>
      <c r="W68" s="271"/>
      <c r="X68" s="332"/>
      <c r="Y68" s="354"/>
      <c r="Z68" s="434"/>
      <c r="AA68" s="271"/>
      <c r="AB68" s="332"/>
      <c r="AC68" s="435"/>
      <c r="AD68" s="270">
        <v>15</v>
      </c>
      <c r="AE68" s="271">
        <v>0</v>
      </c>
      <c r="AF68" s="332">
        <v>35</v>
      </c>
      <c r="AG68" s="272">
        <v>2</v>
      </c>
      <c r="AH68" s="468" t="s">
        <v>54</v>
      </c>
    </row>
    <row r="69" spans="1:34">
      <c r="A69" s="441">
        <v>44</v>
      </c>
      <c r="B69" s="469" t="s">
        <v>184</v>
      </c>
      <c r="C69" s="300">
        <v>30</v>
      </c>
      <c r="D69" s="254">
        <v>60</v>
      </c>
      <c r="E69" s="296">
        <f>SUM(C69:D69)</f>
        <v>90</v>
      </c>
      <c r="F69" s="253">
        <v>90</v>
      </c>
      <c r="G69" s="254">
        <f>H69-F69</f>
        <v>160</v>
      </c>
      <c r="H69" s="254">
        <f>$B$8*I69</f>
        <v>250</v>
      </c>
      <c r="I69" s="256">
        <f>SUM(M69,Q69,U69,Y69,AC69,AG69)</f>
        <v>10</v>
      </c>
      <c r="J69" s="300"/>
      <c r="K69" s="254"/>
      <c r="L69" s="255"/>
      <c r="M69" s="255"/>
      <c r="N69" s="253"/>
      <c r="O69" s="254"/>
      <c r="P69" s="255"/>
      <c r="Q69" s="438"/>
      <c r="R69" s="300"/>
      <c r="S69" s="254"/>
      <c r="T69" s="255"/>
      <c r="U69" s="255"/>
      <c r="V69" s="253"/>
      <c r="W69" s="254"/>
      <c r="X69" s="255"/>
      <c r="Y69" s="438"/>
      <c r="Z69" s="300">
        <v>15</v>
      </c>
      <c r="AA69" s="254">
        <v>30</v>
      </c>
      <c r="AB69" s="255">
        <v>55</v>
      </c>
      <c r="AC69" s="439">
        <v>4</v>
      </c>
      <c r="AD69" s="253">
        <v>15</v>
      </c>
      <c r="AE69" s="254">
        <v>30</v>
      </c>
      <c r="AF69" s="255">
        <v>105</v>
      </c>
      <c r="AG69" s="256">
        <v>6</v>
      </c>
      <c r="AH69" s="470" t="s">
        <v>57</v>
      </c>
    </row>
    <row r="70" spans="1:34" ht="15.75" thickBot="1">
      <c r="A70" s="441">
        <v>45</v>
      </c>
      <c r="B70" s="442" t="s">
        <v>180</v>
      </c>
      <c r="C70" s="443">
        <v>0</v>
      </c>
      <c r="D70" s="444">
        <v>80</v>
      </c>
      <c r="E70" s="255">
        <f>SUM(C70:D70)</f>
        <v>80</v>
      </c>
      <c r="F70" s="443">
        <v>80</v>
      </c>
      <c r="G70" s="254">
        <f>H70-F70</f>
        <v>45</v>
      </c>
      <c r="H70" s="254">
        <f>$B$8*I70</f>
        <v>125</v>
      </c>
      <c r="I70" s="256">
        <f>SUM(M70,Q70,U70,Y70,AC70,AG70)</f>
        <v>5</v>
      </c>
      <c r="J70" s="446"/>
      <c r="K70" s="444"/>
      <c r="L70" s="447"/>
      <c r="M70" s="448"/>
      <c r="N70" s="443"/>
      <c r="O70" s="444"/>
      <c r="P70" s="447"/>
      <c r="Q70" s="447"/>
      <c r="R70" s="443"/>
      <c r="S70" s="444"/>
      <c r="T70" s="447"/>
      <c r="U70" s="448"/>
      <c r="V70" s="443"/>
      <c r="W70" s="449"/>
      <c r="X70" s="450"/>
      <c r="Y70" s="451"/>
      <c r="Z70" s="443">
        <v>0</v>
      </c>
      <c r="AA70" s="452">
        <v>40</v>
      </c>
      <c r="AB70" s="453">
        <v>10</v>
      </c>
      <c r="AC70" s="454">
        <v>2</v>
      </c>
      <c r="AD70" s="455">
        <v>0</v>
      </c>
      <c r="AE70" s="452">
        <v>40</v>
      </c>
      <c r="AF70" s="453">
        <v>35</v>
      </c>
      <c r="AG70" s="454">
        <v>3</v>
      </c>
      <c r="AH70" s="456" t="s">
        <v>167</v>
      </c>
    </row>
    <row r="71" spans="1:34" ht="15.75" thickBot="1">
      <c r="A71" s="441"/>
      <c r="B71" s="351" t="s">
        <v>55</v>
      </c>
      <c r="C71" s="349">
        <f t="shared" ref="C71:I71" si="20">SUM(C68:C70)</f>
        <v>45</v>
      </c>
      <c r="D71" s="349">
        <f t="shared" si="20"/>
        <v>140</v>
      </c>
      <c r="E71" s="349">
        <f t="shared" si="20"/>
        <v>185</v>
      </c>
      <c r="F71" s="349">
        <f t="shared" si="20"/>
        <v>185</v>
      </c>
      <c r="G71" s="349">
        <f t="shared" si="20"/>
        <v>240</v>
      </c>
      <c r="H71" s="349">
        <f t="shared" si="20"/>
        <v>425</v>
      </c>
      <c r="I71" s="350">
        <f t="shared" si="20"/>
        <v>17</v>
      </c>
      <c r="J71" s="349"/>
      <c r="K71" s="349"/>
      <c r="L71" s="349"/>
      <c r="M71" s="349"/>
      <c r="N71" s="349"/>
      <c r="O71" s="349"/>
      <c r="P71" s="349"/>
      <c r="Q71" s="349"/>
      <c r="R71" s="349"/>
      <c r="S71" s="349"/>
      <c r="T71" s="349"/>
      <c r="U71" s="349"/>
      <c r="V71" s="349"/>
      <c r="W71" s="349"/>
      <c r="X71" s="349"/>
      <c r="Y71" s="349"/>
      <c r="Z71" s="349">
        <f t="shared" ref="Z71:AG71" si="21">SUM(Z68:Z70)</f>
        <v>15</v>
      </c>
      <c r="AA71" s="349">
        <f t="shared" si="21"/>
        <v>70</v>
      </c>
      <c r="AB71" s="349">
        <f t="shared" si="21"/>
        <v>65</v>
      </c>
      <c r="AC71" s="350">
        <f t="shared" si="21"/>
        <v>6</v>
      </c>
      <c r="AD71" s="349">
        <f t="shared" si="21"/>
        <v>30</v>
      </c>
      <c r="AE71" s="349">
        <f t="shared" si="21"/>
        <v>70</v>
      </c>
      <c r="AF71" s="349">
        <f t="shared" si="21"/>
        <v>175</v>
      </c>
      <c r="AG71" s="350">
        <f t="shared" si="21"/>
        <v>11</v>
      </c>
      <c r="AH71" s="349"/>
    </row>
    <row r="72" spans="1:34" ht="15.75" thickBot="1">
      <c r="A72" s="441" t="s">
        <v>185</v>
      </c>
      <c r="B72" s="259" t="s">
        <v>186</v>
      </c>
      <c r="C72" s="457"/>
      <c r="D72" s="260"/>
      <c r="E72" s="264"/>
      <c r="F72" s="457"/>
      <c r="G72" s="260"/>
      <c r="H72" s="260"/>
      <c r="I72" s="471"/>
      <c r="J72" s="457"/>
      <c r="K72" s="260"/>
      <c r="L72" s="260"/>
      <c r="M72" s="471"/>
      <c r="N72" s="457"/>
      <c r="O72" s="260"/>
      <c r="P72" s="260"/>
      <c r="Q72" s="471"/>
      <c r="R72" s="457"/>
      <c r="S72" s="260"/>
      <c r="T72" s="260"/>
      <c r="U72" s="471"/>
      <c r="V72" s="457"/>
      <c r="W72" s="260"/>
      <c r="X72" s="260"/>
      <c r="Y72" s="471"/>
      <c r="Z72" s="424"/>
      <c r="AA72" s="425"/>
      <c r="AB72" s="425"/>
      <c r="AC72" s="472"/>
      <c r="AD72" s="424"/>
      <c r="AE72" s="425"/>
      <c r="AF72" s="425"/>
      <c r="AG72" s="472"/>
      <c r="AH72" s="264"/>
    </row>
    <row r="73" spans="1:34">
      <c r="A73" s="441">
        <v>43</v>
      </c>
      <c r="B73" s="473" t="s">
        <v>187</v>
      </c>
      <c r="C73" s="434">
        <v>15</v>
      </c>
      <c r="D73" s="271">
        <v>0</v>
      </c>
      <c r="E73" s="332">
        <v>15</v>
      </c>
      <c r="F73" s="270">
        <v>15</v>
      </c>
      <c r="G73" s="271">
        <v>35</v>
      </c>
      <c r="H73" s="271">
        <v>50</v>
      </c>
      <c r="I73" s="272">
        <v>2</v>
      </c>
      <c r="J73" s="434"/>
      <c r="K73" s="271"/>
      <c r="L73" s="271"/>
      <c r="M73" s="435"/>
      <c r="N73" s="270"/>
      <c r="O73" s="271"/>
      <c r="P73" s="271"/>
      <c r="Q73" s="272"/>
      <c r="R73" s="434"/>
      <c r="S73" s="271"/>
      <c r="T73" s="271"/>
      <c r="U73" s="435"/>
      <c r="V73" s="270"/>
      <c r="W73" s="271"/>
      <c r="X73" s="271"/>
      <c r="Y73" s="272"/>
      <c r="Z73" s="474"/>
      <c r="AA73" s="391"/>
      <c r="AB73" s="391"/>
      <c r="AC73" s="475"/>
      <c r="AD73" s="390">
        <v>15</v>
      </c>
      <c r="AE73" s="391">
        <v>0</v>
      </c>
      <c r="AF73" s="391">
        <v>35</v>
      </c>
      <c r="AG73" s="400">
        <v>2</v>
      </c>
      <c r="AH73" s="476" t="s">
        <v>54</v>
      </c>
    </row>
    <row r="74" spans="1:34">
      <c r="A74" s="441">
        <v>44</v>
      </c>
      <c r="B74" s="477" t="s">
        <v>188</v>
      </c>
      <c r="C74" s="300">
        <v>30</v>
      </c>
      <c r="D74" s="254">
        <v>90</v>
      </c>
      <c r="E74" s="255">
        <v>120</v>
      </c>
      <c r="F74" s="253">
        <v>120</v>
      </c>
      <c r="G74" s="254">
        <v>130</v>
      </c>
      <c r="H74" s="254">
        <v>250</v>
      </c>
      <c r="I74" s="256">
        <v>10</v>
      </c>
      <c r="J74" s="300"/>
      <c r="K74" s="254"/>
      <c r="L74" s="254"/>
      <c r="M74" s="439"/>
      <c r="N74" s="253"/>
      <c r="O74" s="254"/>
      <c r="P74" s="254"/>
      <c r="Q74" s="256"/>
      <c r="R74" s="300"/>
      <c r="S74" s="254"/>
      <c r="T74" s="254"/>
      <c r="U74" s="439"/>
      <c r="V74" s="253"/>
      <c r="W74" s="254"/>
      <c r="X74" s="254"/>
      <c r="Y74" s="256"/>
      <c r="Z74" s="446">
        <v>15</v>
      </c>
      <c r="AA74" s="444">
        <v>45</v>
      </c>
      <c r="AB74" s="444">
        <v>40</v>
      </c>
      <c r="AC74" s="478">
        <v>4</v>
      </c>
      <c r="AD74" s="443">
        <v>15</v>
      </c>
      <c r="AE74" s="444">
        <v>45</v>
      </c>
      <c r="AF74" s="444">
        <v>90</v>
      </c>
      <c r="AG74" s="454">
        <v>6</v>
      </c>
      <c r="AH74" s="470" t="s">
        <v>57</v>
      </c>
    </row>
    <row r="75" spans="1:34" ht="15.75" thickBot="1">
      <c r="A75" s="441">
        <v>45</v>
      </c>
      <c r="B75" s="442" t="s">
        <v>180</v>
      </c>
      <c r="C75" s="443">
        <v>0</v>
      </c>
      <c r="D75" s="444">
        <v>80</v>
      </c>
      <c r="E75" s="255">
        <f>SUM(C75:D75)</f>
        <v>80</v>
      </c>
      <c r="F75" s="443">
        <v>80</v>
      </c>
      <c r="G75" s="254">
        <f>H75-F75</f>
        <v>45</v>
      </c>
      <c r="H75" s="254">
        <f>$B$8*I75</f>
        <v>125</v>
      </c>
      <c r="I75" s="256">
        <f>SUM(M75,Q75,U75,Y75,AC75,AG75)</f>
        <v>5</v>
      </c>
      <c r="J75" s="446"/>
      <c r="K75" s="444"/>
      <c r="L75" s="447"/>
      <c r="M75" s="448"/>
      <c r="N75" s="443"/>
      <c r="O75" s="444"/>
      <c r="P75" s="447"/>
      <c r="Q75" s="447"/>
      <c r="R75" s="443"/>
      <c r="S75" s="444"/>
      <c r="T75" s="447"/>
      <c r="U75" s="448"/>
      <c r="V75" s="443"/>
      <c r="W75" s="449"/>
      <c r="X75" s="450"/>
      <c r="Y75" s="451"/>
      <c r="Z75" s="443">
        <v>0</v>
      </c>
      <c r="AA75" s="452">
        <v>40</v>
      </c>
      <c r="AB75" s="453">
        <v>10</v>
      </c>
      <c r="AC75" s="454">
        <v>2</v>
      </c>
      <c r="AD75" s="455">
        <v>0</v>
      </c>
      <c r="AE75" s="452">
        <v>40</v>
      </c>
      <c r="AF75" s="453">
        <v>35</v>
      </c>
      <c r="AG75" s="454">
        <v>3</v>
      </c>
      <c r="AH75" s="456" t="s">
        <v>167</v>
      </c>
    </row>
    <row r="76" spans="1:34" ht="15.75" thickBot="1">
      <c r="A76" s="441"/>
      <c r="B76" s="263" t="s">
        <v>151</v>
      </c>
      <c r="C76" s="349">
        <f t="shared" ref="C76:I76" si="22">SUM(C73:C75)</f>
        <v>45</v>
      </c>
      <c r="D76" s="349">
        <f t="shared" si="22"/>
        <v>170</v>
      </c>
      <c r="E76" s="349">
        <f t="shared" si="22"/>
        <v>215</v>
      </c>
      <c r="F76" s="349">
        <f t="shared" si="22"/>
        <v>215</v>
      </c>
      <c r="G76" s="349">
        <f t="shared" si="22"/>
        <v>210</v>
      </c>
      <c r="H76" s="349">
        <f t="shared" si="22"/>
        <v>425</v>
      </c>
      <c r="I76" s="350">
        <f t="shared" si="22"/>
        <v>17</v>
      </c>
      <c r="J76" s="349"/>
      <c r="K76" s="349"/>
      <c r="L76" s="349"/>
      <c r="M76" s="349"/>
      <c r="N76" s="349"/>
      <c r="O76" s="349"/>
      <c r="P76" s="349"/>
      <c r="Q76" s="349"/>
      <c r="R76" s="349"/>
      <c r="S76" s="349"/>
      <c r="T76" s="349"/>
      <c r="U76" s="349"/>
      <c r="V76" s="349"/>
      <c r="W76" s="349"/>
      <c r="X76" s="349"/>
      <c r="Y76" s="349"/>
      <c r="Z76" s="349">
        <f t="shared" ref="Z76:AG76" si="23">SUM(Z73:Z75)</f>
        <v>15</v>
      </c>
      <c r="AA76" s="349">
        <f t="shared" si="23"/>
        <v>85</v>
      </c>
      <c r="AB76" s="349">
        <f t="shared" si="23"/>
        <v>50</v>
      </c>
      <c r="AC76" s="350">
        <f t="shared" si="23"/>
        <v>6</v>
      </c>
      <c r="AD76" s="349">
        <f t="shared" si="23"/>
        <v>30</v>
      </c>
      <c r="AE76" s="349">
        <f t="shared" si="23"/>
        <v>85</v>
      </c>
      <c r="AF76" s="349">
        <f t="shared" si="23"/>
        <v>160</v>
      </c>
      <c r="AG76" s="350">
        <f t="shared" si="23"/>
        <v>11</v>
      </c>
      <c r="AH76" s="264"/>
    </row>
    <row r="77" spans="1:34" ht="15.75" thickBot="1">
      <c r="A77" s="441"/>
      <c r="B77" s="5082" t="s">
        <v>189</v>
      </c>
      <c r="C77" s="5082"/>
      <c r="D77" s="5082"/>
      <c r="E77" s="5082"/>
      <c r="F77" s="5082"/>
      <c r="G77" s="5082"/>
      <c r="H77" s="5082"/>
      <c r="I77" s="5082"/>
      <c r="J77" s="5082"/>
      <c r="K77" s="5082"/>
      <c r="L77" s="5082"/>
      <c r="M77" s="5082"/>
      <c r="N77" s="5082"/>
      <c r="O77" s="5082"/>
      <c r="P77" s="5082"/>
      <c r="Q77" s="5082"/>
      <c r="R77" s="5082"/>
      <c r="S77" s="5082"/>
      <c r="T77" s="5082"/>
      <c r="U77" s="5082"/>
      <c r="V77" s="5082"/>
      <c r="W77" s="5082"/>
      <c r="X77" s="5082"/>
      <c r="Y77" s="5082"/>
      <c r="Z77" s="5082"/>
      <c r="AA77" s="5082"/>
      <c r="AB77" s="5082"/>
      <c r="AC77" s="5082"/>
      <c r="AD77" s="5082"/>
      <c r="AE77" s="5082"/>
      <c r="AF77" s="5082"/>
      <c r="AG77" s="5083"/>
      <c r="AH77" s="264"/>
    </row>
    <row r="78" spans="1:34">
      <c r="A78" s="441">
        <v>46</v>
      </c>
      <c r="B78" s="479" t="s">
        <v>190</v>
      </c>
      <c r="C78" s="311">
        <v>0</v>
      </c>
      <c r="D78" s="268">
        <v>30</v>
      </c>
      <c r="E78" s="480">
        <v>30</v>
      </c>
      <c r="F78" s="270">
        <v>30</v>
      </c>
      <c r="G78" s="311">
        <v>120</v>
      </c>
      <c r="H78" s="268">
        <v>150</v>
      </c>
      <c r="I78" s="467">
        <v>6</v>
      </c>
      <c r="J78" s="5105" t="s">
        <v>191</v>
      </c>
      <c r="K78" s="5105"/>
      <c r="L78" s="5105"/>
      <c r="M78" s="5105"/>
      <c r="N78" s="5105"/>
      <c r="O78" s="5105"/>
      <c r="P78" s="5105"/>
      <c r="Q78" s="5105"/>
      <c r="R78" s="5105"/>
      <c r="S78" s="5105"/>
      <c r="T78" s="5105"/>
      <c r="U78" s="5105"/>
      <c r="V78" s="5105"/>
      <c r="W78" s="5105"/>
      <c r="X78" s="5105"/>
      <c r="Y78" s="5105"/>
      <c r="Z78" s="5105"/>
      <c r="AA78" s="5105"/>
      <c r="AB78" s="5105"/>
      <c r="AC78" s="5105"/>
      <c r="AD78" s="5105"/>
      <c r="AE78" s="5105"/>
      <c r="AF78" s="5105"/>
      <c r="AG78" s="5105"/>
      <c r="AH78" s="5106"/>
    </row>
    <row r="79" spans="1:34">
      <c r="A79" s="441">
        <v>47</v>
      </c>
      <c r="B79" s="481" t="s">
        <v>192</v>
      </c>
      <c r="C79" s="286">
        <v>0</v>
      </c>
      <c r="D79" s="283">
        <v>30</v>
      </c>
      <c r="E79" s="362">
        <v>30</v>
      </c>
      <c r="F79" s="286">
        <v>30</v>
      </c>
      <c r="G79" s="283">
        <v>120</v>
      </c>
      <c r="H79" s="268">
        <v>150</v>
      </c>
      <c r="I79" s="285">
        <v>6</v>
      </c>
      <c r="J79" s="5107"/>
      <c r="K79" s="5107"/>
      <c r="L79" s="5107"/>
      <c r="M79" s="5107"/>
      <c r="N79" s="5107"/>
      <c r="O79" s="5107"/>
      <c r="P79" s="5107"/>
      <c r="Q79" s="5107"/>
      <c r="R79" s="5107"/>
      <c r="S79" s="5107"/>
      <c r="T79" s="5107"/>
      <c r="U79" s="5107"/>
      <c r="V79" s="5107"/>
      <c r="W79" s="5107"/>
      <c r="X79" s="5107"/>
      <c r="Y79" s="5107"/>
      <c r="Z79" s="5107"/>
      <c r="AA79" s="5107"/>
      <c r="AB79" s="5107"/>
      <c r="AC79" s="5107"/>
      <c r="AD79" s="5107"/>
      <c r="AE79" s="5107"/>
      <c r="AF79" s="5107"/>
      <c r="AG79" s="5107"/>
      <c r="AH79" s="5108"/>
    </row>
    <row r="80" spans="1:34">
      <c r="A80" s="441">
        <v>48</v>
      </c>
      <c r="B80" s="481" t="s">
        <v>193</v>
      </c>
      <c r="C80" s="286">
        <v>0</v>
      </c>
      <c r="D80" s="283">
        <v>30</v>
      </c>
      <c r="E80" s="362">
        <v>30</v>
      </c>
      <c r="F80" s="286">
        <v>30</v>
      </c>
      <c r="G80" s="283">
        <v>120</v>
      </c>
      <c r="H80" s="268">
        <v>150</v>
      </c>
      <c r="I80" s="285">
        <v>6</v>
      </c>
      <c r="J80" s="5107"/>
      <c r="K80" s="5107"/>
      <c r="L80" s="5107"/>
      <c r="M80" s="5107"/>
      <c r="N80" s="5107"/>
      <c r="O80" s="5107"/>
      <c r="P80" s="5107"/>
      <c r="Q80" s="5107"/>
      <c r="R80" s="5107"/>
      <c r="S80" s="5107"/>
      <c r="T80" s="5107"/>
      <c r="U80" s="5107"/>
      <c r="V80" s="5107"/>
      <c r="W80" s="5107"/>
      <c r="X80" s="5107"/>
      <c r="Y80" s="5107"/>
      <c r="Z80" s="5107"/>
      <c r="AA80" s="5107"/>
      <c r="AB80" s="5107"/>
      <c r="AC80" s="5107"/>
      <c r="AD80" s="5107"/>
      <c r="AE80" s="5107"/>
      <c r="AF80" s="5107"/>
      <c r="AG80" s="5107"/>
      <c r="AH80" s="5108"/>
    </row>
    <row r="81" spans="1:34">
      <c r="A81" s="441">
        <v>49</v>
      </c>
      <c r="B81" s="481" t="s">
        <v>194</v>
      </c>
      <c r="C81" s="286">
        <v>0</v>
      </c>
      <c r="D81" s="283">
        <v>30</v>
      </c>
      <c r="E81" s="362">
        <v>30</v>
      </c>
      <c r="F81" s="286">
        <v>30</v>
      </c>
      <c r="G81" s="283">
        <v>120</v>
      </c>
      <c r="H81" s="268">
        <v>150</v>
      </c>
      <c r="I81" s="285">
        <v>6</v>
      </c>
      <c r="J81" s="5107"/>
      <c r="K81" s="5107"/>
      <c r="L81" s="5107"/>
      <c r="M81" s="5107"/>
      <c r="N81" s="5107"/>
      <c r="O81" s="5107"/>
      <c r="P81" s="5107"/>
      <c r="Q81" s="5107"/>
      <c r="R81" s="5107"/>
      <c r="S81" s="5107"/>
      <c r="T81" s="5107"/>
      <c r="U81" s="5107"/>
      <c r="V81" s="5107"/>
      <c r="W81" s="5107"/>
      <c r="X81" s="5107"/>
      <c r="Y81" s="5107"/>
      <c r="Z81" s="5107"/>
      <c r="AA81" s="5107"/>
      <c r="AB81" s="5107"/>
      <c r="AC81" s="5107"/>
      <c r="AD81" s="5107"/>
      <c r="AE81" s="5107"/>
      <c r="AF81" s="5107"/>
      <c r="AG81" s="5107"/>
      <c r="AH81" s="5108"/>
    </row>
    <row r="82" spans="1:34" ht="24" thickBot="1">
      <c r="A82" s="441">
        <v>50</v>
      </c>
      <c r="B82" s="482" t="s">
        <v>195</v>
      </c>
      <c r="C82" s="286">
        <v>0</v>
      </c>
      <c r="D82" s="283">
        <v>30</v>
      </c>
      <c r="E82" s="362">
        <v>30</v>
      </c>
      <c r="F82" s="286">
        <v>30</v>
      </c>
      <c r="G82" s="283">
        <v>120</v>
      </c>
      <c r="H82" s="268">
        <v>150</v>
      </c>
      <c r="I82" s="285">
        <v>6</v>
      </c>
      <c r="J82" s="5107"/>
      <c r="K82" s="5107"/>
      <c r="L82" s="5107"/>
      <c r="M82" s="5107"/>
      <c r="N82" s="5107"/>
      <c r="O82" s="5107"/>
      <c r="P82" s="5107"/>
      <c r="Q82" s="5107"/>
      <c r="R82" s="5107"/>
      <c r="S82" s="5107"/>
      <c r="T82" s="5107"/>
      <c r="U82" s="5107"/>
      <c r="V82" s="5107"/>
      <c r="W82" s="5107"/>
      <c r="X82" s="5107"/>
      <c r="Y82" s="5107"/>
      <c r="Z82" s="5107"/>
      <c r="AA82" s="5107"/>
      <c r="AB82" s="5107"/>
      <c r="AC82" s="5107"/>
      <c r="AD82" s="5107"/>
      <c r="AE82" s="5107"/>
      <c r="AF82" s="5107"/>
      <c r="AG82" s="5107"/>
      <c r="AH82" s="5108"/>
    </row>
    <row r="83" spans="1:34" ht="15.75" thickBot="1">
      <c r="A83" s="441"/>
      <c r="B83" s="259" t="s">
        <v>151</v>
      </c>
      <c r="C83" s="349">
        <f t="shared" ref="C83:I83" si="24">SUM(C78:C82)</f>
        <v>0</v>
      </c>
      <c r="D83" s="349">
        <f t="shared" si="24"/>
        <v>150</v>
      </c>
      <c r="E83" s="349">
        <f t="shared" si="24"/>
        <v>150</v>
      </c>
      <c r="F83" s="349">
        <f t="shared" si="24"/>
        <v>150</v>
      </c>
      <c r="G83" s="349">
        <f t="shared" si="24"/>
        <v>600</v>
      </c>
      <c r="H83" s="349">
        <f t="shared" si="24"/>
        <v>750</v>
      </c>
      <c r="I83" s="350">
        <f t="shared" si="24"/>
        <v>30</v>
      </c>
      <c r="J83" s="5109"/>
      <c r="K83" s="5109"/>
      <c r="L83" s="5109"/>
      <c r="M83" s="5109"/>
      <c r="N83" s="5109"/>
      <c r="O83" s="5109"/>
      <c r="P83" s="5109"/>
      <c r="Q83" s="5109"/>
      <c r="R83" s="5109"/>
      <c r="S83" s="5109"/>
      <c r="T83" s="5109"/>
      <c r="U83" s="5109"/>
      <c r="V83" s="5109"/>
      <c r="W83" s="5109"/>
      <c r="X83" s="5109"/>
      <c r="Y83" s="5109"/>
      <c r="Z83" s="5109"/>
      <c r="AA83" s="5109"/>
      <c r="AB83" s="5109"/>
      <c r="AC83" s="5109"/>
      <c r="AD83" s="5109"/>
      <c r="AE83" s="5109"/>
      <c r="AF83" s="5109"/>
      <c r="AG83" s="5109"/>
      <c r="AH83" s="5110"/>
    </row>
    <row r="84" spans="1:34" ht="15.75" thickBot="1">
      <c r="A84" s="483"/>
      <c r="B84" s="5081" t="s">
        <v>196</v>
      </c>
      <c r="C84" s="5082"/>
      <c r="D84" s="5082"/>
      <c r="E84" s="5082"/>
      <c r="F84" s="5082"/>
      <c r="G84" s="5082"/>
      <c r="H84" s="5082"/>
      <c r="I84" s="5082"/>
      <c r="J84" s="5082"/>
      <c r="K84" s="5082"/>
      <c r="L84" s="5082"/>
      <c r="M84" s="5082"/>
      <c r="N84" s="5082"/>
      <c r="O84" s="5082"/>
      <c r="P84" s="5082"/>
      <c r="Q84" s="5082"/>
      <c r="R84" s="5082"/>
      <c r="S84" s="5082"/>
      <c r="T84" s="5082"/>
      <c r="U84" s="5082"/>
      <c r="V84" s="5082"/>
      <c r="W84" s="5082"/>
      <c r="X84" s="5082"/>
      <c r="Y84" s="5082"/>
      <c r="Z84" s="5082"/>
      <c r="AA84" s="5082"/>
      <c r="AB84" s="5082"/>
      <c r="AC84" s="5082"/>
      <c r="AD84" s="5082"/>
      <c r="AE84" s="5082"/>
      <c r="AF84" s="5082"/>
      <c r="AG84" s="5083"/>
      <c r="AH84" s="264"/>
    </row>
    <row r="85" spans="1:34">
      <c r="A85" s="352">
        <v>51</v>
      </c>
      <c r="B85" s="484" t="s">
        <v>197</v>
      </c>
      <c r="C85" s="270">
        <v>0</v>
      </c>
      <c r="D85" s="271">
        <v>30</v>
      </c>
      <c r="E85" s="354">
        <v>30</v>
      </c>
      <c r="F85" s="270">
        <v>30</v>
      </c>
      <c r="G85" s="271">
        <v>145</v>
      </c>
      <c r="H85" s="271">
        <v>175</v>
      </c>
      <c r="I85" s="272">
        <v>7</v>
      </c>
      <c r="J85" s="5111" t="s">
        <v>191</v>
      </c>
      <c r="K85" s="5105"/>
      <c r="L85" s="5105"/>
      <c r="M85" s="5105"/>
      <c r="N85" s="5105"/>
      <c r="O85" s="5105"/>
      <c r="P85" s="5105"/>
      <c r="Q85" s="5105"/>
      <c r="R85" s="5105"/>
      <c r="S85" s="5105"/>
      <c r="T85" s="5105"/>
      <c r="U85" s="5105"/>
      <c r="V85" s="5105"/>
      <c r="W85" s="5105"/>
      <c r="X85" s="5105"/>
      <c r="Y85" s="5105"/>
      <c r="Z85" s="5105"/>
      <c r="AA85" s="5105"/>
      <c r="AB85" s="5105"/>
      <c r="AC85" s="5105"/>
      <c r="AD85" s="5105"/>
      <c r="AE85" s="5105"/>
      <c r="AF85" s="5105"/>
      <c r="AG85" s="5105"/>
      <c r="AH85" s="5106"/>
    </row>
    <row r="86" spans="1:34">
      <c r="A86" s="352">
        <v>52</v>
      </c>
      <c r="B86" s="485" t="s">
        <v>198</v>
      </c>
      <c r="C86" s="282">
        <v>0</v>
      </c>
      <c r="D86" s="283">
        <v>30</v>
      </c>
      <c r="E86" s="362">
        <v>30</v>
      </c>
      <c r="F86" s="282">
        <v>30</v>
      </c>
      <c r="G86" s="283">
        <v>170</v>
      </c>
      <c r="H86" s="283">
        <v>200</v>
      </c>
      <c r="I86" s="285">
        <v>8</v>
      </c>
      <c r="J86" s="5112"/>
      <c r="K86" s="5107"/>
      <c r="L86" s="5107"/>
      <c r="M86" s="5107"/>
      <c r="N86" s="5107"/>
      <c r="O86" s="5107"/>
      <c r="P86" s="5107"/>
      <c r="Q86" s="5107"/>
      <c r="R86" s="5107"/>
      <c r="S86" s="5107"/>
      <c r="T86" s="5107"/>
      <c r="U86" s="5107"/>
      <c r="V86" s="5107"/>
      <c r="W86" s="5107"/>
      <c r="X86" s="5107"/>
      <c r="Y86" s="5107"/>
      <c r="Z86" s="5107"/>
      <c r="AA86" s="5107"/>
      <c r="AB86" s="5107"/>
      <c r="AC86" s="5107"/>
      <c r="AD86" s="5107"/>
      <c r="AE86" s="5107"/>
      <c r="AF86" s="5107"/>
      <c r="AG86" s="5107"/>
      <c r="AH86" s="5108"/>
    </row>
    <row r="87" spans="1:34">
      <c r="A87" s="352">
        <v>53</v>
      </c>
      <c r="B87" s="485" t="s">
        <v>199</v>
      </c>
      <c r="C87" s="282">
        <v>0</v>
      </c>
      <c r="D87" s="283">
        <v>30</v>
      </c>
      <c r="E87" s="362">
        <v>30</v>
      </c>
      <c r="F87" s="282">
        <v>30</v>
      </c>
      <c r="G87" s="283">
        <v>170</v>
      </c>
      <c r="H87" s="283">
        <v>200</v>
      </c>
      <c r="I87" s="285">
        <v>8</v>
      </c>
      <c r="J87" s="5112"/>
      <c r="K87" s="5107"/>
      <c r="L87" s="5107"/>
      <c r="M87" s="5107"/>
      <c r="N87" s="5107"/>
      <c r="O87" s="5107"/>
      <c r="P87" s="5107"/>
      <c r="Q87" s="5107"/>
      <c r="R87" s="5107"/>
      <c r="S87" s="5107"/>
      <c r="T87" s="5107"/>
      <c r="U87" s="5107"/>
      <c r="V87" s="5107"/>
      <c r="W87" s="5107"/>
      <c r="X87" s="5107"/>
      <c r="Y87" s="5107"/>
      <c r="Z87" s="5107"/>
      <c r="AA87" s="5107"/>
      <c r="AB87" s="5107"/>
      <c r="AC87" s="5107"/>
      <c r="AD87" s="5107"/>
      <c r="AE87" s="5107"/>
      <c r="AF87" s="5107"/>
      <c r="AG87" s="5107"/>
      <c r="AH87" s="5108"/>
    </row>
    <row r="88" spans="1:34" ht="15.75" thickBot="1">
      <c r="A88" s="352">
        <v>54</v>
      </c>
      <c r="B88" s="485" t="s">
        <v>200</v>
      </c>
      <c r="C88" s="282">
        <v>0</v>
      </c>
      <c r="D88" s="283">
        <v>30</v>
      </c>
      <c r="E88" s="362">
        <v>30</v>
      </c>
      <c r="F88" s="282">
        <v>30</v>
      </c>
      <c r="G88" s="283">
        <v>145</v>
      </c>
      <c r="H88" s="283">
        <v>175</v>
      </c>
      <c r="I88" s="285">
        <v>7</v>
      </c>
      <c r="J88" s="5112"/>
      <c r="K88" s="5107"/>
      <c r="L88" s="5107"/>
      <c r="M88" s="5107"/>
      <c r="N88" s="5107"/>
      <c r="O88" s="5107"/>
      <c r="P88" s="5107"/>
      <c r="Q88" s="5107"/>
      <c r="R88" s="5107"/>
      <c r="S88" s="5107"/>
      <c r="T88" s="5107"/>
      <c r="U88" s="5107"/>
      <c r="V88" s="5107"/>
      <c r="W88" s="5107"/>
      <c r="X88" s="5107"/>
      <c r="Y88" s="5107"/>
      <c r="Z88" s="5107"/>
      <c r="AA88" s="5107"/>
      <c r="AB88" s="5107"/>
      <c r="AC88" s="5107"/>
      <c r="AD88" s="5107"/>
      <c r="AE88" s="5107"/>
      <c r="AF88" s="5107"/>
      <c r="AG88" s="5107"/>
      <c r="AH88" s="5108"/>
    </row>
    <row r="89" spans="1:34" ht="15.75" thickBot="1">
      <c r="A89" s="486"/>
      <c r="B89" s="351" t="s">
        <v>151</v>
      </c>
      <c r="C89" s="457">
        <f t="shared" ref="C89:I89" si="25">SUM(C85:C88)</f>
        <v>0</v>
      </c>
      <c r="D89" s="457">
        <f t="shared" si="25"/>
        <v>120</v>
      </c>
      <c r="E89" s="457">
        <f t="shared" si="25"/>
        <v>120</v>
      </c>
      <c r="F89" s="457">
        <f t="shared" si="25"/>
        <v>120</v>
      </c>
      <c r="G89" s="457">
        <f t="shared" si="25"/>
        <v>630</v>
      </c>
      <c r="H89" s="457">
        <f t="shared" si="25"/>
        <v>750</v>
      </c>
      <c r="I89" s="458">
        <f t="shared" si="25"/>
        <v>30</v>
      </c>
      <c r="J89" s="5113"/>
      <c r="K89" s="5109"/>
      <c r="L89" s="5109"/>
      <c r="M89" s="5109"/>
      <c r="N89" s="5109"/>
      <c r="O89" s="5109"/>
      <c r="P89" s="5109"/>
      <c r="Q89" s="5109"/>
      <c r="R89" s="5109"/>
      <c r="S89" s="5109"/>
      <c r="T89" s="5109"/>
      <c r="U89" s="5109"/>
      <c r="V89" s="5109"/>
      <c r="W89" s="5109"/>
      <c r="X89" s="5109"/>
      <c r="Y89" s="5109"/>
      <c r="Z89" s="5109"/>
      <c r="AA89" s="5109"/>
      <c r="AB89" s="5109"/>
      <c r="AC89" s="5109"/>
      <c r="AD89" s="5109"/>
      <c r="AE89" s="5109"/>
      <c r="AF89" s="5109"/>
      <c r="AG89" s="5109"/>
      <c r="AH89" s="5110"/>
    </row>
    <row r="90" spans="1:34" ht="15.75" thickBot="1">
      <c r="A90" s="5114" t="s">
        <v>201</v>
      </c>
      <c r="B90" s="5115"/>
      <c r="C90" s="306">
        <f t="shared" ref="C90:AG90" si="26">C13+C25+C37+C54+C60+C66</f>
        <v>510</v>
      </c>
      <c r="D90" s="306">
        <f t="shared" si="26"/>
        <v>2060</v>
      </c>
      <c r="E90" s="306">
        <f t="shared" si="26"/>
        <v>2570</v>
      </c>
      <c r="F90" s="306">
        <f t="shared" si="26"/>
        <v>2570</v>
      </c>
      <c r="G90" s="306">
        <f t="shared" si="26"/>
        <v>2030</v>
      </c>
      <c r="H90" s="306">
        <f t="shared" si="26"/>
        <v>4600</v>
      </c>
      <c r="I90" s="487">
        <f t="shared" si="26"/>
        <v>184</v>
      </c>
      <c r="J90" s="306">
        <f t="shared" si="26"/>
        <v>135</v>
      </c>
      <c r="K90" s="306">
        <f t="shared" si="26"/>
        <v>255</v>
      </c>
      <c r="L90" s="306">
        <f t="shared" si="26"/>
        <v>360</v>
      </c>
      <c r="M90" s="487">
        <f t="shared" si="26"/>
        <v>30</v>
      </c>
      <c r="N90" s="306">
        <f t="shared" si="26"/>
        <v>75</v>
      </c>
      <c r="O90" s="306">
        <f t="shared" si="26"/>
        <v>385</v>
      </c>
      <c r="P90" s="306">
        <f t="shared" si="26"/>
        <v>315</v>
      </c>
      <c r="Q90" s="487">
        <f t="shared" si="26"/>
        <v>31</v>
      </c>
      <c r="R90" s="306">
        <f t="shared" si="26"/>
        <v>45</v>
      </c>
      <c r="S90" s="306">
        <f t="shared" si="26"/>
        <v>440</v>
      </c>
      <c r="T90" s="306">
        <f t="shared" si="26"/>
        <v>340</v>
      </c>
      <c r="U90" s="487">
        <f t="shared" si="26"/>
        <v>33</v>
      </c>
      <c r="V90" s="306">
        <f t="shared" si="26"/>
        <v>45</v>
      </c>
      <c r="W90" s="306">
        <f t="shared" si="26"/>
        <v>305</v>
      </c>
      <c r="X90" s="306">
        <f t="shared" si="26"/>
        <v>400</v>
      </c>
      <c r="Y90" s="487">
        <f t="shared" si="26"/>
        <v>30</v>
      </c>
      <c r="Z90" s="306">
        <f t="shared" si="26"/>
        <v>105</v>
      </c>
      <c r="AA90" s="306">
        <f t="shared" si="26"/>
        <v>405</v>
      </c>
      <c r="AB90" s="306">
        <f t="shared" si="26"/>
        <v>265</v>
      </c>
      <c r="AC90" s="487">
        <f t="shared" si="26"/>
        <v>31</v>
      </c>
      <c r="AD90" s="306">
        <f t="shared" si="26"/>
        <v>105</v>
      </c>
      <c r="AE90" s="306">
        <f t="shared" si="26"/>
        <v>270</v>
      </c>
      <c r="AF90" s="306">
        <f t="shared" si="26"/>
        <v>350</v>
      </c>
      <c r="AG90" s="487">
        <f t="shared" si="26"/>
        <v>29</v>
      </c>
      <c r="AH90" s="264"/>
    </row>
    <row r="91" spans="1:34" ht="15.75" thickBot="1">
      <c r="A91" s="5116" t="s">
        <v>202</v>
      </c>
      <c r="B91" s="5117"/>
      <c r="C91" s="306">
        <f t="shared" ref="C91:AG91" si="27">C13+C25+C37+C54+C60+C71</f>
        <v>480</v>
      </c>
      <c r="D91" s="306">
        <f t="shared" si="27"/>
        <v>2030</v>
      </c>
      <c r="E91" s="306">
        <f t="shared" si="27"/>
        <v>2510</v>
      </c>
      <c r="F91" s="306">
        <f t="shared" si="27"/>
        <v>2510</v>
      </c>
      <c r="G91" s="306">
        <f t="shared" si="27"/>
        <v>2090</v>
      </c>
      <c r="H91" s="306">
        <f t="shared" si="27"/>
        <v>4600</v>
      </c>
      <c r="I91" s="487">
        <f t="shared" si="27"/>
        <v>184</v>
      </c>
      <c r="J91" s="306">
        <f t="shared" si="27"/>
        <v>135</v>
      </c>
      <c r="K91" s="306">
        <f t="shared" si="27"/>
        <v>255</v>
      </c>
      <c r="L91" s="306">
        <f t="shared" si="27"/>
        <v>360</v>
      </c>
      <c r="M91" s="487">
        <f t="shared" si="27"/>
        <v>30</v>
      </c>
      <c r="N91" s="306">
        <f t="shared" si="27"/>
        <v>75</v>
      </c>
      <c r="O91" s="306">
        <f t="shared" si="27"/>
        <v>385</v>
      </c>
      <c r="P91" s="306">
        <f t="shared" si="27"/>
        <v>315</v>
      </c>
      <c r="Q91" s="487">
        <f t="shared" si="27"/>
        <v>31</v>
      </c>
      <c r="R91" s="306">
        <f t="shared" si="27"/>
        <v>45</v>
      </c>
      <c r="S91" s="306">
        <f t="shared" si="27"/>
        <v>440</v>
      </c>
      <c r="T91" s="306">
        <f t="shared" si="27"/>
        <v>340</v>
      </c>
      <c r="U91" s="487">
        <f t="shared" si="27"/>
        <v>33</v>
      </c>
      <c r="V91" s="306">
        <f t="shared" si="27"/>
        <v>45</v>
      </c>
      <c r="W91" s="306">
        <f t="shared" si="27"/>
        <v>305</v>
      </c>
      <c r="X91" s="306">
        <f t="shared" si="27"/>
        <v>400</v>
      </c>
      <c r="Y91" s="487">
        <f t="shared" si="27"/>
        <v>30</v>
      </c>
      <c r="Z91" s="306">
        <f t="shared" si="27"/>
        <v>90</v>
      </c>
      <c r="AA91" s="306">
        <f t="shared" si="27"/>
        <v>405</v>
      </c>
      <c r="AB91" s="306">
        <f t="shared" si="27"/>
        <v>280</v>
      </c>
      <c r="AC91" s="487">
        <f t="shared" si="27"/>
        <v>31</v>
      </c>
      <c r="AD91" s="306">
        <f t="shared" si="27"/>
        <v>90</v>
      </c>
      <c r="AE91" s="306">
        <f t="shared" si="27"/>
        <v>240</v>
      </c>
      <c r="AF91" s="306">
        <f t="shared" si="27"/>
        <v>395</v>
      </c>
      <c r="AG91" s="487">
        <f t="shared" si="27"/>
        <v>29</v>
      </c>
      <c r="AH91" s="264"/>
    </row>
    <row r="92" spans="1:34" ht="22.5" customHeight="1" thickBot="1">
      <c r="A92" s="5118" t="s">
        <v>203</v>
      </c>
      <c r="B92" s="5119"/>
      <c r="C92" s="488">
        <f t="shared" ref="C92:AG92" si="28">SUM(C13,C25,C37,C54,C60,C76)</f>
        <v>480</v>
      </c>
      <c r="D92" s="488">
        <f t="shared" si="28"/>
        <v>2060</v>
      </c>
      <c r="E92" s="488">
        <f t="shared" si="28"/>
        <v>2540</v>
      </c>
      <c r="F92" s="488">
        <f t="shared" si="28"/>
        <v>2540</v>
      </c>
      <c r="G92" s="488">
        <f t="shared" si="28"/>
        <v>2060</v>
      </c>
      <c r="H92" s="488">
        <f t="shared" si="28"/>
        <v>4600</v>
      </c>
      <c r="I92" s="489">
        <f t="shared" si="28"/>
        <v>184</v>
      </c>
      <c r="J92" s="488">
        <f t="shared" si="28"/>
        <v>135</v>
      </c>
      <c r="K92" s="488">
        <f t="shared" si="28"/>
        <v>255</v>
      </c>
      <c r="L92" s="488">
        <f t="shared" si="28"/>
        <v>360</v>
      </c>
      <c r="M92" s="489">
        <f t="shared" si="28"/>
        <v>30</v>
      </c>
      <c r="N92" s="488">
        <f t="shared" si="28"/>
        <v>75</v>
      </c>
      <c r="O92" s="488">
        <f t="shared" si="28"/>
        <v>385</v>
      </c>
      <c r="P92" s="488">
        <f t="shared" si="28"/>
        <v>315</v>
      </c>
      <c r="Q92" s="489">
        <f t="shared" si="28"/>
        <v>31</v>
      </c>
      <c r="R92" s="488">
        <f t="shared" si="28"/>
        <v>45</v>
      </c>
      <c r="S92" s="488">
        <f t="shared" si="28"/>
        <v>440</v>
      </c>
      <c r="T92" s="488">
        <f t="shared" si="28"/>
        <v>340</v>
      </c>
      <c r="U92" s="489">
        <f t="shared" si="28"/>
        <v>33</v>
      </c>
      <c r="V92" s="488">
        <f t="shared" si="28"/>
        <v>45</v>
      </c>
      <c r="W92" s="488">
        <f t="shared" si="28"/>
        <v>305</v>
      </c>
      <c r="X92" s="488">
        <f t="shared" si="28"/>
        <v>400</v>
      </c>
      <c r="Y92" s="489">
        <f t="shared" si="28"/>
        <v>30</v>
      </c>
      <c r="Z92" s="488">
        <f t="shared" si="28"/>
        <v>90</v>
      </c>
      <c r="AA92" s="488">
        <f t="shared" si="28"/>
        <v>420</v>
      </c>
      <c r="AB92" s="488">
        <f t="shared" si="28"/>
        <v>265</v>
      </c>
      <c r="AC92" s="489">
        <f t="shared" si="28"/>
        <v>31</v>
      </c>
      <c r="AD92" s="488">
        <f t="shared" si="28"/>
        <v>90</v>
      </c>
      <c r="AE92" s="488">
        <f t="shared" si="28"/>
        <v>255</v>
      </c>
      <c r="AF92" s="488">
        <f t="shared" si="28"/>
        <v>380</v>
      </c>
      <c r="AG92" s="489">
        <f t="shared" si="28"/>
        <v>29</v>
      </c>
      <c r="AH92" s="349"/>
    </row>
    <row r="93" spans="1:34">
      <c r="A93" s="490"/>
      <c r="B93" s="490"/>
      <c r="C93" s="311"/>
      <c r="D93" s="311"/>
      <c r="E93" s="311"/>
      <c r="F93" s="311"/>
      <c r="G93" s="311"/>
      <c r="H93" s="311"/>
      <c r="I93" s="491"/>
      <c r="J93" s="311"/>
      <c r="K93" s="311"/>
      <c r="L93" s="311"/>
      <c r="M93" s="491"/>
      <c r="N93" s="311"/>
      <c r="O93" s="311"/>
      <c r="P93" s="311"/>
      <c r="Q93" s="491"/>
      <c r="R93" s="311"/>
      <c r="S93" s="311"/>
      <c r="T93" s="311"/>
      <c r="U93" s="491"/>
      <c r="V93" s="311"/>
      <c r="W93" s="311"/>
      <c r="X93" s="311"/>
      <c r="Y93" s="491"/>
      <c r="Z93" s="311"/>
      <c r="AA93" s="311"/>
      <c r="AB93" s="311"/>
      <c r="AC93" s="491"/>
      <c r="AD93" s="311"/>
      <c r="AE93" s="311"/>
      <c r="AF93" s="311"/>
      <c r="AG93" s="491"/>
      <c r="AH93" s="311"/>
    </row>
    <row r="94" spans="1:34" ht="15.75" thickBot="1">
      <c r="A94" s="492"/>
      <c r="B94" s="493"/>
      <c r="C94" s="492"/>
      <c r="D94" s="494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R94" s="494"/>
      <c r="S94" s="494"/>
      <c r="T94" s="494"/>
      <c r="U94" s="494"/>
      <c r="V94" s="494"/>
      <c r="W94" s="494"/>
      <c r="X94" s="494"/>
      <c r="Y94" s="494"/>
      <c r="Z94" s="494"/>
      <c r="AA94" s="494"/>
      <c r="AB94" s="494"/>
      <c r="AC94" s="494"/>
      <c r="AD94" s="494"/>
      <c r="AE94" s="494"/>
      <c r="AF94" s="494"/>
      <c r="AG94" s="494"/>
      <c r="AH94" s="494"/>
    </row>
    <row r="95" spans="1:34">
      <c r="A95" s="492"/>
      <c r="B95" s="493"/>
      <c r="C95" s="492"/>
      <c r="D95" s="494"/>
      <c r="E95" s="494"/>
      <c r="F95" s="494"/>
      <c r="G95" s="494" t="s">
        <v>204</v>
      </c>
      <c r="H95" s="5120" t="s">
        <v>103</v>
      </c>
      <c r="I95" s="5121"/>
      <c r="J95" s="5122">
        <v>3</v>
      </c>
      <c r="K95" s="5123"/>
      <c r="L95" s="5123"/>
      <c r="M95" s="5123"/>
      <c r="N95" s="5123">
        <v>4</v>
      </c>
      <c r="O95" s="5123"/>
      <c r="P95" s="5123"/>
      <c r="Q95" s="5123"/>
      <c r="R95" s="5123">
        <v>6</v>
      </c>
      <c r="S95" s="5123"/>
      <c r="T95" s="5123"/>
      <c r="U95" s="5123"/>
      <c r="V95" s="5123">
        <v>7</v>
      </c>
      <c r="W95" s="5123"/>
      <c r="X95" s="5123"/>
      <c r="Y95" s="5123"/>
      <c r="Z95" s="5124">
        <v>7</v>
      </c>
      <c r="AA95" s="5079"/>
      <c r="AB95" s="5079"/>
      <c r="AC95" s="5122"/>
      <c r="AD95" s="5123">
        <v>8</v>
      </c>
      <c r="AE95" s="5123"/>
      <c r="AF95" s="5123"/>
      <c r="AG95" s="5123"/>
      <c r="AH95" s="495">
        <f>SUM(J95:AG95)</f>
        <v>35</v>
      </c>
    </row>
    <row r="96" spans="1:34" ht="15.75" thickBot="1">
      <c r="A96" s="492"/>
      <c r="B96" s="493"/>
      <c r="C96" s="492"/>
      <c r="D96" s="494"/>
      <c r="E96" s="494"/>
      <c r="F96" s="494"/>
      <c r="G96" s="494"/>
      <c r="H96" s="5126" t="s">
        <v>104</v>
      </c>
      <c r="I96" s="5127"/>
      <c r="J96" s="5128">
        <v>1</v>
      </c>
      <c r="K96" s="5129"/>
      <c r="L96" s="5129"/>
      <c r="M96" s="5129"/>
      <c r="N96" s="5129">
        <v>4</v>
      </c>
      <c r="O96" s="5129"/>
      <c r="P96" s="5129"/>
      <c r="Q96" s="5129"/>
      <c r="R96" s="5129">
        <v>3</v>
      </c>
      <c r="S96" s="5129"/>
      <c r="T96" s="5129"/>
      <c r="U96" s="5129"/>
      <c r="V96" s="5129">
        <v>3</v>
      </c>
      <c r="W96" s="5129"/>
      <c r="X96" s="5129"/>
      <c r="Y96" s="5129"/>
      <c r="Z96" s="5130">
        <v>3</v>
      </c>
      <c r="AA96" s="5131"/>
      <c r="AB96" s="5131"/>
      <c r="AC96" s="5128"/>
      <c r="AD96" s="5129">
        <v>2</v>
      </c>
      <c r="AE96" s="5129"/>
      <c r="AF96" s="5129"/>
      <c r="AG96" s="5129"/>
      <c r="AH96" s="496">
        <f>SUM(J96:AG96)</f>
        <v>16</v>
      </c>
    </row>
    <row r="97" spans="2:34">
      <c r="F97" s="247"/>
      <c r="G97" s="247"/>
      <c r="H97" s="247"/>
      <c r="I97" s="497"/>
    </row>
    <row r="98" spans="2:34">
      <c r="F98" s="247"/>
      <c r="G98" s="247"/>
      <c r="H98" s="247"/>
      <c r="I98" s="497"/>
    </row>
    <row r="99" spans="2:34">
      <c r="B99" s="5125" t="s">
        <v>205</v>
      </c>
      <c r="C99" s="5125"/>
      <c r="D99" s="5125"/>
      <c r="E99" s="5125"/>
      <c r="F99" s="5125"/>
      <c r="G99" s="5125"/>
      <c r="H99" s="5125"/>
      <c r="I99" s="5125"/>
      <c r="J99" s="5125"/>
      <c r="K99" s="5125"/>
      <c r="L99" s="5125"/>
      <c r="M99" s="5125"/>
      <c r="N99" s="5125"/>
      <c r="O99" s="5125"/>
      <c r="P99" s="5125"/>
      <c r="Q99" s="5125"/>
      <c r="R99" s="5125"/>
      <c r="S99" s="5125"/>
      <c r="T99" s="5125"/>
      <c r="U99" s="5125"/>
      <c r="V99" s="5125"/>
      <c r="W99" s="5125"/>
      <c r="X99" s="5125"/>
      <c r="Y99" s="5125"/>
      <c r="Z99" s="5125"/>
      <c r="AA99" s="5125"/>
      <c r="AB99" s="5125"/>
      <c r="AC99" s="5125"/>
      <c r="AD99" s="5125"/>
      <c r="AE99" s="5125"/>
      <c r="AF99" s="5125"/>
      <c r="AG99" s="5125"/>
      <c r="AH99" s="5125"/>
    </row>
    <row r="100" spans="2:34">
      <c r="B100" s="5125" t="s">
        <v>206</v>
      </c>
      <c r="C100" s="5125"/>
      <c r="D100" s="5125"/>
      <c r="E100" s="5125"/>
      <c r="F100" s="5125"/>
      <c r="G100" s="5125"/>
      <c r="H100" s="5125"/>
      <c r="I100" s="5125"/>
      <c r="J100" s="5125"/>
      <c r="K100" s="5125"/>
      <c r="L100" s="5125"/>
      <c r="M100" s="5125"/>
      <c r="N100" s="5125"/>
      <c r="O100" s="5125"/>
      <c r="P100" s="5125"/>
      <c r="Q100" s="5125"/>
      <c r="R100" s="5125"/>
      <c r="S100" s="5125"/>
      <c r="T100" s="5125"/>
      <c r="U100" s="5125"/>
      <c r="V100" s="5125"/>
      <c r="W100" s="5125"/>
      <c r="X100" s="5125"/>
      <c r="Y100" s="5125"/>
      <c r="Z100" s="5125"/>
      <c r="AA100" s="5125"/>
      <c r="AB100" s="5125"/>
      <c r="AC100" s="5125"/>
      <c r="AD100" s="5125"/>
      <c r="AE100" s="5125"/>
      <c r="AF100" s="5125"/>
      <c r="AG100" s="5125"/>
      <c r="AH100" s="5125"/>
    </row>
    <row r="101" spans="2:34">
      <c r="B101" s="498" t="s">
        <v>207</v>
      </c>
      <c r="C101" s="499"/>
      <c r="D101" s="499"/>
      <c r="E101" s="499"/>
      <c r="F101" s="499"/>
      <c r="G101" s="499"/>
      <c r="H101" s="499"/>
      <c r="I101" s="499"/>
      <c r="J101" s="499"/>
      <c r="K101" s="499"/>
      <c r="L101" s="499"/>
      <c r="M101" s="499"/>
      <c r="N101" s="499"/>
      <c r="O101" s="499"/>
      <c r="P101" s="499"/>
      <c r="Q101" s="499"/>
      <c r="R101" s="499"/>
      <c r="S101" s="499"/>
      <c r="T101" s="499"/>
      <c r="U101" s="499"/>
      <c r="V101" s="499"/>
      <c r="W101" s="499"/>
      <c r="X101" s="499"/>
      <c r="Y101" s="499"/>
      <c r="Z101" s="499"/>
      <c r="AE101" s="500"/>
      <c r="AF101" s="500"/>
    </row>
  </sheetData>
  <mergeCells count="46">
    <mergeCell ref="B99:AH99"/>
    <mergeCell ref="B100:AH100"/>
    <mergeCell ref="AD95:AG95"/>
    <mergeCell ref="H96:I96"/>
    <mergeCell ref="J96:M96"/>
    <mergeCell ref="N96:Q96"/>
    <mergeCell ref="R96:U96"/>
    <mergeCell ref="V96:Y96"/>
    <mergeCell ref="Z96:AC96"/>
    <mergeCell ref="AD96:AG96"/>
    <mergeCell ref="J85:AH89"/>
    <mergeCell ref="A90:B90"/>
    <mergeCell ref="A91:B91"/>
    <mergeCell ref="A92:B92"/>
    <mergeCell ref="H95:I95"/>
    <mergeCell ref="J95:M95"/>
    <mergeCell ref="N95:Q95"/>
    <mergeCell ref="R95:U95"/>
    <mergeCell ref="V95:Y95"/>
    <mergeCell ref="Z95:AC95"/>
    <mergeCell ref="B84:AG84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AD7:AG7"/>
    <mergeCell ref="B38:AH38"/>
    <mergeCell ref="B55:I55"/>
    <mergeCell ref="J55:AH55"/>
    <mergeCell ref="B77:AG77"/>
    <mergeCell ref="J78:AH83"/>
    <mergeCell ref="A1:AH1"/>
    <mergeCell ref="A2:AH2"/>
    <mergeCell ref="A3:AH3"/>
    <mergeCell ref="A4:AH4"/>
    <mergeCell ref="C6:E6"/>
    <mergeCell ref="F6:F8"/>
    <mergeCell ref="G6:G8"/>
    <mergeCell ref="H6:H8"/>
    <mergeCell ref="I6:I8"/>
    <mergeCell ref="J6:AG6"/>
  </mergeCells>
  <pageMargins left="0.7" right="0.7" top="0.75" bottom="0.75" header="0.3" footer="0.3"/>
  <pageSetup paperSize="9" scale="48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102F-EFAD-4885-8809-B53D54D009EE}">
  <sheetPr>
    <pageSetUpPr fitToPage="1"/>
  </sheetPr>
  <dimension ref="A1:AE86"/>
  <sheetViews>
    <sheetView showGridLines="0" topLeftCell="A31" zoomScale="80" zoomScaleNormal="80" workbookViewId="0">
      <selection activeCell="A45" sqref="A45:XFD45"/>
    </sheetView>
  </sheetViews>
  <sheetFormatPr defaultColWidth="7.7109375" defaultRowHeight="12.75" customHeight="1"/>
  <cols>
    <col min="1" max="1" width="5" style="502" customWidth="1"/>
    <col min="2" max="2" width="38.85546875" style="502" customWidth="1"/>
    <col min="3" max="3" width="4.28515625" style="502" customWidth="1"/>
    <col min="4" max="4" width="5.7109375" style="502" customWidth="1"/>
    <col min="5" max="5" width="5.42578125" style="502" customWidth="1"/>
    <col min="6" max="6" width="8.85546875" style="502" customWidth="1"/>
    <col min="7" max="8" width="7.42578125" style="502" customWidth="1"/>
    <col min="9" max="9" width="4.85546875" style="502" customWidth="1"/>
    <col min="10" max="10" width="5" style="502" customWidth="1"/>
    <col min="11" max="11" width="4.5703125" style="502" customWidth="1"/>
    <col min="12" max="12" width="4.85546875" style="502" customWidth="1"/>
    <col min="13" max="14" width="3.7109375" style="502" customWidth="1"/>
    <col min="15" max="15" width="4.7109375" style="502" customWidth="1"/>
    <col min="16" max="16" width="4.5703125" style="502" customWidth="1"/>
    <col min="17" max="17" width="3.7109375" style="502" customWidth="1"/>
    <col min="18" max="18" width="4.42578125" style="502" customWidth="1"/>
    <col min="19" max="19" width="4.5703125" style="502" customWidth="1"/>
    <col min="20" max="20" width="5.140625" style="502" customWidth="1"/>
    <col min="21" max="21" width="3.7109375" style="502" customWidth="1"/>
    <col min="22" max="23" width="4.7109375" style="502" customWidth="1"/>
    <col min="24" max="24" width="4.140625" style="502" customWidth="1"/>
    <col min="25" max="25" width="3.7109375" style="502" customWidth="1"/>
    <col min="26" max="26" width="8.85546875" style="502" customWidth="1"/>
    <col min="27" max="16384" width="7.7109375" style="502"/>
  </cols>
  <sheetData>
    <row r="1" spans="1:27" ht="18.75" customHeight="1">
      <c r="A1" s="5132" t="s">
        <v>37</v>
      </c>
      <c r="B1" s="5133"/>
      <c r="C1" s="5133"/>
      <c r="D1" s="5133"/>
      <c r="E1" s="5133"/>
      <c r="F1" s="5133"/>
      <c r="G1" s="5133"/>
      <c r="H1" s="5133"/>
      <c r="I1" s="5133"/>
      <c r="J1" s="5133"/>
      <c r="K1" s="5133"/>
      <c r="L1" s="5133"/>
      <c r="M1" s="5133"/>
      <c r="N1" s="5133"/>
      <c r="O1" s="5133"/>
      <c r="P1" s="5133"/>
      <c r="Q1" s="5133"/>
      <c r="R1" s="5133"/>
      <c r="S1" s="5133"/>
      <c r="T1" s="5133"/>
      <c r="U1" s="5133"/>
      <c r="V1" s="5133"/>
      <c r="W1" s="5133"/>
      <c r="X1" s="5133"/>
      <c r="Y1" s="5133"/>
      <c r="Z1" s="5133"/>
      <c r="AA1" s="501"/>
    </row>
    <row r="2" spans="1:27" ht="15.75" customHeight="1">
      <c r="A2" s="5134" t="s">
        <v>208</v>
      </c>
      <c r="B2" s="5135"/>
      <c r="C2" s="5135"/>
      <c r="D2" s="5135"/>
      <c r="E2" s="5135"/>
      <c r="F2" s="5135"/>
      <c r="G2" s="5135"/>
      <c r="H2" s="5135"/>
      <c r="I2" s="5135"/>
      <c r="J2" s="5135"/>
      <c r="K2" s="5135"/>
      <c r="L2" s="5135"/>
      <c r="M2" s="5135"/>
      <c r="N2" s="5135"/>
      <c r="O2" s="5135"/>
      <c r="P2" s="5135"/>
      <c r="Q2" s="5135"/>
      <c r="R2" s="5135"/>
      <c r="S2" s="5135"/>
      <c r="T2" s="5135"/>
      <c r="U2" s="5135"/>
      <c r="V2" s="5135"/>
      <c r="W2" s="5135"/>
      <c r="X2" s="5135"/>
      <c r="Y2" s="5135"/>
      <c r="Z2" s="5136"/>
      <c r="AA2" s="501"/>
    </row>
    <row r="3" spans="1:27" ht="15.75" customHeight="1">
      <c r="A3" s="5137" t="s">
        <v>0</v>
      </c>
      <c r="B3" s="5138"/>
      <c r="C3" s="5138"/>
      <c r="D3" s="5138"/>
      <c r="E3" s="5138"/>
      <c r="F3" s="5138"/>
      <c r="G3" s="5138"/>
      <c r="H3" s="5138"/>
      <c r="I3" s="5138"/>
      <c r="J3" s="5138"/>
      <c r="K3" s="5138"/>
      <c r="L3" s="5138"/>
      <c r="M3" s="5138"/>
      <c r="N3" s="5138"/>
      <c r="O3" s="5138"/>
      <c r="P3" s="5138"/>
      <c r="Q3" s="5138"/>
      <c r="R3" s="5138"/>
      <c r="S3" s="5138"/>
      <c r="T3" s="5138"/>
      <c r="U3" s="5138"/>
      <c r="V3" s="5138"/>
      <c r="W3" s="5138"/>
      <c r="X3" s="5138"/>
      <c r="Y3" s="5138"/>
      <c r="Z3" s="5138"/>
      <c r="AA3" s="501"/>
    </row>
    <row r="4" spans="1:27" ht="16.5" customHeight="1" thickBot="1">
      <c r="A4" s="5139" t="s">
        <v>23</v>
      </c>
      <c r="B4" s="5140"/>
      <c r="C4" s="5140"/>
      <c r="D4" s="5140"/>
      <c r="E4" s="5140"/>
      <c r="F4" s="5140"/>
      <c r="G4" s="5140"/>
      <c r="H4" s="5140"/>
      <c r="I4" s="5140"/>
      <c r="J4" s="5140"/>
      <c r="K4" s="5140"/>
      <c r="L4" s="5140"/>
      <c r="M4" s="5140"/>
      <c r="N4" s="5140"/>
      <c r="O4" s="5140"/>
      <c r="P4" s="5140"/>
      <c r="Q4" s="5140"/>
      <c r="R4" s="5140"/>
      <c r="S4" s="5140"/>
      <c r="T4" s="5140"/>
      <c r="U4" s="5140"/>
      <c r="V4" s="5140"/>
      <c r="W4" s="5140"/>
      <c r="X4" s="5140"/>
      <c r="Y4" s="5140"/>
      <c r="Z4" s="5140"/>
      <c r="AA4" s="501"/>
    </row>
    <row r="5" spans="1:27" ht="12.75" customHeight="1" thickBot="1">
      <c r="A5" s="1928"/>
      <c r="B5" s="1929">
        <v>25</v>
      </c>
      <c r="C5" s="5141" t="s">
        <v>1</v>
      </c>
      <c r="D5" s="5142"/>
      <c r="E5" s="5143"/>
      <c r="F5" s="5147" t="s">
        <v>209</v>
      </c>
      <c r="G5" s="5150" t="s">
        <v>2</v>
      </c>
      <c r="H5" s="5153" t="s">
        <v>3</v>
      </c>
      <c r="I5" s="5156" t="s">
        <v>4</v>
      </c>
      <c r="J5" s="5159" t="s">
        <v>5</v>
      </c>
      <c r="K5" s="5160"/>
      <c r="L5" s="5160"/>
      <c r="M5" s="5160"/>
      <c r="N5" s="5160"/>
      <c r="O5" s="5160"/>
      <c r="P5" s="5160"/>
      <c r="Q5" s="5160"/>
      <c r="R5" s="5160"/>
      <c r="S5" s="5160"/>
      <c r="T5" s="5160"/>
      <c r="U5" s="5160"/>
      <c r="V5" s="5160"/>
      <c r="W5" s="5160"/>
      <c r="X5" s="5160"/>
      <c r="Y5" s="5161"/>
      <c r="Z5" s="5165" t="s">
        <v>26</v>
      </c>
    </row>
    <row r="6" spans="1:27" ht="12" customHeight="1" thickBot="1">
      <c r="A6" s="1930"/>
      <c r="B6" s="506"/>
      <c r="C6" s="5144"/>
      <c r="D6" s="5145"/>
      <c r="E6" s="5146"/>
      <c r="F6" s="5148"/>
      <c r="G6" s="5151"/>
      <c r="H6" s="5154"/>
      <c r="I6" s="5157"/>
      <c r="J6" s="5168">
        <v>1</v>
      </c>
      <c r="K6" s="5169"/>
      <c r="L6" s="5169"/>
      <c r="M6" s="5170"/>
      <c r="N6" s="5168">
        <v>2</v>
      </c>
      <c r="O6" s="5169"/>
      <c r="P6" s="5169"/>
      <c r="Q6" s="5170"/>
      <c r="R6" s="5168">
        <v>3</v>
      </c>
      <c r="S6" s="5169"/>
      <c r="T6" s="5169"/>
      <c r="U6" s="5170"/>
      <c r="V6" s="5168">
        <v>4</v>
      </c>
      <c r="W6" s="5169"/>
      <c r="X6" s="5169"/>
      <c r="Y6" s="5170"/>
      <c r="Z6" s="5166"/>
    </row>
    <row r="7" spans="1:27" ht="24" customHeight="1" thickBot="1">
      <c r="A7" s="1930"/>
      <c r="B7" s="508"/>
      <c r="C7" s="1931" t="s">
        <v>6</v>
      </c>
      <c r="D7" s="1932" t="s">
        <v>7</v>
      </c>
      <c r="E7" s="1933" t="s">
        <v>39</v>
      </c>
      <c r="F7" s="5149"/>
      <c r="G7" s="5152"/>
      <c r="H7" s="5155"/>
      <c r="I7" s="5158"/>
      <c r="J7" s="512" t="s">
        <v>40</v>
      </c>
      <c r="K7" s="513" t="s">
        <v>41</v>
      </c>
      <c r="L7" s="513" t="s">
        <v>9</v>
      </c>
      <c r="M7" s="514" t="s">
        <v>10</v>
      </c>
      <c r="N7" s="512" t="s">
        <v>40</v>
      </c>
      <c r="O7" s="513" t="s">
        <v>41</v>
      </c>
      <c r="P7" s="513" t="s">
        <v>9</v>
      </c>
      <c r="Q7" s="514" t="s">
        <v>10</v>
      </c>
      <c r="R7" s="512" t="s">
        <v>40</v>
      </c>
      <c r="S7" s="513" t="s">
        <v>41</v>
      </c>
      <c r="T7" s="513" t="s">
        <v>9</v>
      </c>
      <c r="U7" s="514" t="s">
        <v>10</v>
      </c>
      <c r="V7" s="512" t="s">
        <v>40</v>
      </c>
      <c r="W7" s="513" t="s">
        <v>41</v>
      </c>
      <c r="X7" s="513" t="s">
        <v>9</v>
      </c>
      <c r="Y7" s="514" t="s">
        <v>10</v>
      </c>
      <c r="Z7" s="5167"/>
    </row>
    <row r="8" spans="1:27" ht="14.45" customHeight="1" thickBot="1">
      <c r="A8" s="1934"/>
      <c r="B8" s="5171" t="s">
        <v>423</v>
      </c>
      <c r="C8" s="5171"/>
      <c r="D8" s="5171"/>
      <c r="E8" s="5171"/>
      <c r="F8" s="5171"/>
      <c r="G8" s="5171"/>
      <c r="H8" s="5171"/>
      <c r="I8" s="5171"/>
      <c r="J8" s="5171"/>
      <c r="K8" s="5171"/>
      <c r="L8" s="5171"/>
      <c r="M8" s="5171"/>
      <c r="N8" s="5171"/>
      <c r="O8" s="5171"/>
      <c r="P8" s="5171"/>
      <c r="Q8" s="5171"/>
      <c r="R8" s="5171"/>
      <c r="S8" s="5171"/>
      <c r="T8" s="5171"/>
      <c r="U8" s="5171"/>
      <c r="V8" s="5171"/>
      <c r="W8" s="5171"/>
      <c r="X8" s="5171"/>
      <c r="Y8" s="5171"/>
      <c r="Z8" s="5172"/>
    </row>
    <row r="9" spans="1:27" ht="13.5" customHeight="1" thickBot="1">
      <c r="A9" s="1935" t="s">
        <v>14</v>
      </c>
      <c r="B9" s="1936" t="s">
        <v>422</v>
      </c>
      <c r="C9" s="1937"/>
      <c r="D9" s="1937"/>
      <c r="E9" s="1937"/>
      <c r="F9" s="1937"/>
      <c r="G9" s="1937"/>
      <c r="H9" s="1938"/>
      <c r="I9" s="1939"/>
      <c r="J9" s="1937"/>
      <c r="K9" s="1937"/>
      <c r="L9" s="1937"/>
      <c r="M9" s="1940"/>
      <c r="N9" s="1937"/>
      <c r="O9" s="1937"/>
      <c r="P9" s="1937"/>
      <c r="Q9" s="1940"/>
      <c r="R9" s="1937"/>
      <c r="S9" s="1937"/>
      <c r="T9" s="1937"/>
      <c r="U9" s="1940"/>
      <c r="V9" s="1937"/>
      <c r="W9" s="1937"/>
      <c r="X9" s="1937"/>
      <c r="Y9" s="1941"/>
      <c r="Z9" s="1942"/>
    </row>
    <row r="10" spans="1:27" ht="13.5" customHeight="1">
      <c r="A10" s="1943">
        <v>1</v>
      </c>
      <c r="B10" s="1944" t="s">
        <v>210</v>
      </c>
      <c r="C10" s="1945">
        <f t="shared" ref="C10:D17" si="0">SUM(J10,N10,R10,V10)</f>
        <v>0</v>
      </c>
      <c r="D10" s="1946">
        <f t="shared" si="0"/>
        <v>30</v>
      </c>
      <c r="E10" s="1947">
        <f t="shared" ref="E10:E26" si="1">SUM(C10:D10)</f>
        <v>30</v>
      </c>
      <c r="F10" s="1945">
        <v>30</v>
      </c>
      <c r="G10" s="1946">
        <f t="shared" ref="G10:G26" si="2">H10-F10</f>
        <v>70</v>
      </c>
      <c r="H10" s="1946">
        <f t="shared" ref="H10:H26" si="3">$B$5*I10</f>
        <v>100</v>
      </c>
      <c r="I10" s="1948">
        <f>SUM(M10,Q10,U10,Y10)</f>
        <v>4</v>
      </c>
      <c r="J10" s="1945">
        <v>0</v>
      </c>
      <c r="K10" s="1946">
        <v>15</v>
      </c>
      <c r="L10" s="1946">
        <v>35</v>
      </c>
      <c r="M10" s="1948">
        <v>2</v>
      </c>
      <c r="N10" s="1945">
        <v>0</v>
      </c>
      <c r="O10" s="1946">
        <v>15</v>
      </c>
      <c r="P10" s="1946">
        <v>35</v>
      </c>
      <c r="Q10" s="1948">
        <v>2</v>
      </c>
      <c r="R10" s="1949"/>
      <c r="S10" s="1950"/>
      <c r="T10" s="1950"/>
      <c r="U10" s="1951"/>
      <c r="V10" s="1949"/>
      <c r="W10" s="1950"/>
      <c r="X10" s="1950"/>
      <c r="Y10" s="1952"/>
      <c r="Z10" s="1953" t="s">
        <v>58</v>
      </c>
    </row>
    <row r="11" spans="1:27" ht="13.5" customHeight="1">
      <c r="A11" s="534">
        <v>2</v>
      </c>
      <c r="B11" s="535" t="s">
        <v>212</v>
      </c>
      <c r="C11" s="536">
        <f t="shared" si="0"/>
        <v>15</v>
      </c>
      <c r="D11" s="537">
        <f t="shared" si="0"/>
        <v>15</v>
      </c>
      <c r="E11" s="538">
        <f t="shared" si="1"/>
        <v>30</v>
      </c>
      <c r="F11" s="536">
        <v>30</v>
      </c>
      <c r="G11" s="537">
        <f t="shared" si="2"/>
        <v>20</v>
      </c>
      <c r="H11" s="537">
        <f t="shared" si="3"/>
        <v>50</v>
      </c>
      <c r="I11" s="539">
        <f>SUM(M11,Q11,U11,Y11)</f>
        <v>2</v>
      </c>
      <c r="J11" s="604">
        <v>15</v>
      </c>
      <c r="K11" s="605">
        <v>15</v>
      </c>
      <c r="L11" s="605">
        <f>G11</f>
        <v>20</v>
      </c>
      <c r="M11" s="1954">
        <v>2</v>
      </c>
      <c r="N11" s="1955"/>
      <c r="O11" s="1956"/>
      <c r="P11" s="1956"/>
      <c r="Q11" s="1957"/>
      <c r="R11" s="1955"/>
      <c r="S11" s="1956"/>
      <c r="T11" s="1956"/>
      <c r="U11" s="1957"/>
      <c r="V11" s="1955"/>
      <c r="W11" s="1956"/>
      <c r="X11" s="1956"/>
      <c r="Y11" s="1958"/>
      <c r="Z11" s="1959" t="s">
        <v>66</v>
      </c>
    </row>
    <row r="12" spans="1:27" ht="28.5" customHeight="1" thickBot="1">
      <c r="A12" s="551">
        <v>3</v>
      </c>
      <c r="B12" s="1960" t="s">
        <v>226</v>
      </c>
      <c r="C12" s="1961">
        <v>0</v>
      </c>
      <c r="D12" s="1962">
        <v>30</v>
      </c>
      <c r="E12" s="1963">
        <f t="shared" si="1"/>
        <v>30</v>
      </c>
      <c r="F12" s="1961">
        <v>30</v>
      </c>
      <c r="G12" s="1962">
        <f t="shared" si="2"/>
        <v>20</v>
      </c>
      <c r="H12" s="1962">
        <f t="shared" si="3"/>
        <v>50</v>
      </c>
      <c r="I12" s="1964">
        <v>2</v>
      </c>
      <c r="J12" s="5173" t="s">
        <v>227</v>
      </c>
      <c r="K12" s="5174"/>
      <c r="L12" s="5174"/>
      <c r="M12" s="5174"/>
      <c r="N12" s="5174"/>
      <c r="O12" s="5174"/>
      <c r="P12" s="5174"/>
      <c r="Q12" s="5174"/>
      <c r="R12" s="5174"/>
      <c r="S12" s="5174"/>
      <c r="T12" s="5174"/>
      <c r="U12" s="5174"/>
      <c r="V12" s="5174"/>
      <c r="W12" s="5174"/>
      <c r="X12" s="5174"/>
      <c r="Y12" s="5175"/>
      <c r="Z12" s="1965" t="s">
        <v>62</v>
      </c>
    </row>
    <row r="13" spans="1:27" ht="14.1" customHeight="1" thickBot="1">
      <c r="A13" s="1966"/>
      <c r="B13" s="1967" t="s">
        <v>151</v>
      </c>
      <c r="C13" s="1968">
        <f>SUM(C10:C12)</f>
        <v>15</v>
      </c>
      <c r="D13" s="1968">
        <f t="shared" ref="D13:Y13" si="4">SUM(D10:D12)</f>
        <v>75</v>
      </c>
      <c r="E13" s="1968">
        <f t="shared" si="4"/>
        <v>90</v>
      </c>
      <c r="F13" s="1968">
        <f t="shared" si="4"/>
        <v>90</v>
      </c>
      <c r="G13" s="1968">
        <f t="shared" si="4"/>
        <v>110</v>
      </c>
      <c r="H13" s="1968">
        <f t="shared" si="4"/>
        <v>200</v>
      </c>
      <c r="I13" s="1969">
        <f t="shared" si="4"/>
        <v>8</v>
      </c>
      <c r="J13" s="1968">
        <f t="shared" si="4"/>
        <v>15</v>
      </c>
      <c r="K13" s="1968">
        <f t="shared" si="4"/>
        <v>30</v>
      </c>
      <c r="L13" s="1968">
        <f t="shared" si="4"/>
        <v>55</v>
      </c>
      <c r="M13" s="1969">
        <f t="shared" si="4"/>
        <v>4</v>
      </c>
      <c r="N13" s="1968">
        <f t="shared" si="4"/>
        <v>0</v>
      </c>
      <c r="O13" s="1968">
        <f t="shared" si="4"/>
        <v>15</v>
      </c>
      <c r="P13" s="1968">
        <f t="shared" si="4"/>
        <v>35</v>
      </c>
      <c r="Q13" s="1969">
        <f t="shared" si="4"/>
        <v>2</v>
      </c>
      <c r="R13" s="1968">
        <f t="shared" si="4"/>
        <v>0</v>
      </c>
      <c r="S13" s="1968">
        <f t="shared" si="4"/>
        <v>0</v>
      </c>
      <c r="T13" s="1968">
        <f t="shared" si="4"/>
        <v>0</v>
      </c>
      <c r="U13" s="1969">
        <f t="shared" si="4"/>
        <v>0</v>
      </c>
      <c r="V13" s="1968">
        <f t="shared" si="4"/>
        <v>0</v>
      </c>
      <c r="W13" s="1968">
        <f t="shared" si="4"/>
        <v>0</v>
      </c>
      <c r="X13" s="1968">
        <f t="shared" si="4"/>
        <v>0</v>
      </c>
      <c r="Y13" s="1969">
        <f t="shared" si="4"/>
        <v>0</v>
      </c>
      <c r="Z13" s="1970"/>
    </row>
    <row r="14" spans="1:27" ht="12.6" customHeight="1" thickBot="1">
      <c r="A14" s="1971"/>
      <c r="B14" s="5176" t="s">
        <v>424</v>
      </c>
      <c r="C14" s="5177"/>
      <c r="D14" s="5177"/>
      <c r="E14" s="5177"/>
      <c r="F14" s="5177"/>
      <c r="G14" s="5177"/>
      <c r="H14" s="5177"/>
      <c r="I14" s="5177"/>
      <c r="J14" s="5177"/>
      <c r="K14" s="5177"/>
      <c r="L14" s="5177"/>
      <c r="M14" s="5177"/>
      <c r="N14" s="5177"/>
      <c r="O14" s="5177"/>
      <c r="P14" s="5177"/>
      <c r="Q14" s="5177"/>
      <c r="R14" s="5177"/>
      <c r="S14" s="5177"/>
      <c r="T14" s="5177"/>
      <c r="U14" s="5177"/>
      <c r="V14" s="5177"/>
      <c r="W14" s="5177"/>
      <c r="X14" s="5177"/>
      <c r="Y14" s="5177"/>
      <c r="Z14" s="5178"/>
    </row>
    <row r="15" spans="1:27" ht="17.100000000000001" customHeight="1" thickBot="1">
      <c r="A15" s="1966" t="s">
        <v>15</v>
      </c>
      <c r="B15" s="5179" t="s">
        <v>101</v>
      </c>
      <c r="C15" s="5180"/>
      <c r="D15" s="5180"/>
      <c r="E15" s="5180"/>
      <c r="F15" s="5180"/>
      <c r="G15" s="5180"/>
      <c r="H15" s="5180"/>
      <c r="I15" s="5180"/>
      <c r="J15" s="5180"/>
      <c r="K15" s="5180"/>
      <c r="L15" s="5180"/>
      <c r="M15" s="5180"/>
      <c r="N15" s="5180"/>
      <c r="O15" s="5180"/>
      <c r="P15" s="5180"/>
      <c r="Q15" s="5180"/>
      <c r="R15" s="5180"/>
      <c r="S15" s="5180"/>
      <c r="T15" s="5180"/>
      <c r="U15" s="5180"/>
      <c r="V15" s="5180"/>
      <c r="W15" s="5180"/>
      <c r="X15" s="5180"/>
      <c r="Y15" s="5181"/>
      <c r="Z15" s="1972"/>
    </row>
    <row r="16" spans="1:27" ht="30" customHeight="1">
      <c r="A16" s="1973">
        <v>4</v>
      </c>
      <c r="B16" s="1974" t="s">
        <v>213</v>
      </c>
      <c r="C16" s="1975">
        <f t="shared" si="0"/>
        <v>15</v>
      </c>
      <c r="D16" s="1976">
        <f t="shared" si="0"/>
        <v>30</v>
      </c>
      <c r="E16" s="1977">
        <f t="shared" si="1"/>
        <v>45</v>
      </c>
      <c r="F16" s="1975">
        <v>45</v>
      </c>
      <c r="G16" s="1976">
        <f t="shared" si="2"/>
        <v>55</v>
      </c>
      <c r="H16" s="1976">
        <f t="shared" si="3"/>
        <v>100</v>
      </c>
      <c r="I16" s="1978">
        <f>SUM(M16,Q16,U16,Y16)</f>
        <v>4</v>
      </c>
      <c r="J16" s="1975">
        <v>15</v>
      </c>
      <c r="K16" s="1976">
        <v>30</v>
      </c>
      <c r="L16" s="1976">
        <v>55</v>
      </c>
      <c r="M16" s="1978">
        <v>4</v>
      </c>
      <c r="N16" s="1979"/>
      <c r="O16" s="1980"/>
      <c r="P16" s="1980"/>
      <c r="Q16" s="1981"/>
      <c r="R16" s="1979"/>
      <c r="S16" s="1980"/>
      <c r="T16" s="1980"/>
      <c r="U16" s="1981"/>
      <c r="V16" s="1979"/>
      <c r="W16" s="1980"/>
      <c r="X16" s="1980"/>
      <c r="Y16" s="1982"/>
      <c r="Z16" s="1983" t="s">
        <v>44</v>
      </c>
    </row>
    <row r="17" spans="1:26" ht="13.5" customHeight="1">
      <c r="A17" s="534">
        <v>5</v>
      </c>
      <c r="B17" s="546" t="s">
        <v>214</v>
      </c>
      <c r="C17" s="536">
        <f t="shared" si="0"/>
        <v>0</v>
      </c>
      <c r="D17" s="537">
        <f t="shared" si="0"/>
        <v>30</v>
      </c>
      <c r="E17" s="538">
        <f t="shared" si="1"/>
        <v>30</v>
      </c>
      <c r="F17" s="536">
        <v>30</v>
      </c>
      <c r="G17" s="537">
        <f t="shared" si="2"/>
        <v>45</v>
      </c>
      <c r="H17" s="537">
        <f t="shared" si="3"/>
        <v>75</v>
      </c>
      <c r="I17" s="539">
        <f>SUM(M17,Q17,U17,Y17)</f>
        <v>3</v>
      </c>
      <c r="J17" s="540"/>
      <c r="K17" s="541"/>
      <c r="L17" s="541"/>
      <c r="M17" s="542"/>
      <c r="N17" s="536">
        <v>0</v>
      </c>
      <c r="O17" s="537">
        <v>30</v>
      </c>
      <c r="P17" s="537">
        <v>45</v>
      </c>
      <c r="Q17" s="539">
        <v>3</v>
      </c>
      <c r="R17" s="540"/>
      <c r="S17" s="541"/>
      <c r="T17" s="541"/>
      <c r="U17" s="542"/>
      <c r="V17" s="540"/>
      <c r="W17" s="541"/>
      <c r="X17" s="541"/>
      <c r="Y17" s="543"/>
      <c r="Z17" s="544" t="s">
        <v>58</v>
      </c>
    </row>
    <row r="18" spans="1:26" ht="13.5" customHeight="1">
      <c r="A18" s="534">
        <v>6</v>
      </c>
      <c r="B18" s="546" t="s">
        <v>215</v>
      </c>
      <c r="C18" s="536">
        <v>0</v>
      </c>
      <c r="D18" s="537">
        <v>30</v>
      </c>
      <c r="E18" s="538">
        <v>30</v>
      </c>
      <c r="F18" s="536">
        <v>30</v>
      </c>
      <c r="G18" s="537">
        <f t="shared" si="2"/>
        <v>20</v>
      </c>
      <c r="H18" s="537">
        <v>50</v>
      </c>
      <c r="I18" s="539">
        <v>2</v>
      </c>
      <c r="J18" s="540"/>
      <c r="K18" s="541"/>
      <c r="L18" s="541"/>
      <c r="M18" s="542"/>
      <c r="N18" s="536"/>
      <c r="O18" s="537"/>
      <c r="P18" s="537"/>
      <c r="Q18" s="539"/>
      <c r="R18" s="540">
        <v>0</v>
      </c>
      <c r="S18" s="541">
        <v>30</v>
      </c>
      <c r="T18" s="541">
        <v>20</v>
      </c>
      <c r="U18" s="542">
        <v>2</v>
      </c>
      <c r="V18" s="540"/>
      <c r="W18" s="541"/>
      <c r="X18" s="541"/>
      <c r="Y18" s="543"/>
      <c r="Z18" s="544" t="s">
        <v>64</v>
      </c>
    </row>
    <row r="19" spans="1:26" ht="13.5" customHeight="1">
      <c r="A19" s="534">
        <v>7</v>
      </c>
      <c r="B19" s="535" t="s">
        <v>218</v>
      </c>
      <c r="C19" s="536">
        <f t="shared" ref="C19:D21" si="5">SUM(J19,N19,R19,V19)</f>
        <v>15</v>
      </c>
      <c r="D19" s="537">
        <f t="shared" si="5"/>
        <v>30</v>
      </c>
      <c r="E19" s="538">
        <f>SUM(C19:D19)</f>
        <v>45</v>
      </c>
      <c r="F19" s="536">
        <v>45</v>
      </c>
      <c r="G19" s="537">
        <f>H19-F19</f>
        <v>30</v>
      </c>
      <c r="H19" s="537">
        <f>$B$5*I19</f>
        <v>75</v>
      </c>
      <c r="I19" s="539">
        <f>SUM(M19,Q19,U19,Y19)</f>
        <v>3</v>
      </c>
      <c r="J19" s="540"/>
      <c r="K19" s="541"/>
      <c r="L19" s="541"/>
      <c r="M19" s="542"/>
      <c r="N19" s="536">
        <v>15</v>
      </c>
      <c r="O19" s="537">
        <v>30</v>
      </c>
      <c r="P19" s="537">
        <v>30</v>
      </c>
      <c r="Q19" s="539">
        <v>3</v>
      </c>
      <c r="R19" s="540"/>
      <c r="S19" s="541"/>
      <c r="T19" s="541"/>
      <c r="U19" s="542"/>
      <c r="V19" s="540"/>
      <c r="W19" s="541"/>
      <c r="X19" s="541"/>
      <c r="Y19" s="542"/>
      <c r="Z19" s="544" t="s">
        <v>58</v>
      </c>
    </row>
    <row r="20" spans="1:26" ht="13.5" customHeight="1">
      <c r="A20" s="534">
        <v>8</v>
      </c>
      <c r="B20" s="578" t="s">
        <v>222</v>
      </c>
      <c r="C20" s="536">
        <f t="shared" si="5"/>
        <v>0</v>
      </c>
      <c r="D20" s="537">
        <f t="shared" si="5"/>
        <v>30</v>
      </c>
      <c r="E20" s="538">
        <f>SUM(C20:D20)</f>
        <v>30</v>
      </c>
      <c r="F20" s="536">
        <v>30</v>
      </c>
      <c r="G20" s="537">
        <f>H20-F20</f>
        <v>20</v>
      </c>
      <c r="H20" s="537">
        <f>$B$5*I20</f>
        <v>50</v>
      </c>
      <c r="I20" s="539">
        <f>SUM(M20,Q20,U20,Y20)</f>
        <v>2</v>
      </c>
      <c r="J20" s="540"/>
      <c r="K20" s="541"/>
      <c r="L20" s="541"/>
      <c r="M20" s="542"/>
      <c r="N20" s="540"/>
      <c r="O20" s="541"/>
      <c r="P20" s="541"/>
      <c r="Q20" s="542"/>
      <c r="R20" s="540"/>
      <c r="S20" s="541"/>
      <c r="T20" s="541"/>
      <c r="U20" s="543"/>
      <c r="V20" s="536">
        <v>0</v>
      </c>
      <c r="W20" s="537">
        <v>30</v>
      </c>
      <c r="X20" s="537">
        <f>G20</f>
        <v>20</v>
      </c>
      <c r="Y20" s="539">
        <v>2</v>
      </c>
      <c r="Z20" s="544" t="s">
        <v>62</v>
      </c>
    </row>
    <row r="21" spans="1:26" ht="13.5" customHeight="1" thickBot="1">
      <c r="A21" s="551">
        <v>9</v>
      </c>
      <c r="B21" s="1984" t="s">
        <v>13</v>
      </c>
      <c r="C21" s="604">
        <f t="shared" si="5"/>
        <v>0</v>
      </c>
      <c r="D21" s="605">
        <f t="shared" si="5"/>
        <v>50</v>
      </c>
      <c r="E21" s="606">
        <f>SUM(C21:D21)</f>
        <v>50</v>
      </c>
      <c r="F21" s="604">
        <v>50</v>
      </c>
      <c r="G21" s="605">
        <f>H21-F21</f>
        <v>275</v>
      </c>
      <c r="H21" s="605">
        <f>$B$5*I21</f>
        <v>325</v>
      </c>
      <c r="I21" s="1954">
        <f>SUM(M21,Q21,U21,Y21)</f>
        <v>13</v>
      </c>
      <c r="J21" s="1955"/>
      <c r="K21" s="1956"/>
      <c r="L21" s="1956"/>
      <c r="M21" s="1957"/>
      <c r="N21" s="604">
        <v>0</v>
      </c>
      <c r="O21" s="605">
        <v>10</v>
      </c>
      <c r="P21" s="605">
        <v>40</v>
      </c>
      <c r="Q21" s="1954">
        <v>2</v>
      </c>
      <c r="R21" s="604">
        <v>0</v>
      </c>
      <c r="S21" s="605">
        <v>20</v>
      </c>
      <c r="T21" s="605">
        <v>80</v>
      </c>
      <c r="U21" s="1954">
        <v>4</v>
      </c>
      <c r="V21" s="604">
        <v>0</v>
      </c>
      <c r="W21" s="605">
        <v>20</v>
      </c>
      <c r="X21" s="605">
        <v>155</v>
      </c>
      <c r="Y21" s="1954">
        <v>7</v>
      </c>
      <c r="Z21" s="1985" t="s">
        <v>50</v>
      </c>
    </row>
    <row r="22" spans="1:26" ht="15.6" customHeight="1" thickBot="1">
      <c r="A22" s="1966"/>
      <c r="B22" s="1986" t="s">
        <v>151</v>
      </c>
      <c r="C22" s="1987">
        <f>SUM(C16:C21)</f>
        <v>30</v>
      </c>
      <c r="D22" s="1987">
        <f t="shared" ref="D22:Y22" si="6">SUM(D16:D21)</f>
        <v>200</v>
      </c>
      <c r="E22" s="1987">
        <f t="shared" si="6"/>
        <v>230</v>
      </c>
      <c r="F22" s="1987">
        <f t="shared" si="6"/>
        <v>230</v>
      </c>
      <c r="G22" s="1987">
        <f t="shared" si="6"/>
        <v>445</v>
      </c>
      <c r="H22" s="1987">
        <f t="shared" si="6"/>
        <v>675</v>
      </c>
      <c r="I22" s="1988">
        <f t="shared" si="6"/>
        <v>27</v>
      </c>
      <c r="J22" s="1987">
        <f t="shared" si="6"/>
        <v>15</v>
      </c>
      <c r="K22" s="1987">
        <f t="shared" si="6"/>
        <v>30</v>
      </c>
      <c r="L22" s="1987">
        <f t="shared" si="6"/>
        <v>55</v>
      </c>
      <c r="M22" s="1988">
        <f t="shared" si="6"/>
        <v>4</v>
      </c>
      <c r="N22" s="1987">
        <f t="shared" si="6"/>
        <v>15</v>
      </c>
      <c r="O22" s="1987">
        <f t="shared" si="6"/>
        <v>70</v>
      </c>
      <c r="P22" s="1987">
        <f t="shared" si="6"/>
        <v>115</v>
      </c>
      <c r="Q22" s="1988">
        <f t="shared" si="6"/>
        <v>8</v>
      </c>
      <c r="R22" s="1987">
        <f t="shared" si="6"/>
        <v>0</v>
      </c>
      <c r="S22" s="1987">
        <f t="shared" si="6"/>
        <v>50</v>
      </c>
      <c r="T22" s="1987">
        <f t="shared" si="6"/>
        <v>100</v>
      </c>
      <c r="U22" s="1988">
        <f t="shared" si="6"/>
        <v>6</v>
      </c>
      <c r="V22" s="1987">
        <f t="shared" si="6"/>
        <v>0</v>
      </c>
      <c r="W22" s="1987">
        <f t="shared" si="6"/>
        <v>50</v>
      </c>
      <c r="X22" s="1987">
        <f t="shared" si="6"/>
        <v>175</v>
      </c>
      <c r="Y22" s="1988">
        <f t="shared" si="6"/>
        <v>9</v>
      </c>
      <c r="Z22" s="1989"/>
    </row>
    <row r="23" spans="1:26" ht="15.6" customHeight="1" thickBot="1">
      <c r="A23" s="1966" t="s">
        <v>16</v>
      </c>
      <c r="B23" s="5162" t="s">
        <v>418</v>
      </c>
      <c r="C23" s="5163"/>
      <c r="D23" s="5163"/>
      <c r="E23" s="5163"/>
      <c r="F23" s="5163"/>
      <c r="G23" s="5163"/>
      <c r="H23" s="5163"/>
      <c r="I23" s="5163"/>
      <c r="J23" s="5163"/>
      <c r="K23" s="5163"/>
      <c r="L23" s="5163"/>
      <c r="M23" s="5163"/>
      <c r="N23" s="5163"/>
      <c r="O23" s="5163"/>
      <c r="P23" s="5163"/>
      <c r="Q23" s="5163"/>
      <c r="R23" s="5163"/>
      <c r="S23" s="5163"/>
      <c r="T23" s="5163"/>
      <c r="U23" s="5163"/>
      <c r="V23" s="5163"/>
      <c r="W23" s="5163"/>
      <c r="X23" s="5163"/>
      <c r="Y23" s="5182"/>
      <c r="Z23" s="1990"/>
    </row>
    <row r="24" spans="1:26" ht="14.1" customHeight="1">
      <c r="A24" s="1973">
        <v>10</v>
      </c>
      <c r="B24" s="1991" t="s">
        <v>216</v>
      </c>
      <c r="C24" s="1992">
        <f t="shared" ref="C24:D26" si="7">SUM(J24,N24,R24,V24)</f>
        <v>15</v>
      </c>
      <c r="D24" s="1993">
        <f t="shared" si="7"/>
        <v>15</v>
      </c>
      <c r="E24" s="1994">
        <f t="shared" si="1"/>
        <v>30</v>
      </c>
      <c r="F24" s="1992">
        <v>30</v>
      </c>
      <c r="G24" s="1993">
        <f t="shared" si="2"/>
        <v>20</v>
      </c>
      <c r="H24" s="1993">
        <f t="shared" si="3"/>
        <v>50</v>
      </c>
      <c r="I24" s="1995">
        <f>SUM(M24,Q24,U24,Y24)</f>
        <v>2</v>
      </c>
      <c r="J24" s="1979"/>
      <c r="K24" s="1980"/>
      <c r="L24" s="1980"/>
      <c r="M24" s="1981"/>
      <c r="N24" s="1979"/>
      <c r="O24" s="1980"/>
      <c r="P24" s="1980"/>
      <c r="Q24" s="1981"/>
      <c r="R24" s="1992">
        <v>15</v>
      </c>
      <c r="S24" s="1993">
        <v>15</v>
      </c>
      <c r="T24" s="1993">
        <f>G24</f>
        <v>20</v>
      </c>
      <c r="U24" s="1995">
        <v>2</v>
      </c>
      <c r="V24" s="1979"/>
      <c r="W24" s="1980"/>
      <c r="X24" s="1980"/>
      <c r="Y24" s="1982"/>
      <c r="Z24" s="1996" t="s">
        <v>45</v>
      </c>
    </row>
    <row r="25" spans="1:26" ht="14.1" customHeight="1">
      <c r="A25" s="534">
        <v>11</v>
      </c>
      <c r="B25" s="535" t="s">
        <v>217</v>
      </c>
      <c r="C25" s="536">
        <f t="shared" si="7"/>
        <v>15</v>
      </c>
      <c r="D25" s="537">
        <f t="shared" si="7"/>
        <v>15</v>
      </c>
      <c r="E25" s="538">
        <f t="shared" si="1"/>
        <v>30</v>
      </c>
      <c r="F25" s="536">
        <v>30</v>
      </c>
      <c r="G25" s="537">
        <f t="shared" si="2"/>
        <v>20</v>
      </c>
      <c r="H25" s="537">
        <f t="shared" si="3"/>
        <v>50</v>
      </c>
      <c r="I25" s="539">
        <f>SUM(M25,Q25,U25,Y25)</f>
        <v>2</v>
      </c>
      <c r="J25" s="540"/>
      <c r="K25" s="541"/>
      <c r="L25" s="541"/>
      <c r="M25" s="542"/>
      <c r="N25" s="540"/>
      <c r="O25" s="541"/>
      <c r="P25" s="541"/>
      <c r="Q25" s="542"/>
      <c r="R25" s="540"/>
      <c r="S25" s="541"/>
      <c r="T25" s="541"/>
      <c r="U25" s="542"/>
      <c r="V25" s="536">
        <v>15</v>
      </c>
      <c r="W25" s="537">
        <v>15</v>
      </c>
      <c r="X25" s="537">
        <f>G25</f>
        <v>20</v>
      </c>
      <c r="Y25" s="539">
        <v>2</v>
      </c>
      <c r="Z25" s="545" t="s">
        <v>50</v>
      </c>
    </row>
    <row r="26" spans="1:26" ht="14.1" customHeight="1">
      <c r="A26" s="534">
        <v>12</v>
      </c>
      <c r="B26" s="535" t="s">
        <v>150</v>
      </c>
      <c r="C26" s="536">
        <f t="shared" si="7"/>
        <v>15</v>
      </c>
      <c r="D26" s="537">
        <f t="shared" si="7"/>
        <v>15</v>
      </c>
      <c r="E26" s="538">
        <f t="shared" si="1"/>
        <v>30</v>
      </c>
      <c r="F26" s="536">
        <v>30</v>
      </c>
      <c r="G26" s="537">
        <f t="shared" si="2"/>
        <v>20</v>
      </c>
      <c r="H26" s="537">
        <f t="shared" si="3"/>
        <v>50</v>
      </c>
      <c r="I26" s="539">
        <f>SUM(M26,Q26,U26,Y26)</f>
        <v>2</v>
      </c>
      <c r="J26" s="540"/>
      <c r="K26" s="541"/>
      <c r="L26" s="541"/>
      <c r="M26" s="542"/>
      <c r="N26" s="540"/>
      <c r="O26" s="541"/>
      <c r="P26" s="541"/>
      <c r="Q26" s="542"/>
      <c r="R26" s="536">
        <v>15</v>
      </c>
      <c r="S26" s="537">
        <v>15</v>
      </c>
      <c r="T26" s="537">
        <f>G26</f>
        <v>20</v>
      </c>
      <c r="U26" s="539">
        <v>2</v>
      </c>
      <c r="V26" s="540"/>
      <c r="W26" s="541"/>
      <c r="X26" s="541"/>
      <c r="Y26" s="542"/>
      <c r="Z26" s="545" t="s">
        <v>45</v>
      </c>
    </row>
    <row r="27" spans="1:26" ht="14.1" customHeight="1">
      <c r="A27" s="534">
        <v>13</v>
      </c>
      <c r="B27" s="535" t="s">
        <v>211</v>
      </c>
      <c r="C27" s="536">
        <f>SUM(J27,N27,R27,V27)</f>
        <v>15</v>
      </c>
      <c r="D27" s="537">
        <f>SUM(K27,O27,S27,W27)</f>
        <v>0</v>
      </c>
      <c r="E27" s="538">
        <f>SUM(C27:D27)</f>
        <v>15</v>
      </c>
      <c r="F27" s="536">
        <v>15</v>
      </c>
      <c r="G27" s="537">
        <f>H27-F27</f>
        <v>35</v>
      </c>
      <c r="H27" s="537">
        <f>$B$5*I27</f>
        <v>50</v>
      </c>
      <c r="I27" s="539">
        <f>SUM(M27,Q27,U27,Y27)</f>
        <v>2</v>
      </c>
      <c r="J27" s="536">
        <v>15</v>
      </c>
      <c r="K27" s="537">
        <v>0</v>
      </c>
      <c r="L27" s="537">
        <f>G27</f>
        <v>35</v>
      </c>
      <c r="M27" s="539">
        <v>2</v>
      </c>
      <c r="N27" s="540"/>
      <c r="O27" s="541"/>
      <c r="P27" s="541"/>
      <c r="Q27" s="542"/>
      <c r="R27" s="540"/>
      <c r="S27" s="541"/>
      <c r="T27" s="541"/>
      <c r="U27" s="542"/>
      <c r="V27" s="540"/>
      <c r="W27" s="541"/>
      <c r="X27" s="541"/>
      <c r="Y27" s="543"/>
      <c r="Z27" s="544" t="s">
        <v>66</v>
      </c>
    </row>
    <row r="28" spans="1:26" ht="14.1" customHeight="1" thickBot="1">
      <c r="A28" s="534">
        <v>14</v>
      </c>
      <c r="B28" s="535" t="s">
        <v>225</v>
      </c>
      <c r="C28" s="536">
        <f>SUM(J28,N28,R28,V28)</f>
        <v>30</v>
      </c>
      <c r="D28" s="537">
        <f>SUM(K28,O28,S28,W28)</f>
        <v>0</v>
      </c>
      <c r="E28" s="538">
        <f>SUM(C28:D28)</f>
        <v>30</v>
      </c>
      <c r="F28" s="536">
        <v>30</v>
      </c>
      <c r="G28" s="537">
        <f>H28-F28</f>
        <v>20</v>
      </c>
      <c r="H28" s="537">
        <f>$B$5*I28</f>
        <v>50</v>
      </c>
      <c r="I28" s="539">
        <f>SUM(M28,Q28,U28,Y28)</f>
        <v>2</v>
      </c>
      <c r="J28" s="553">
        <v>30</v>
      </c>
      <c r="K28" s="554">
        <v>0</v>
      </c>
      <c r="L28" s="554">
        <f>G28</f>
        <v>20</v>
      </c>
      <c r="M28" s="556">
        <v>2</v>
      </c>
      <c r="N28" s="557"/>
      <c r="O28" s="558"/>
      <c r="P28" s="558"/>
      <c r="Q28" s="559"/>
      <c r="R28" s="557"/>
      <c r="S28" s="558"/>
      <c r="T28" s="558"/>
      <c r="U28" s="580"/>
      <c r="V28" s="557"/>
      <c r="W28" s="558"/>
      <c r="X28" s="558"/>
      <c r="Y28" s="580"/>
      <c r="Z28" s="581" t="s">
        <v>66</v>
      </c>
    </row>
    <row r="29" spans="1:26" ht="13.5" customHeight="1" thickBot="1">
      <c r="A29" s="561"/>
      <c r="B29" s="1986" t="s">
        <v>151</v>
      </c>
      <c r="C29" s="1997">
        <f>SUM(C24:C28)</f>
        <v>90</v>
      </c>
      <c r="D29" s="1997">
        <f t="shared" ref="D29:Y29" si="8">SUM(D24:D28)</f>
        <v>45</v>
      </c>
      <c r="E29" s="1997">
        <f t="shared" si="8"/>
        <v>135</v>
      </c>
      <c r="F29" s="1997">
        <f t="shared" si="8"/>
        <v>135</v>
      </c>
      <c r="G29" s="1997">
        <f t="shared" si="8"/>
        <v>115</v>
      </c>
      <c r="H29" s="1997">
        <f t="shared" si="8"/>
        <v>250</v>
      </c>
      <c r="I29" s="1998">
        <f t="shared" si="8"/>
        <v>10</v>
      </c>
      <c r="J29" s="1997">
        <f t="shared" si="8"/>
        <v>45</v>
      </c>
      <c r="K29" s="1997">
        <f t="shared" si="8"/>
        <v>0</v>
      </c>
      <c r="L29" s="1997">
        <f t="shared" si="8"/>
        <v>55</v>
      </c>
      <c r="M29" s="1998">
        <f t="shared" si="8"/>
        <v>4</v>
      </c>
      <c r="N29" s="1997">
        <f t="shared" si="8"/>
        <v>0</v>
      </c>
      <c r="O29" s="1997">
        <f t="shared" si="8"/>
        <v>0</v>
      </c>
      <c r="P29" s="1997">
        <f t="shared" si="8"/>
        <v>0</v>
      </c>
      <c r="Q29" s="1998">
        <f t="shared" si="8"/>
        <v>0</v>
      </c>
      <c r="R29" s="1997">
        <f t="shared" si="8"/>
        <v>30</v>
      </c>
      <c r="S29" s="1997">
        <f t="shared" si="8"/>
        <v>30</v>
      </c>
      <c r="T29" s="1997">
        <f t="shared" si="8"/>
        <v>40</v>
      </c>
      <c r="U29" s="1998">
        <f t="shared" si="8"/>
        <v>4</v>
      </c>
      <c r="V29" s="1997">
        <f t="shared" si="8"/>
        <v>15</v>
      </c>
      <c r="W29" s="1997">
        <f t="shared" si="8"/>
        <v>15</v>
      </c>
      <c r="X29" s="1997">
        <f t="shared" si="8"/>
        <v>20</v>
      </c>
      <c r="Y29" s="1998">
        <f t="shared" si="8"/>
        <v>2</v>
      </c>
      <c r="Z29" s="1999"/>
    </row>
    <row r="30" spans="1:26" ht="13.5" customHeight="1" thickBot="1">
      <c r="A30" s="2000"/>
      <c r="B30" s="5183" t="s">
        <v>417</v>
      </c>
      <c r="C30" s="5184"/>
      <c r="D30" s="5184"/>
      <c r="E30" s="5184"/>
      <c r="F30" s="5184"/>
      <c r="G30" s="5184"/>
      <c r="H30" s="5184"/>
      <c r="I30" s="5184"/>
      <c r="J30" s="5184"/>
      <c r="K30" s="5184"/>
      <c r="L30" s="5184"/>
      <c r="M30" s="5184"/>
      <c r="N30" s="5184"/>
      <c r="O30" s="5184"/>
      <c r="P30" s="5184"/>
      <c r="Q30" s="5184"/>
      <c r="R30" s="5184"/>
      <c r="S30" s="5184"/>
      <c r="T30" s="5184"/>
      <c r="U30" s="5184"/>
      <c r="V30" s="5184"/>
      <c r="W30" s="5184"/>
      <c r="X30" s="5184"/>
      <c r="Y30" s="5184"/>
      <c r="Z30" s="5185"/>
    </row>
    <row r="31" spans="1:26" ht="13.5" customHeight="1" thickBot="1">
      <c r="A31" s="2001" t="s">
        <v>17</v>
      </c>
      <c r="B31" s="5162" t="s">
        <v>425</v>
      </c>
      <c r="C31" s="5163"/>
      <c r="D31" s="5163"/>
      <c r="E31" s="5163"/>
      <c r="F31" s="5163"/>
      <c r="G31" s="5163"/>
      <c r="H31" s="5163"/>
      <c r="I31" s="5163"/>
      <c r="J31" s="5163"/>
      <c r="K31" s="5163"/>
      <c r="L31" s="5163"/>
      <c r="M31" s="5163"/>
      <c r="N31" s="5163"/>
      <c r="O31" s="5163"/>
      <c r="P31" s="5163"/>
      <c r="Q31" s="5163"/>
      <c r="R31" s="5163"/>
      <c r="S31" s="5163"/>
      <c r="T31" s="5163"/>
      <c r="U31" s="5163"/>
      <c r="V31" s="5163"/>
      <c r="W31" s="5163"/>
      <c r="X31" s="5163"/>
      <c r="Y31" s="5164"/>
      <c r="Z31" s="2002"/>
    </row>
    <row r="32" spans="1:26" ht="13.15" customHeight="1">
      <c r="A32" s="2003">
        <v>15</v>
      </c>
      <c r="B32" s="2004" t="s">
        <v>74</v>
      </c>
      <c r="C32" s="1992">
        <f t="shared" ref="C32:D40" si="9">SUM(J32,N32,R32,V32)</f>
        <v>30</v>
      </c>
      <c r="D32" s="1993">
        <f t="shared" si="9"/>
        <v>30</v>
      </c>
      <c r="E32" s="1994">
        <f t="shared" ref="E32:E40" si="10">SUM(C32:D32)</f>
        <v>60</v>
      </c>
      <c r="F32" s="1992">
        <v>60</v>
      </c>
      <c r="G32" s="1993">
        <f t="shared" ref="G32:G40" si="11">H32-F32</f>
        <v>15</v>
      </c>
      <c r="H32" s="1993">
        <f t="shared" ref="H32:H40" si="12">$B$5*I32</f>
        <v>75</v>
      </c>
      <c r="I32" s="1995">
        <f t="shared" ref="I32:I40" si="13">SUM(M32,Q32,U32,Y32)</f>
        <v>3</v>
      </c>
      <c r="J32" s="1992">
        <v>30</v>
      </c>
      <c r="K32" s="1993">
        <v>30</v>
      </c>
      <c r="L32" s="1993">
        <f>G32</f>
        <v>15</v>
      </c>
      <c r="M32" s="1995">
        <v>3</v>
      </c>
      <c r="N32" s="1979"/>
      <c r="O32" s="1980"/>
      <c r="P32" s="1980"/>
      <c r="Q32" s="1981"/>
      <c r="R32" s="1979"/>
      <c r="S32" s="1980"/>
      <c r="T32" s="1980"/>
      <c r="U32" s="1982"/>
      <c r="V32" s="1979"/>
      <c r="W32" s="1980"/>
      <c r="X32" s="1980"/>
      <c r="Y32" s="1982"/>
      <c r="Z32" s="1996" t="s">
        <v>44</v>
      </c>
    </row>
    <row r="33" spans="1:26" ht="13.15" customHeight="1">
      <c r="A33" s="2005">
        <v>16</v>
      </c>
      <c r="B33" s="2006" t="s">
        <v>46</v>
      </c>
      <c r="C33" s="536">
        <f t="shared" si="9"/>
        <v>0</v>
      </c>
      <c r="D33" s="537">
        <f t="shared" si="9"/>
        <v>30</v>
      </c>
      <c r="E33" s="538">
        <f>SUM(C33:D33)</f>
        <v>30</v>
      </c>
      <c r="F33" s="536">
        <v>30</v>
      </c>
      <c r="G33" s="537">
        <f>H33-F33</f>
        <v>45</v>
      </c>
      <c r="H33" s="537">
        <f>$B$5*I33</f>
        <v>75</v>
      </c>
      <c r="I33" s="539">
        <f>SUM(M33,Q33,U33,Y33)</f>
        <v>3</v>
      </c>
      <c r="J33" s="536">
        <v>0</v>
      </c>
      <c r="K33" s="537">
        <v>30</v>
      </c>
      <c r="L33" s="537">
        <f>G33</f>
        <v>45</v>
      </c>
      <c r="M33" s="539">
        <v>3</v>
      </c>
      <c r="N33" s="540"/>
      <c r="O33" s="541"/>
      <c r="P33" s="541"/>
      <c r="Q33" s="542"/>
      <c r="R33" s="540"/>
      <c r="S33" s="541"/>
      <c r="T33" s="541"/>
      <c r="U33" s="543"/>
      <c r="V33" s="540"/>
      <c r="W33" s="541"/>
      <c r="X33" s="541"/>
      <c r="Y33" s="543"/>
      <c r="Z33" s="544" t="s">
        <v>66</v>
      </c>
    </row>
    <row r="34" spans="1:26" ht="13.15" customHeight="1">
      <c r="A34" s="2005">
        <v>17</v>
      </c>
      <c r="B34" s="2007" t="s">
        <v>11</v>
      </c>
      <c r="C34" s="536">
        <f t="shared" si="9"/>
        <v>0</v>
      </c>
      <c r="D34" s="537">
        <f t="shared" si="9"/>
        <v>30</v>
      </c>
      <c r="E34" s="538">
        <f>SUM(C34:D34)</f>
        <v>30</v>
      </c>
      <c r="F34" s="536">
        <v>30</v>
      </c>
      <c r="G34" s="537">
        <f>H34-F34</f>
        <v>20</v>
      </c>
      <c r="H34" s="537">
        <f>$B$5*I34</f>
        <v>50</v>
      </c>
      <c r="I34" s="539">
        <f>SUM(M34,Q34,U34,Y34)</f>
        <v>2</v>
      </c>
      <c r="J34" s="540"/>
      <c r="K34" s="541"/>
      <c r="L34" s="541"/>
      <c r="M34" s="542"/>
      <c r="N34" s="536">
        <v>0</v>
      </c>
      <c r="O34" s="537">
        <v>30</v>
      </c>
      <c r="P34" s="537">
        <f>G34</f>
        <v>20</v>
      </c>
      <c r="Q34" s="539">
        <v>2</v>
      </c>
      <c r="R34" s="540"/>
      <c r="S34" s="541"/>
      <c r="T34" s="541"/>
      <c r="U34" s="543"/>
      <c r="V34" s="540"/>
      <c r="W34" s="541"/>
      <c r="X34" s="541"/>
      <c r="Y34" s="543"/>
      <c r="Z34" s="544" t="s">
        <v>58</v>
      </c>
    </row>
    <row r="35" spans="1:26" ht="13.15" customHeight="1" thickBot="1">
      <c r="A35" s="2008">
        <v>18</v>
      </c>
      <c r="B35" s="2009" t="s">
        <v>223</v>
      </c>
      <c r="C35" s="604">
        <f t="shared" si="9"/>
        <v>15</v>
      </c>
      <c r="D35" s="605">
        <f t="shared" si="9"/>
        <v>30</v>
      </c>
      <c r="E35" s="606">
        <f>SUM(C35:D35)</f>
        <v>45</v>
      </c>
      <c r="F35" s="604">
        <v>45</v>
      </c>
      <c r="G35" s="605">
        <f>H35-F35</f>
        <v>30</v>
      </c>
      <c r="H35" s="605">
        <f>$B$5*I35</f>
        <v>75</v>
      </c>
      <c r="I35" s="1954">
        <f>SUM(M35,Q35,U35,Y35)</f>
        <v>3</v>
      </c>
      <c r="J35" s="1955"/>
      <c r="K35" s="1956"/>
      <c r="L35" s="1956"/>
      <c r="M35" s="1957"/>
      <c r="N35" s="604">
        <v>15</v>
      </c>
      <c r="O35" s="605">
        <v>30</v>
      </c>
      <c r="P35" s="605">
        <v>30</v>
      </c>
      <c r="Q35" s="1954">
        <v>3</v>
      </c>
      <c r="R35" s="1955"/>
      <c r="S35" s="1956"/>
      <c r="T35" s="1956"/>
      <c r="U35" s="2010"/>
      <c r="V35" s="1955"/>
      <c r="W35" s="1956"/>
      <c r="X35" s="1956"/>
      <c r="Y35" s="2010"/>
      <c r="Z35" s="2011" t="s">
        <v>58</v>
      </c>
    </row>
    <row r="36" spans="1:26" ht="13.15" customHeight="1" thickBot="1">
      <c r="A36" s="2012"/>
      <c r="B36" s="1972" t="s">
        <v>151</v>
      </c>
      <c r="C36" s="2013">
        <f>SUM(C32:C35)</f>
        <v>45</v>
      </c>
      <c r="D36" s="2013">
        <f t="shared" ref="D36:Y36" si="14">SUM(D32:D35)</f>
        <v>120</v>
      </c>
      <c r="E36" s="2013">
        <f t="shared" si="14"/>
        <v>165</v>
      </c>
      <c r="F36" s="2013">
        <f t="shared" si="14"/>
        <v>165</v>
      </c>
      <c r="G36" s="2013">
        <f t="shared" si="14"/>
        <v>110</v>
      </c>
      <c r="H36" s="2013">
        <f t="shared" si="14"/>
        <v>275</v>
      </c>
      <c r="I36" s="2014">
        <f t="shared" si="14"/>
        <v>11</v>
      </c>
      <c r="J36" s="2013">
        <f t="shared" si="14"/>
        <v>30</v>
      </c>
      <c r="K36" s="2013">
        <f t="shared" si="14"/>
        <v>60</v>
      </c>
      <c r="L36" s="2013">
        <f t="shared" si="14"/>
        <v>60</v>
      </c>
      <c r="M36" s="2014">
        <f t="shared" si="14"/>
        <v>6</v>
      </c>
      <c r="N36" s="2013">
        <f t="shared" si="14"/>
        <v>15</v>
      </c>
      <c r="O36" s="2013">
        <f t="shared" si="14"/>
        <v>60</v>
      </c>
      <c r="P36" s="2013">
        <f t="shared" si="14"/>
        <v>50</v>
      </c>
      <c r="Q36" s="2014">
        <f t="shared" si="14"/>
        <v>5</v>
      </c>
      <c r="R36" s="2013">
        <f t="shared" si="14"/>
        <v>0</v>
      </c>
      <c r="S36" s="2013">
        <f t="shared" si="14"/>
        <v>0</v>
      </c>
      <c r="T36" s="2013">
        <f t="shared" si="14"/>
        <v>0</v>
      </c>
      <c r="U36" s="2014">
        <f t="shared" si="14"/>
        <v>0</v>
      </c>
      <c r="V36" s="2013">
        <f t="shared" si="14"/>
        <v>0</v>
      </c>
      <c r="W36" s="2013">
        <f t="shared" si="14"/>
        <v>0</v>
      </c>
      <c r="X36" s="2013">
        <f t="shared" si="14"/>
        <v>0</v>
      </c>
      <c r="Y36" s="2014">
        <f t="shared" si="14"/>
        <v>0</v>
      </c>
      <c r="Z36" s="2015"/>
    </row>
    <row r="37" spans="1:26" ht="13.15" customHeight="1" thickBot="1">
      <c r="A37" s="1966" t="s">
        <v>18</v>
      </c>
      <c r="B37" s="5162" t="s">
        <v>68</v>
      </c>
      <c r="C37" s="5180"/>
      <c r="D37" s="5180"/>
      <c r="E37" s="5180"/>
      <c r="F37" s="5180"/>
      <c r="G37" s="5180"/>
      <c r="H37" s="5180"/>
      <c r="I37" s="5180"/>
      <c r="J37" s="5180"/>
      <c r="K37" s="5180"/>
      <c r="L37" s="5180"/>
      <c r="M37" s="5180"/>
      <c r="N37" s="5180"/>
      <c r="O37" s="5180"/>
      <c r="P37" s="5180"/>
      <c r="Q37" s="5180"/>
      <c r="R37" s="5180"/>
      <c r="S37" s="5180"/>
      <c r="T37" s="5180"/>
      <c r="U37" s="5180"/>
      <c r="V37" s="5180"/>
      <c r="W37" s="5180"/>
      <c r="X37" s="5180"/>
      <c r="Y37" s="5181"/>
      <c r="Z37" s="1972"/>
    </row>
    <row r="38" spans="1:26" ht="41.45" customHeight="1">
      <c r="A38" s="2016">
        <v>19</v>
      </c>
      <c r="B38" s="2017" t="s">
        <v>220</v>
      </c>
      <c r="C38" s="1992">
        <f>SUM(J38,N38,R38,V38)</f>
        <v>30</v>
      </c>
      <c r="D38" s="1993">
        <f>SUM(K38,O38,S38,W38)</f>
        <v>15</v>
      </c>
      <c r="E38" s="1994">
        <f>SUM(C38:D38)</f>
        <v>45</v>
      </c>
      <c r="F38" s="1992">
        <v>45</v>
      </c>
      <c r="G38" s="1993">
        <f>H38-F38</f>
        <v>5</v>
      </c>
      <c r="H38" s="1993">
        <f>$B$5*I38</f>
        <v>50</v>
      </c>
      <c r="I38" s="2018">
        <f>SUM(M38,Q38,U38,Y38)</f>
        <v>2</v>
      </c>
      <c r="J38" s="2019"/>
      <c r="K38" s="2020"/>
      <c r="L38" s="2020"/>
      <c r="M38" s="2021"/>
      <c r="N38" s="2022"/>
      <c r="O38" s="1980"/>
      <c r="P38" s="1980"/>
      <c r="Q38" s="2023"/>
      <c r="R38" s="2019"/>
      <c r="S38" s="2020"/>
      <c r="T38" s="2020"/>
      <c r="U38" s="2024"/>
      <c r="V38" s="2025">
        <v>30</v>
      </c>
      <c r="W38" s="1993">
        <v>15</v>
      </c>
      <c r="X38" s="1993">
        <f>G38</f>
        <v>5</v>
      </c>
      <c r="Y38" s="2018">
        <v>2</v>
      </c>
      <c r="Z38" s="2026" t="s">
        <v>62</v>
      </c>
    </row>
    <row r="39" spans="1:26" ht="27.95" customHeight="1">
      <c r="A39" s="2027">
        <v>20</v>
      </c>
      <c r="B39" s="579" t="s">
        <v>221</v>
      </c>
      <c r="C39" s="536">
        <v>0</v>
      </c>
      <c r="D39" s="537">
        <v>30</v>
      </c>
      <c r="E39" s="538">
        <f>SUM(C39:D39)</f>
        <v>30</v>
      </c>
      <c r="F39" s="536">
        <v>30</v>
      </c>
      <c r="G39" s="537">
        <f>H39-F39</f>
        <v>20</v>
      </c>
      <c r="H39" s="537">
        <f>$B$5*I39</f>
        <v>50</v>
      </c>
      <c r="I39" s="2028">
        <f>SUM(M39,Q39,U39,Y39)</f>
        <v>2</v>
      </c>
      <c r="J39" s="2029"/>
      <c r="K39" s="541"/>
      <c r="L39" s="541"/>
      <c r="M39" s="2030"/>
      <c r="N39" s="2031"/>
      <c r="O39" s="541"/>
      <c r="P39" s="541"/>
      <c r="Q39" s="2032"/>
      <c r="R39" s="2033">
        <v>0</v>
      </c>
      <c r="S39" s="537">
        <v>30</v>
      </c>
      <c r="T39" s="537">
        <v>20</v>
      </c>
      <c r="U39" s="2034">
        <v>2</v>
      </c>
      <c r="V39" s="2031"/>
      <c r="W39" s="541"/>
      <c r="X39" s="541"/>
      <c r="Y39" s="2032"/>
      <c r="Z39" s="2035" t="s">
        <v>64</v>
      </c>
    </row>
    <row r="40" spans="1:26" ht="12.6" customHeight="1">
      <c r="A40" s="2027">
        <v>21</v>
      </c>
      <c r="B40" s="2036" t="s">
        <v>219</v>
      </c>
      <c r="C40" s="2027">
        <f t="shared" si="9"/>
        <v>15</v>
      </c>
      <c r="D40" s="2027">
        <f t="shared" si="9"/>
        <v>30</v>
      </c>
      <c r="E40" s="2027">
        <f t="shared" si="10"/>
        <v>45</v>
      </c>
      <c r="F40" s="2027">
        <v>45</v>
      </c>
      <c r="G40" s="2027">
        <f t="shared" si="11"/>
        <v>5</v>
      </c>
      <c r="H40" s="2027">
        <f t="shared" si="12"/>
        <v>50</v>
      </c>
      <c r="I40" s="2037">
        <f t="shared" si="13"/>
        <v>2</v>
      </c>
      <c r="J40" s="2038"/>
      <c r="K40" s="2039"/>
      <c r="L40" s="2039"/>
      <c r="M40" s="2040"/>
      <c r="N40" s="2041"/>
      <c r="O40" s="2039"/>
      <c r="P40" s="2039"/>
      <c r="Q40" s="2042"/>
      <c r="R40" s="2038"/>
      <c r="S40" s="2039"/>
      <c r="T40" s="2039"/>
      <c r="U40" s="2043"/>
      <c r="V40" s="2044">
        <v>15</v>
      </c>
      <c r="W40" s="2027">
        <v>30</v>
      </c>
      <c r="X40" s="2027">
        <v>5</v>
      </c>
      <c r="Y40" s="2037">
        <v>2</v>
      </c>
      <c r="Z40" s="2045" t="s">
        <v>62</v>
      </c>
    </row>
    <row r="41" spans="1:26" ht="14.1" customHeight="1" thickBot="1">
      <c r="A41" s="2046">
        <v>22</v>
      </c>
      <c r="B41" s="1991" t="s">
        <v>224</v>
      </c>
      <c r="C41" s="1992">
        <f>SUM(J41,N41,R41,V41)</f>
        <v>30</v>
      </c>
      <c r="D41" s="1993">
        <f>SUM(K41,O41,S41,W41)</f>
        <v>15</v>
      </c>
      <c r="E41" s="1994">
        <f>SUM(C41:D41)</f>
        <v>45</v>
      </c>
      <c r="F41" s="1992">
        <v>45</v>
      </c>
      <c r="G41" s="1993">
        <f>H41-F41</f>
        <v>5</v>
      </c>
      <c r="H41" s="1993">
        <f>$B$5*I41</f>
        <v>50</v>
      </c>
      <c r="I41" s="2018">
        <f>SUM(M41,Q41,U41,Y41)</f>
        <v>2</v>
      </c>
      <c r="J41" s="2047"/>
      <c r="K41" s="2048"/>
      <c r="L41" s="2048"/>
      <c r="M41" s="2049"/>
      <c r="N41" s="2025">
        <v>30</v>
      </c>
      <c r="O41" s="1993">
        <v>15</v>
      </c>
      <c r="P41" s="1993">
        <f>G41</f>
        <v>5</v>
      </c>
      <c r="Q41" s="2018">
        <v>2</v>
      </c>
      <c r="R41" s="2047"/>
      <c r="S41" s="2048"/>
      <c r="T41" s="2048"/>
      <c r="U41" s="2050"/>
      <c r="V41" s="2022"/>
      <c r="W41" s="1980"/>
      <c r="X41" s="1980"/>
      <c r="Y41" s="2051"/>
      <c r="Z41" s="2052" t="s">
        <v>47</v>
      </c>
    </row>
    <row r="42" spans="1:26" ht="13.5" customHeight="1" thickBot="1">
      <c r="A42" s="561"/>
      <c r="B42" s="2053" t="s">
        <v>151</v>
      </c>
      <c r="C42" s="2054">
        <f>SUM(C38:C41)</f>
        <v>75</v>
      </c>
      <c r="D42" s="2054">
        <f t="shared" ref="D42:Y42" si="15">SUM(D38:D41)</f>
        <v>90</v>
      </c>
      <c r="E42" s="2054">
        <f t="shared" si="15"/>
        <v>165</v>
      </c>
      <c r="F42" s="2054">
        <f t="shared" si="15"/>
        <v>165</v>
      </c>
      <c r="G42" s="2054">
        <f t="shared" si="15"/>
        <v>35</v>
      </c>
      <c r="H42" s="2054">
        <f t="shared" si="15"/>
        <v>200</v>
      </c>
      <c r="I42" s="2055">
        <f t="shared" si="15"/>
        <v>8</v>
      </c>
      <c r="J42" s="2056">
        <f t="shared" si="15"/>
        <v>0</v>
      </c>
      <c r="K42" s="2056">
        <f t="shared" si="15"/>
        <v>0</v>
      </c>
      <c r="L42" s="2056">
        <f t="shared" si="15"/>
        <v>0</v>
      </c>
      <c r="M42" s="2057">
        <f t="shared" si="15"/>
        <v>0</v>
      </c>
      <c r="N42" s="2054">
        <f t="shared" si="15"/>
        <v>30</v>
      </c>
      <c r="O42" s="2054">
        <f t="shared" si="15"/>
        <v>15</v>
      </c>
      <c r="P42" s="2054">
        <f t="shared" si="15"/>
        <v>5</v>
      </c>
      <c r="Q42" s="2055">
        <f t="shared" si="15"/>
        <v>2</v>
      </c>
      <c r="R42" s="2056">
        <f t="shared" si="15"/>
        <v>0</v>
      </c>
      <c r="S42" s="2056">
        <f t="shared" si="15"/>
        <v>30</v>
      </c>
      <c r="T42" s="2056">
        <f t="shared" si="15"/>
        <v>20</v>
      </c>
      <c r="U42" s="2057">
        <f t="shared" si="15"/>
        <v>2</v>
      </c>
      <c r="V42" s="2054">
        <f t="shared" si="15"/>
        <v>45</v>
      </c>
      <c r="W42" s="2054">
        <f t="shared" si="15"/>
        <v>45</v>
      </c>
      <c r="X42" s="2054">
        <f t="shared" si="15"/>
        <v>10</v>
      </c>
      <c r="Y42" s="2055">
        <f t="shared" si="15"/>
        <v>4</v>
      </c>
      <c r="Z42" s="2058"/>
    </row>
    <row r="43" spans="1:26" ht="13.5" customHeight="1" thickBot="1">
      <c r="A43" s="2059" t="s">
        <v>19</v>
      </c>
      <c r="B43" s="5193" t="s">
        <v>415</v>
      </c>
      <c r="C43" s="5194"/>
      <c r="D43" s="5194"/>
      <c r="E43" s="5194"/>
      <c r="F43" s="5194"/>
      <c r="G43" s="5194"/>
      <c r="H43" s="5194"/>
      <c r="I43" s="5194"/>
      <c r="J43" s="5194"/>
      <c r="K43" s="5194"/>
      <c r="L43" s="5194"/>
      <c r="M43" s="5194"/>
      <c r="N43" s="5194"/>
      <c r="O43" s="5194"/>
      <c r="P43" s="5194"/>
      <c r="Q43" s="5194"/>
      <c r="R43" s="5194"/>
      <c r="S43" s="5194"/>
      <c r="T43" s="5194"/>
      <c r="U43" s="5194"/>
      <c r="V43" s="5194"/>
      <c r="W43" s="5194"/>
      <c r="X43" s="5194"/>
      <c r="Y43" s="5194"/>
      <c r="Z43" s="5195"/>
    </row>
    <row r="44" spans="1:26" ht="13.15" customHeight="1">
      <c r="A44" s="1943">
        <v>23</v>
      </c>
      <c r="B44" s="2017" t="s">
        <v>228</v>
      </c>
      <c r="C44" s="1992">
        <f t="shared" ref="C44:D54" si="16">SUM(J44,N44,R44,V44)</f>
        <v>30</v>
      </c>
      <c r="D44" s="1993">
        <f t="shared" si="16"/>
        <v>30</v>
      </c>
      <c r="E44" s="1994">
        <f t="shared" ref="E44:E54" si="17">SUM(C44:D44)</f>
        <v>60</v>
      </c>
      <c r="F44" s="1992">
        <v>60</v>
      </c>
      <c r="G44" s="1993">
        <f t="shared" ref="G44:G54" si="18">H44-F44</f>
        <v>15</v>
      </c>
      <c r="H44" s="1993">
        <f t="shared" ref="H44:H54" si="19">$B$5*I44</f>
        <v>75</v>
      </c>
      <c r="I44" s="1995">
        <f t="shared" ref="I44:I54" si="20">SUM(M44,Q44,U44,Y44)</f>
        <v>3</v>
      </c>
      <c r="J44" s="1979"/>
      <c r="K44" s="1980"/>
      <c r="L44" s="1980"/>
      <c r="M44" s="1981"/>
      <c r="N44" s="1992">
        <v>30</v>
      </c>
      <c r="O44" s="1993">
        <v>30</v>
      </c>
      <c r="P44" s="1993">
        <f>G44</f>
        <v>15</v>
      </c>
      <c r="Q44" s="1995">
        <v>3</v>
      </c>
      <c r="R44" s="1979"/>
      <c r="S44" s="1980"/>
      <c r="T44" s="1980"/>
      <c r="U44" s="1981"/>
      <c r="V44" s="1979"/>
      <c r="W44" s="1980"/>
      <c r="X44" s="1980"/>
      <c r="Y44" s="1982"/>
      <c r="Z44" s="1996" t="s">
        <v>47</v>
      </c>
    </row>
    <row r="45" spans="1:26" ht="12.6" customHeight="1">
      <c r="A45" s="534">
        <v>24</v>
      </c>
      <c r="B45" s="578" t="s">
        <v>229</v>
      </c>
      <c r="C45" s="536">
        <f t="shared" si="16"/>
        <v>15</v>
      </c>
      <c r="D45" s="537">
        <f t="shared" si="16"/>
        <v>30</v>
      </c>
      <c r="E45" s="538">
        <f t="shared" si="17"/>
        <v>45</v>
      </c>
      <c r="F45" s="536">
        <v>45</v>
      </c>
      <c r="G45" s="537">
        <f t="shared" si="18"/>
        <v>5</v>
      </c>
      <c r="H45" s="537">
        <f t="shared" si="19"/>
        <v>50</v>
      </c>
      <c r="I45" s="539">
        <f t="shared" si="20"/>
        <v>2</v>
      </c>
      <c r="J45" s="540"/>
      <c r="K45" s="541"/>
      <c r="L45" s="541"/>
      <c r="M45" s="542"/>
      <c r="N45" s="540"/>
      <c r="O45" s="541"/>
      <c r="P45" s="541"/>
      <c r="Q45" s="542"/>
      <c r="R45" s="536">
        <v>15</v>
      </c>
      <c r="S45" s="537">
        <v>30</v>
      </c>
      <c r="T45" s="537">
        <f>G45</f>
        <v>5</v>
      </c>
      <c r="U45" s="539">
        <v>2</v>
      </c>
      <c r="V45" s="540"/>
      <c r="W45" s="541"/>
      <c r="X45" s="541"/>
      <c r="Y45" s="543"/>
      <c r="Z45" s="544" t="s">
        <v>64</v>
      </c>
    </row>
    <row r="46" spans="1:26" ht="12.6" customHeight="1">
      <c r="A46" s="534">
        <v>25</v>
      </c>
      <c r="B46" s="578" t="s">
        <v>230</v>
      </c>
      <c r="C46" s="604">
        <f t="shared" si="16"/>
        <v>0</v>
      </c>
      <c r="D46" s="605">
        <f t="shared" si="16"/>
        <v>30</v>
      </c>
      <c r="E46" s="606">
        <f t="shared" si="17"/>
        <v>30</v>
      </c>
      <c r="F46" s="536">
        <v>30</v>
      </c>
      <c r="G46" s="537">
        <f t="shared" si="18"/>
        <v>20</v>
      </c>
      <c r="H46" s="537">
        <f t="shared" si="19"/>
        <v>50</v>
      </c>
      <c r="I46" s="539">
        <f t="shared" si="20"/>
        <v>2</v>
      </c>
      <c r="J46" s="536">
        <v>0</v>
      </c>
      <c r="K46" s="537">
        <v>30</v>
      </c>
      <c r="L46" s="537">
        <f>G46</f>
        <v>20</v>
      </c>
      <c r="M46" s="539">
        <v>2</v>
      </c>
      <c r="N46" s="540"/>
      <c r="O46" s="541"/>
      <c r="P46" s="541"/>
      <c r="Q46" s="542"/>
      <c r="R46" s="540"/>
      <c r="S46" s="541"/>
      <c r="T46" s="541"/>
      <c r="U46" s="542"/>
      <c r="V46" s="540"/>
      <c r="W46" s="541"/>
      <c r="X46" s="541"/>
      <c r="Y46" s="543"/>
      <c r="Z46" s="544" t="s">
        <v>66</v>
      </c>
    </row>
    <row r="47" spans="1:26" ht="12.6" customHeight="1">
      <c r="A47" s="534">
        <v>26</v>
      </c>
      <c r="B47" s="578" t="s">
        <v>231</v>
      </c>
      <c r="C47" s="1992">
        <f t="shared" si="16"/>
        <v>0</v>
      </c>
      <c r="D47" s="1993">
        <f t="shared" si="16"/>
        <v>30</v>
      </c>
      <c r="E47" s="1994">
        <f t="shared" si="17"/>
        <v>30</v>
      </c>
      <c r="F47" s="536">
        <v>30</v>
      </c>
      <c r="G47" s="537">
        <f t="shared" si="18"/>
        <v>20</v>
      </c>
      <c r="H47" s="537">
        <f t="shared" si="19"/>
        <v>50</v>
      </c>
      <c r="I47" s="539">
        <f t="shared" si="20"/>
        <v>2</v>
      </c>
      <c r="J47" s="540"/>
      <c r="K47" s="541"/>
      <c r="L47" s="541"/>
      <c r="M47" s="542"/>
      <c r="N47" s="536">
        <v>0</v>
      </c>
      <c r="O47" s="537">
        <v>30</v>
      </c>
      <c r="P47" s="537">
        <f>G47</f>
        <v>20</v>
      </c>
      <c r="Q47" s="539">
        <v>2</v>
      </c>
      <c r="R47" s="540"/>
      <c r="S47" s="541"/>
      <c r="T47" s="541"/>
      <c r="U47" s="542"/>
      <c r="V47" s="540"/>
      <c r="W47" s="541"/>
      <c r="X47" s="541"/>
      <c r="Y47" s="543"/>
      <c r="Z47" s="544" t="s">
        <v>58</v>
      </c>
    </row>
    <row r="48" spans="1:26" ht="12.6" customHeight="1">
      <c r="A48" s="534">
        <v>27</v>
      </c>
      <c r="B48" s="578" t="s">
        <v>232</v>
      </c>
      <c r="C48" s="536">
        <f t="shared" si="16"/>
        <v>0</v>
      </c>
      <c r="D48" s="537">
        <f t="shared" si="16"/>
        <v>30</v>
      </c>
      <c r="E48" s="538">
        <f t="shared" si="17"/>
        <v>30</v>
      </c>
      <c r="F48" s="536">
        <v>30</v>
      </c>
      <c r="G48" s="537">
        <f t="shared" si="18"/>
        <v>45</v>
      </c>
      <c r="H48" s="537">
        <f t="shared" si="19"/>
        <v>75</v>
      </c>
      <c r="I48" s="539">
        <f t="shared" si="20"/>
        <v>3</v>
      </c>
      <c r="J48" s="536">
        <v>0</v>
      </c>
      <c r="K48" s="537">
        <v>30</v>
      </c>
      <c r="L48" s="537">
        <f>G48</f>
        <v>45</v>
      </c>
      <c r="M48" s="539">
        <v>3</v>
      </c>
      <c r="N48" s="540"/>
      <c r="O48" s="541"/>
      <c r="P48" s="541"/>
      <c r="Q48" s="542"/>
      <c r="R48" s="540"/>
      <c r="S48" s="541"/>
      <c r="T48" s="541"/>
      <c r="U48" s="542"/>
      <c r="V48" s="540"/>
      <c r="W48" s="541"/>
      <c r="X48" s="541"/>
      <c r="Y48" s="543"/>
      <c r="Z48" s="544" t="s">
        <v>66</v>
      </c>
    </row>
    <row r="49" spans="1:31" ht="12.6" customHeight="1">
      <c r="A49" s="534">
        <v>28</v>
      </c>
      <c r="B49" s="578" t="s">
        <v>233</v>
      </c>
      <c r="C49" s="536">
        <f t="shared" si="16"/>
        <v>0</v>
      </c>
      <c r="D49" s="537">
        <f t="shared" si="16"/>
        <v>30</v>
      </c>
      <c r="E49" s="538">
        <f t="shared" si="17"/>
        <v>30</v>
      </c>
      <c r="F49" s="536">
        <v>30</v>
      </c>
      <c r="G49" s="537">
        <f t="shared" si="18"/>
        <v>45</v>
      </c>
      <c r="H49" s="537">
        <f t="shared" si="19"/>
        <v>75</v>
      </c>
      <c r="I49" s="539">
        <f t="shared" si="20"/>
        <v>3</v>
      </c>
      <c r="J49" s="540"/>
      <c r="K49" s="541"/>
      <c r="L49" s="541"/>
      <c r="M49" s="542"/>
      <c r="N49" s="540"/>
      <c r="O49" s="541"/>
      <c r="P49" s="541"/>
      <c r="Q49" s="542"/>
      <c r="R49" s="540"/>
      <c r="S49" s="541"/>
      <c r="T49" s="541"/>
      <c r="U49" s="542"/>
      <c r="V49" s="536">
        <v>0</v>
      </c>
      <c r="W49" s="537">
        <v>30</v>
      </c>
      <c r="X49" s="537">
        <f>G49</f>
        <v>45</v>
      </c>
      <c r="Y49" s="539">
        <v>3</v>
      </c>
      <c r="Z49" s="544" t="s">
        <v>62</v>
      </c>
      <c r="AE49" s="2060"/>
    </row>
    <row r="50" spans="1:31" ht="12.6" customHeight="1">
      <c r="A50" s="534">
        <v>29</v>
      </c>
      <c r="B50" s="535" t="s">
        <v>234</v>
      </c>
      <c r="C50" s="536">
        <f t="shared" si="16"/>
        <v>0</v>
      </c>
      <c r="D50" s="537">
        <f t="shared" si="16"/>
        <v>30</v>
      </c>
      <c r="E50" s="538">
        <f t="shared" si="17"/>
        <v>30</v>
      </c>
      <c r="F50" s="536">
        <v>30</v>
      </c>
      <c r="G50" s="537">
        <f t="shared" si="18"/>
        <v>45</v>
      </c>
      <c r="H50" s="537">
        <f t="shared" si="19"/>
        <v>75</v>
      </c>
      <c r="I50" s="539">
        <f t="shared" si="20"/>
        <v>3</v>
      </c>
      <c r="J50" s="540"/>
      <c r="K50" s="541"/>
      <c r="L50" s="541"/>
      <c r="M50" s="542"/>
      <c r="N50" s="536">
        <v>0</v>
      </c>
      <c r="O50" s="537">
        <v>30</v>
      </c>
      <c r="P50" s="537">
        <f>G50</f>
        <v>45</v>
      </c>
      <c r="Q50" s="539">
        <v>3</v>
      </c>
      <c r="R50" s="540"/>
      <c r="S50" s="541"/>
      <c r="T50" s="541"/>
      <c r="U50" s="542"/>
      <c r="V50" s="540"/>
      <c r="W50" s="541"/>
      <c r="X50" s="541"/>
      <c r="Y50" s="542"/>
      <c r="Z50" s="544" t="s">
        <v>58</v>
      </c>
    </row>
    <row r="51" spans="1:31" ht="12.6" customHeight="1">
      <c r="A51" s="534">
        <v>30</v>
      </c>
      <c r="B51" s="535" t="s">
        <v>235</v>
      </c>
      <c r="C51" s="536">
        <f t="shared" si="16"/>
        <v>0</v>
      </c>
      <c r="D51" s="537">
        <f t="shared" si="16"/>
        <v>30</v>
      </c>
      <c r="E51" s="538">
        <f t="shared" si="17"/>
        <v>30</v>
      </c>
      <c r="F51" s="536">
        <v>30</v>
      </c>
      <c r="G51" s="537">
        <f t="shared" si="18"/>
        <v>45</v>
      </c>
      <c r="H51" s="537">
        <f t="shared" si="19"/>
        <v>75</v>
      </c>
      <c r="I51" s="539">
        <f t="shared" si="20"/>
        <v>3</v>
      </c>
      <c r="J51" s="536">
        <v>0</v>
      </c>
      <c r="K51" s="537">
        <v>30</v>
      </c>
      <c r="L51" s="537">
        <v>45</v>
      </c>
      <c r="M51" s="539">
        <v>3</v>
      </c>
      <c r="N51" s="540"/>
      <c r="O51" s="541"/>
      <c r="P51" s="541"/>
      <c r="Q51" s="542"/>
      <c r="R51" s="540"/>
      <c r="S51" s="541"/>
      <c r="T51" s="541"/>
      <c r="U51" s="542"/>
      <c r="V51" s="540"/>
      <c r="W51" s="541"/>
      <c r="X51" s="541"/>
      <c r="Y51" s="542"/>
      <c r="Z51" s="544" t="s">
        <v>66</v>
      </c>
    </row>
    <row r="52" spans="1:31" ht="12.6" customHeight="1">
      <c r="A52" s="534">
        <v>31</v>
      </c>
      <c r="B52" s="535" t="s">
        <v>236</v>
      </c>
      <c r="C52" s="536">
        <f t="shared" si="16"/>
        <v>0</v>
      </c>
      <c r="D52" s="537">
        <f t="shared" si="16"/>
        <v>30</v>
      </c>
      <c r="E52" s="538">
        <f t="shared" si="17"/>
        <v>30</v>
      </c>
      <c r="F52" s="536">
        <v>30</v>
      </c>
      <c r="G52" s="537">
        <f t="shared" si="18"/>
        <v>45</v>
      </c>
      <c r="H52" s="537">
        <f t="shared" si="19"/>
        <v>75</v>
      </c>
      <c r="I52" s="539">
        <f t="shared" si="20"/>
        <v>3</v>
      </c>
      <c r="J52" s="540"/>
      <c r="K52" s="541"/>
      <c r="L52" s="541"/>
      <c r="M52" s="542"/>
      <c r="N52" s="540"/>
      <c r="O52" s="541"/>
      <c r="P52" s="541"/>
      <c r="Q52" s="542"/>
      <c r="R52" s="540"/>
      <c r="S52" s="541"/>
      <c r="T52" s="541"/>
      <c r="U52" s="542"/>
      <c r="V52" s="536">
        <v>0</v>
      </c>
      <c r="W52" s="537">
        <v>30</v>
      </c>
      <c r="X52" s="537">
        <f>G52</f>
        <v>45</v>
      </c>
      <c r="Y52" s="539">
        <v>3</v>
      </c>
      <c r="Z52" s="544" t="s">
        <v>62</v>
      </c>
    </row>
    <row r="53" spans="1:31" ht="12.6" customHeight="1">
      <c r="A53" s="534">
        <v>32</v>
      </c>
      <c r="B53" s="535" t="s">
        <v>237</v>
      </c>
      <c r="C53" s="536">
        <f t="shared" si="16"/>
        <v>0</v>
      </c>
      <c r="D53" s="537">
        <f t="shared" si="16"/>
        <v>30</v>
      </c>
      <c r="E53" s="538">
        <f t="shared" si="17"/>
        <v>30</v>
      </c>
      <c r="F53" s="536">
        <v>30</v>
      </c>
      <c r="G53" s="537">
        <f t="shared" si="18"/>
        <v>45</v>
      </c>
      <c r="H53" s="537">
        <f t="shared" si="19"/>
        <v>75</v>
      </c>
      <c r="I53" s="539">
        <f t="shared" si="20"/>
        <v>3</v>
      </c>
      <c r="J53" s="540"/>
      <c r="K53" s="541"/>
      <c r="L53" s="541"/>
      <c r="M53" s="542"/>
      <c r="N53" s="536">
        <v>0</v>
      </c>
      <c r="O53" s="537">
        <v>30</v>
      </c>
      <c r="P53" s="537">
        <f>G53</f>
        <v>45</v>
      </c>
      <c r="Q53" s="539">
        <v>3</v>
      </c>
      <c r="R53" s="540"/>
      <c r="S53" s="541"/>
      <c r="T53" s="541"/>
      <c r="U53" s="542"/>
      <c r="V53" s="540"/>
      <c r="W53" s="541"/>
      <c r="X53" s="541"/>
      <c r="Y53" s="542"/>
      <c r="Z53" s="544" t="s">
        <v>58</v>
      </c>
    </row>
    <row r="54" spans="1:31" ht="13.5" customHeight="1">
      <c r="A54" s="534">
        <v>33</v>
      </c>
      <c r="B54" s="535" t="s">
        <v>238</v>
      </c>
      <c r="C54" s="536">
        <f t="shared" si="16"/>
        <v>0</v>
      </c>
      <c r="D54" s="537">
        <f t="shared" si="16"/>
        <v>30</v>
      </c>
      <c r="E54" s="538">
        <f t="shared" si="17"/>
        <v>30</v>
      </c>
      <c r="F54" s="536">
        <v>30</v>
      </c>
      <c r="G54" s="537">
        <f t="shared" si="18"/>
        <v>45</v>
      </c>
      <c r="H54" s="537">
        <f t="shared" si="19"/>
        <v>75</v>
      </c>
      <c r="I54" s="539">
        <f t="shared" si="20"/>
        <v>3</v>
      </c>
      <c r="J54" s="540"/>
      <c r="K54" s="541"/>
      <c r="L54" s="541"/>
      <c r="M54" s="542"/>
      <c r="N54" s="540"/>
      <c r="O54" s="541"/>
      <c r="P54" s="541"/>
      <c r="Q54" s="542"/>
      <c r="R54" s="536">
        <v>0</v>
      </c>
      <c r="S54" s="537">
        <v>30</v>
      </c>
      <c r="T54" s="537">
        <f>G54</f>
        <v>45</v>
      </c>
      <c r="U54" s="539">
        <v>3</v>
      </c>
      <c r="V54" s="540"/>
      <c r="W54" s="541"/>
      <c r="X54" s="541"/>
      <c r="Y54" s="542"/>
      <c r="Z54" s="544" t="s">
        <v>64</v>
      </c>
    </row>
    <row r="55" spans="1:31" ht="13.5" customHeight="1">
      <c r="A55" s="2061">
        <v>34</v>
      </c>
      <c r="B55" s="578" t="s">
        <v>240</v>
      </c>
      <c r="C55" s="536">
        <f>SUM(J55,N55,R55,V55)</f>
        <v>0</v>
      </c>
      <c r="D55" s="537">
        <f>SUM(K55,O55,S55,W55)</f>
        <v>30</v>
      </c>
      <c r="E55" s="538">
        <f>SUM(C55:D55)</f>
        <v>30</v>
      </c>
      <c r="F55" s="536">
        <v>30</v>
      </c>
      <c r="G55" s="537">
        <f>H55-F55</f>
        <v>20</v>
      </c>
      <c r="H55" s="537">
        <f>$B$5*I55</f>
        <v>50</v>
      </c>
      <c r="I55" s="539">
        <f>SUM(M55,Q55,U55,Y55)</f>
        <v>2</v>
      </c>
      <c r="J55" s="540"/>
      <c r="K55" s="541"/>
      <c r="L55" s="541"/>
      <c r="M55" s="2062"/>
      <c r="N55" s="540"/>
      <c r="O55" s="541"/>
      <c r="P55" s="541"/>
      <c r="Q55" s="2062"/>
      <c r="R55" s="536">
        <v>0</v>
      </c>
      <c r="S55" s="537">
        <v>30</v>
      </c>
      <c r="T55" s="537">
        <f>G55</f>
        <v>20</v>
      </c>
      <c r="U55" s="539">
        <v>2</v>
      </c>
      <c r="V55" s="540"/>
      <c r="W55" s="541"/>
      <c r="X55" s="541"/>
      <c r="Y55" s="543"/>
      <c r="Z55" s="544" t="s">
        <v>64</v>
      </c>
    </row>
    <row r="56" spans="1:31" ht="13.5" customHeight="1" thickBot="1">
      <c r="A56" s="607">
        <v>35</v>
      </c>
      <c r="B56" s="2063" t="s">
        <v>251</v>
      </c>
      <c r="C56" s="624">
        <f>SUM(J56,N56,R56,V56)</f>
        <v>0</v>
      </c>
      <c r="D56" s="657">
        <f>SUM(K56,O56,S56,W56)</f>
        <v>120</v>
      </c>
      <c r="E56" s="2064">
        <f>SUM(C56:D56)</f>
        <v>120</v>
      </c>
      <c r="F56" s="624">
        <v>120</v>
      </c>
      <c r="G56" s="657">
        <f>H56-F56</f>
        <v>30</v>
      </c>
      <c r="H56" s="657">
        <f>$B$5*I56</f>
        <v>150</v>
      </c>
      <c r="I56" s="2065">
        <f>SUM(M56,Q56,U56,Y56)</f>
        <v>6</v>
      </c>
      <c r="J56" s="2066"/>
      <c r="K56" s="2067"/>
      <c r="L56" s="2067"/>
      <c r="M56" s="2068"/>
      <c r="N56" s="2066"/>
      <c r="O56" s="2067"/>
      <c r="P56" s="2067"/>
      <c r="Q56" s="2068"/>
      <c r="R56" s="2069">
        <v>0</v>
      </c>
      <c r="S56" s="2070">
        <v>120</v>
      </c>
      <c r="T56" s="657">
        <f>G56</f>
        <v>30</v>
      </c>
      <c r="U56" s="2065">
        <v>6</v>
      </c>
      <c r="V56" s="2066"/>
      <c r="W56" s="2067"/>
      <c r="X56" s="2067"/>
      <c r="Y56" s="2068"/>
      <c r="Z56" s="2071" t="s">
        <v>64</v>
      </c>
    </row>
    <row r="57" spans="1:31" ht="13.5" customHeight="1" thickBot="1">
      <c r="A57" s="2072"/>
      <c r="B57" s="2073" t="s">
        <v>151</v>
      </c>
      <c r="C57" s="2074">
        <f>SUM(C44:C56)</f>
        <v>45</v>
      </c>
      <c r="D57" s="2074">
        <f t="shared" ref="D57:Y57" si="21">SUM(D44:D56)</f>
        <v>480</v>
      </c>
      <c r="E57" s="2074">
        <f t="shared" si="21"/>
        <v>525</v>
      </c>
      <c r="F57" s="2074">
        <f t="shared" si="21"/>
        <v>525</v>
      </c>
      <c r="G57" s="2074">
        <f t="shared" si="21"/>
        <v>425</v>
      </c>
      <c r="H57" s="2074">
        <f t="shared" si="21"/>
        <v>950</v>
      </c>
      <c r="I57" s="2075">
        <f t="shared" si="21"/>
        <v>38</v>
      </c>
      <c r="J57" s="2074">
        <f t="shared" si="21"/>
        <v>0</v>
      </c>
      <c r="K57" s="2074">
        <f t="shared" si="21"/>
        <v>90</v>
      </c>
      <c r="L57" s="2074">
        <f t="shared" si="21"/>
        <v>110</v>
      </c>
      <c r="M57" s="2075">
        <f t="shared" si="21"/>
        <v>8</v>
      </c>
      <c r="N57" s="2074">
        <f t="shared" si="21"/>
        <v>30</v>
      </c>
      <c r="O57" s="2074">
        <f t="shared" si="21"/>
        <v>120</v>
      </c>
      <c r="P57" s="2074">
        <f t="shared" si="21"/>
        <v>125</v>
      </c>
      <c r="Q57" s="2075">
        <f t="shared" si="21"/>
        <v>11</v>
      </c>
      <c r="R57" s="2074">
        <f t="shared" si="21"/>
        <v>15</v>
      </c>
      <c r="S57" s="2074">
        <f t="shared" si="21"/>
        <v>210</v>
      </c>
      <c r="T57" s="2074">
        <f t="shared" si="21"/>
        <v>100</v>
      </c>
      <c r="U57" s="2075">
        <f t="shared" si="21"/>
        <v>13</v>
      </c>
      <c r="V57" s="2074">
        <f t="shared" si="21"/>
        <v>0</v>
      </c>
      <c r="W57" s="2074">
        <f t="shared" si="21"/>
        <v>60</v>
      </c>
      <c r="X57" s="2074">
        <f t="shared" si="21"/>
        <v>90</v>
      </c>
      <c r="Y57" s="2075">
        <f t="shared" si="21"/>
        <v>6</v>
      </c>
      <c r="Z57" s="2072"/>
    </row>
    <row r="58" spans="1:31" ht="13.5" customHeight="1" thickBot="1">
      <c r="A58" s="2059" t="s">
        <v>20</v>
      </c>
      <c r="B58" s="1936" t="s">
        <v>369</v>
      </c>
      <c r="C58" s="2076"/>
      <c r="D58" s="2076"/>
      <c r="E58" s="2076"/>
      <c r="F58" s="2076"/>
      <c r="G58" s="2076"/>
      <c r="H58" s="2076"/>
      <c r="I58" s="2077"/>
      <c r="J58" s="2076"/>
      <c r="K58" s="2076"/>
      <c r="L58" s="2076"/>
      <c r="M58" s="2078"/>
      <c r="N58" s="2076"/>
      <c r="O58" s="2076"/>
      <c r="P58" s="2076"/>
      <c r="Q58" s="2078"/>
      <c r="R58" s="2076"/>
      <c r="S58" s="2076"/>
      <c r="T58" s="2076"/>
      <c r="U58" s="2078"/>
      <c r="V58" s="2076"/>
      <c r="W58" s="2076"/>
      <c r="X58" s="2076"/>
      <c r="Y58" s="2078"/>
      <c r="Z58" s="2079"/>
    </row>
    <row r="59" spans="1:31" ht="13.5" customHeight="1" thickBot="1">
      <c r="A59" s="2059" t="s">
        <v>413</v>
      </c>
      <c r="B59" s="2080" t="s">
        <v>426</v>
      </c>
      <c r="C59" s="2081"/>
      <c r="D59" s="2081"/>
      <c r="E59" s="2081"/>
      <c r="F59" s="2081"/>
      <c r="G59" s="2081"/>
      <c r="H59" s="2081"/>
      <c r="I59" s="2082"/>
      <c r="J59" s="2081"/>
      <c r="K59" s="2081"/>
      <c r="L59" s="2076"/>
      <c r="M59" s="2081"/>
      <c r="N59" s="2081"/>
      <c r="O59" s="2081"/>
      <c r="P59" s="2076"/>
      <c r="Q59" s="2081"/>
      <c r="R59" s="2081"/>
      <c r="S59" s="2081"/>
      <c r="T59" s="2083"/>
      <c r="U59" s="2084"/>
      <c r="V59" s="2081"/>
      <c r="W59" s="2081"/>
      <c r="X59" s="2083"/>
      <c r="Y59" s="2084"/>
      <c r="Z59" s="2085"/>
    </row>
    <row r="60" spans="1:31" ht="13.5" customHeight="1" thickBot="1">
      <c r="A60" s="2059" t="s">
        <v>32</v>
      </c>
      <c r="B60" s="2086" t="s">
        <v>243</v>
      </c>
      <c r="C60" s="2087">
        <f>SUM(J60,N60,R60,V60)</f>
        <v>60</v>
      </c>
      <c r="D60" s="2088">
        <f>SUM(K60,O60,S60,W60)</f>
        <v>90</v>
      </c>
      <c r="E60" s="2089">
        <f>SUM(C60:D60)</f>
        <v>150</v>
      </c>
      <c r="F60" s="2087">
        <v>150</v>
      </c>
      <c r="G60" s="2088">
        <f>H60-F60</f>
        <v>100</v>
      </c>
      <c r="H60" s="2088">
        <f>$B$5*I60</f>
        <v>250</v>
      </c>
      <c r="I60" s="2090">
        <f>SUM(M60,Q60,U60,Y60)</f>
        <v>10</v>
      </c>
      <c r="J60" s="2091"/>
      <c r="K60" s="2092"/>
      <c r="L60" s="2092"/>
      <c r="M60" s="2093"/>
      <c r="N60" s="2091"/>
      <c r="O60" s="2092"/>
      <c r="P60" s="2092"/>
      <c r="Q60" s="2093"/>
      <c r="R60" s="2087">
        <v>30</v>
      </c>
      <c r="S60" s="2088">
        <v>30</v>
      </c>
      <c r="T60" s="625">
        <v>40</v>
      </c>
      <c r="U60" s="2090">
        <v>4</v>
      </c>
      <c r="V60" s="2087">
        <v>30</v>
      </c>
      <c r="W60" s="2088">
        <v>60</v>
      </c>
      <c r="X60" s="625">
        <v>60</v>
      </c>
      <c r="Y60" s="2090">
        <v>6</v>
      </c>
      <c r="Z60" s="2073" t="s">
        <v>50</v>
      </c>
    </row>
    <row r="61" spans="1:31" ht="13.5" customHeight="1" thickBot="1">
      <c r="A61" s="2059" t="s">
        <v>411</v>
      </c>
      <c r="B61" s="2080" t="s">
        <v>427</v>
      </c>
      <c r="C61" s="2076"/>
      <c r="D61" s="2076"/>
      <c r="E61" s="2076"/>
      <c r="F61" s="2076"/>
      <c r="G61" s="2076"/>
      <c r="H61" s="2076"/>
      <c r="I61" s="2077"/>
      <c r="J61" s="2076"/>
      <c r="K61" s="2076"/>
      <c r="L61" s="2076"/>
      <c r="M61" s="2094"/>
      <c r="N61" s="2076"/>
      <c r="O61" s="2076"/>
      <c r="P61" s="2076"/>
      <c r="Q61" s="2094"/>
      <c r="R61" s="2076"/>
      <c r="S61" s="2076"/>
      <c r="T61" s="2095"/>
      <c r="U61" s="2078"/>
      <c r="V61" s="2076"/>
      <c r="W61" s="2076"/>
      <c r="X61" s="2083"/>
      <c r="Y61" s="2078"/>
      <c r="Z61" s="2096"/>
    </row>
    <row r="62" spans="1:31" ht="14.25" customHeight="1" thickBot="1">
      <c r="A62" s="2059" t="s">
        <v>34</v>
      </c>
      <c r="B62" s="2097" t="s">
        <v>245</v>
      </c>
      <c r="C62" s="2087">
        <f>SUM(J62,N62,R62,V62)</f>
        <v>30</v>
      </c>
      <c r="D62" s="2088">
        <f>SUM(K62,O62,S62,W62)</f>
        <v>60</v>
      </c>
      <c r="E62" s="2089">
        <f>SUM(C62:D62)</f>
        <v>90</v>
      </c>
      <c r="F62" s="2087">
        <v>90</v>
      </c>
      <c r="G62" s="2088">
        <f>H62-F62</f>
        <v>160</v>
      </c>
      <c r="H62" s="2088">
        <f>$B$5*I62</f>
        <v>250</v>
      </c>
      <c r="I62" s="2090">
        <f>SUM(M62,Q62,U62,Y62)</f>
        <v>10</v>
      </c>
      <c r="J62" s="2091"/>
      <c r="K62" s="2092"/>
      <c r="L62" s="2092"/>
      <c r="M62" s="2093"/>
      <c r="N62" s="2091"/>
      <c r="O62" s="2092"/>
      <c r="P62" s="2092"/>
      <c r="Q62" s="2093"/>
      <c r="R62" s="2087">
        <v>15</v>
      </c>
      <c r="S62" s="2088">
        <v>30</v>
      </c>
      <c r="T62" s="657">
        <v>55</v>
      </c>
      <c r="U62" s="2090">
        <v>4</v>
      </c>
      <c r="V62" s="2087">
        <v>15</v>
      </c>
      <c r="W62" s="2088">
        <v>30</v>
      </c>
      <c r="X62" s="625">
        <v>105</v>
      </c>
      <c r="Y62" s="2090">
        <v>6</v>
      </c>
      <c r="Z62" s="2073" t="s">
        <v>50</v>
      </c>
    </row>
    <row r="63" spans="1:31" ht="13.5" customHeight="1" thickBot="1">
      <c r="A63" s="2059" t="s">
        <v>409</v>
      </c>
      <c r="B63" s="2080" t="s">
        <v>408</v>
      </c>
      <c r="C63" s="2076"/>
      <c r="D63" s="2076"/>
      <c r="E63" s="2076"/>
      <c r="F63" s="2076"/>
      <c r="G63" s="2076"/>
      <c r="H63" s="2076"/>
      <c r="I63" s="2078"/>
      <c r="J63" s="2076"/>
      <c r="K63" s="2076"/>
      <c r="L63" s="2076"/>
      <c r="M63" s="2094"/>
      <c r="N63" s="2076"/>
      <c r="O63" s="2076"/>
      <c r="P63" s="2076"/>
      <c r="Q63" s="2094"/>
      <c r="R63" s="2076"/>
      <c r="S63" s="2076"/>
      <c r="T63" s="2083"/>
      <c r="U63" s="2094"/>
      <c r="V63" s="2076"/>
      <c r="W63" s="2076"/>
      <c r="X63" s="2083"/>
      <c r="Y63" s="2078"/>
      <c r="Z63" s="2096"/>
    </row>
    <row r="64" spans="1:31" ht="15.75" customHeight="1" thickBot="1">
      <c r="A64" s="2059" t="s">
        <v>248</v>
      </c>
      <c r="B64" s="2098" t="s">
        <v>249</v>
      </c>
      <c r="C64" s="2087">
        <f>SUM(J64,N64,R64,V64)</f>
        <v>30</v>
      </c>
      <c r="D64" s="2088">
        <f>SUM(K64,O64,S64,W64)</f>
        <v>90</v>
      </c>
      <c r="E64" s="2089">
        <f>SUM(C64:D64)</f>
        <v>120</v>
      </c>
      <c r="F64" s="2087">
        <v>120</v>
      </c>
      <c r="G64" s="2088">
        <f>H64-F64</f>
        <v>130</v>
      </c>
      <c r="H64" s="2088">
        <f>$B$5*I64</f>
        <v>250</v>
      </c>
      <c r="I64" s="2090">
        <f>SUM(M64,Q64,U64,Y64)</f>
        <v>10</v>
      </c>
      <c r="J64" s="2091"/>
      <c r="K64" s="2092"/>
      <c r="L64" s="2092"/>
      <c r="M64" s="2093"/>
      <c r="N64" s="2091"/>
      <c r="O64" s="2092"/>
      <c r="P64" s="2092"/>
      <c r="Q64" s="2093"/>
      <c r="R64" s="2087">
        <v>15</v>
      </c>
      <c r="S64" s="2088">
        <v>45</v>
      </c>
      <c r="T64" s="625">
        <v>40</v>
      </c>
      <c r="U64" s="2090">
        <v>4</v>
      </c>
      <c r="V64" s="2087">
        <v>15</v>
      </c>
      <c r="W64" s="2088">
        <v>45</v>
      </c>
      <c r="X64" s="625">
        <v>90</v>
      </c>
      <c r="Y64" s="2090">
        <v>6</v>
      </c>
      <c r="Z64" s="2073" t="s">
        <v>50</v>
      </c>
    </row>
    <row r="65" spans="1:27" ht="13.5" customHeight="1">
      <c r="A65" s="5196" t="s">
        <v>252</v>
      </c>
      <c r="B65" s="5192"/>
      <c r="C65" s="2099">
        <f>SUM(C13,C22,C29,C36,C42,C57,C60)</f>
        <v>360</v>
      </c>
      <c r="D65" s="2099">
        <f t="shared" ref="D65:Y65" si="22">SUM(D13,D22,D29,D36,D42,D57,D60)</f>
        <v>1100</v>
      </c>
      <c r="E65" s="2099">
        <f t="shared" si="22"/>
        <v>1460</v>
      </c>
      <c r="F65" s="2099">
        <f t="shared" si="22"/>
        <v>1460</v>
      </c>
      <c r="G65" s="2099">
        <f t="shared" si="22"/>
        <v>1340</v>
      </c>
      <c r="H65" s="2099">
        <f t="shared" si="22"/>
        <v>2800</v>
      </c>
      <c r="I65" s="2100">
        <f t="shared" si="22"/>
        <v>112</v>
      </c>
      <c r="J65" s="2099">
        <f t="shared" si="22"/>
        <v>105</v>
      </c>
      <c r="K65" s="2099">
        <f t="shared" si="22"/>
        <v>210</v>
      </c>
      <c r="L65" s="2099">
        <f t="shared" si="22"/>
        <v>335</v>
      </c>
      <c r="M65" s="2100">
        <f t="shared" si="22"/>
        <v>26</v>
      </c>
      <c r="N65" s="2099">
        <f t="shared" si="22"/>
        <v>90</v>
      </c>
      <c r="O65" s="2099">
        <f t="shared" si="22"/>
        <v>280</v>
      </c>
      <c r="P65" s="2099">
        <f t="shared" si="22"/>
        <v>330</v>
      </c>
      <c r="Q65" s="2100">
        <f t="shared" si="22"/>
        <v>28</v>
      </c>
      <c r="R65" s="2099">
        <f t="shared" si="22"/>
        <v>75</v>
      </c>
      <c r="S65" s="2099">
        <f t="shared" si="22"/>
        <v>350</v>
      </c>
      <c r="T65" s="2099">
        <f t="shared" si="22"/>
        <v>300</v>
      </c>
      <c r="U65" s="2100">
        <f t="shared" si="22"/>
        <v>29</v>
      </c>
      <c r="V65" s="2099">
        <f t="shared" si="22"/>
        <v>90</v>
      </c>
      <c r="W65" s="2099">
        <f t="shared" si="22"/>
        <v>230</v>
      </c>
      <c r="X65" s="2099">
        <f t="shared" si="22"/>
        <v>355</v>
      </c>
      <c r="Y65" s="2100">
        <f t="shared" si="22"/>
        <v>27</v>
      </c>
      <c r="Z65" s="2101"/>
    </row>
    <row r="66" spans="1:27" ht="13.5" customHeight="1">
      <c r="A66" s="5197" t="s">
        <v>253</v>
      </c>
      <c r="B66" s="5198"/>
      <c r="C66" s="666">
        <f>SUM(C13,C22,C29,C36,C42,C57,C62)</f>
        <v>330</v>
      </c>
      <c r="D66" s="666">
        <f t="shared" ref="D66:Y66" si="23">SUM(D13,D22,D29,D36,D42,D57,D62)</f>
        <v>1070</v>
      </c>
      <c r="E66" s="666">
        <f t="shared" si="23"/>
        <v>1400</v>
      </c>
      <c r="F66" s="666">
        <f t="shared" si="23"/>
        <v>1400</v>
      </c>
      <c r="G66" s="666">
        <f t="shared" si="23"/>
        <v>1400</v>
      </c>
      <c r="H66" s="666">
        <f t="shared" si="23"/>
        <v>2800</v>
      </c>
      <c r="I66" s="667">
        <f t="shared" si="23"/>
        <v>112</v>
      </c>
      <c r="J66" s="666">
        <f t="shared" si="23"/>
        <v>105</v>
      </c>
      <c r="K66" s="666">
        <f t="shared" si="23"/>
        <v>210</v>
      </c>
      <c r="L66" s="666">
        <f t="shared" si="23"/>
        <v>335</v>
      </c>
      <c r="M66" s="667">
        <f t="shared" si="23"/>
        <v>26</v>
      </c>
      <c r="N66" s="666">
        <f t="shared" si="23"/>
        <v>90</v>
      </c>
      <c r="O66" s="666">
        <f t="shared" si="23"/>
        <v>280</v>
      </c>
      <c r="P66" s="666">
        <f t="shared" si="23"/>
        <v>330</v>
      </c>
      <c r="Q66" s="667">
        <f t="shared" si="23"/>
        <v>28</v>
      </c>
      <c r="R66" s="666">
        <f t="shared" si="23"/>
        <v>60</v>
      </c>
      <c r="S66" s="666">
        <f t="shared" si="23"/>
        <v>350</v>
      </c>
      <c r="T66" s="666">
        <f t="shared" si="23"/>
        <v>315</v>
      </c>
      <c r="U66" s="667">
        <f t="shared" si="23"/>
        <v>29</v>
      </c>
      <c r="V66" s="666">
        <f t="shared" si="23"/>
        <v>75</v>
      </c>
      <c r="W66" s="666">
        <f t="shared" si="23"/>
        <v>200</v>
      </c>
      <c r="X66" s="666">
        <f t="shared" si="23"/>
        <v>400</v>
      </c>
      <c r="Y66" s="667">
        <f t="shared" si="23"/>
        <v>27</v>
      </c>
      <c r="Z66" s="2102"/>
    </row>
    <row r="67" spans="1:27" ht="30" customHeight="1" thickBot="1">
      <c r="A67" s="5199" t="s">
        <v>254</v>
      </c>
      <c r="B67" s="5200"/>
      <c r="C67" s="669">
        <f>SUM(C13,C22,C29,C36,C42,C57,C64)</f>
        <v>330</v>
      </c>
      <c r="D67" s="669">
        <f t="shared" ref="D67:Y67" si="24">SUM(D13,D22,D29,D36,D42,D57,D64)</f>
        <v>1100</v>
      </c>
      <c r="E67" s="669">
        <f t="shared" si="24"/>
        <v>1430</v>
      </c>
      <c r="F67" s="669">
        <f t="shared" si="24"/>
        <v>1430</v>
      </c>
      <c r="G67" s="669">
        <f t="shared" si="24"/>
        <v>1370</v>
      </c>
      <c r="H67" s="669">
        <f t="shared" si="24"/>
        <v>2800</v>
      </c>
      <c r="I67" s="670">
        <f t="shared" si="24"/>
        <v>112</v>
      </c>
      <c r="J67" s="669">
        <f t="shared" si="24"/>
        <v>105</v>
      </c>
      <c r="K67" s="669">
        <f t="shared" si="24"/>
        <v>210</v>
      </c>
      <c r="L67" s="669">
        <f t="shared" si="24"/>
        <v>335</v>
      </c>
      <c r="M67" s="670">
        <f t="shared" si="24"/>
        <v>26</v>
      </c>
      <c r="N67" s="669">
        <f t="shared" si="24"/>
        <v>90</v>
      </c>
      <c r="O67" s="669">
        <f t="shared" si="24"/>
        <v>280</v>
      </c>
      <c r="P67" s="669">
        <f t="shared" si="24"/>
        <v>330</v>
      </c>
      <c r="Q67" s="670">
        <f t="shared" si="24"/>
        <v>28</v>
      </c>
      <c r="R67" s="669">
        <f t="shared" si="24"/>
        <v>60</v>
      </c>
      <c r="S67" s="669">
        <f t="shared" si="24"/>
        <v>365</v>
      </c>
      <c r="T67" s="669">
        <f t="shared" si="24"/>
        <v>300</v>
      </c>
      <c r="U67" s="670">
        <f t="shared" si="24"/>
        <v>29</v>
      </c>
      <c r="V67" s="669">
        <f t="shared" si="24"/>
        <v>75</v>
      </c>
      <c r="W67" s="669">
        <f t="shared" si="24"/>
        <v>215</v>
      </c>
      <c r="X67" s="669">
        <f t="shared" si="24"/>
        <v>385</v>
      </c>
      <c r="Y67" s="670">
        <f t="shared" si="24"/>
        <v>27</v>
      </c>
      <c r="Z67" s="2103"/>
    </row>
    <row r="68" spans="1:27" ht="16.5" customHeight="1" thickBot="1">
      <c r="A68" s="2104"/>
      <c r="B68" s="2105"/>
      <c r="C68" s="2106"/>
      <c r="D68" s="2106"/>
      <c r="E68" s="2106"/>
      <c r="F68" s="2106"/>
      <c r="G68" s="2107"/>
      <c r="H68" s="2107"/>
      <c r="I68" s="2107"/>
      <c r="J68" s="2076"/>
      <c r="K68" s="2076"/>
      <c r="L68" s="2076"/>
      <c r="M68" s="2094"/>
      <c r="N68" s="2076"/>
      <c r="O68" s="2076"/>
      <c r="P68" s="2076"/>
      <c r="Q68" s="2094"/>
      <c r="R68" s="2076"/>
      <c r="S68" s="2076"/>
      <c r="T68" s="2076"/>
      <c r="U68" s="2094"/>
      <c r="V68" s="2076"/>
      <c r="W68" s="2076"/>
      <c r="X68" s="2076"/>
      <c r="Y68" s="2108"/>
      <c r="Z68" s="2059" t="s">
        <v>22</v>
      </c>
    </row>
    <row r="69" spans="1:27" ht="14.1" customHeight="1">
      <c r="A69" s="677"/>
      <c r="B69" s="678"/>
      <c r="C69" s="679"/>
      <c r="D69" s="679"/>
      <c r="E69" s="679"/>
      <c r="F69" s="680"/>
      <c r="G69" s="5186" t="s">
        <v>103</v>
      </c>
      <c r="H69" s="5187"/>
      <c r="I69" s="5188"/>
      <c r="J69" s="5189">
        <v>7</v>
      </c>
      <c r="K69" s="5190"/>
      <c r="L69" s="5190"/>
      <c r="M69" s="5190"/>
      <c r="N69" s="5191">
        <v>8</v>
      </c>
      <c r="O69" s="5190"/>
      <c r="P69" s="5190"/>
      <c r="Q69" s="5190"/>
      <c r="R69" s="5191">
        <v>6</v>
      </c>
      <c r="S69" s="5190"/>
      <c r="T69" s="5190"/>
      <c r="U69" s="5190"/>
      <c r="V69" s="5191">
        <v>7</v>
      </c>
      <c r="W69" s="5190"/>
      <c r="X69" s="5190"/>
      <c r="Y69" s="5192"/>
      <c r="Z69" s="1943">
        <f>SUM(J69:Y69)</f>
        <v>28</v>
      </c>
    </row>
    <row r="70" spans="1:27" ht="13.5" customHeight="1" thickBot="1">
      <c r="A70" s="677"/>
      <c r="B70" s="678"/>
      <c r="C70" s="679"/>
      <c r="D70" s="679"/>
      <c r="E70" s="679"/>
      <c r="F70" s="680"/>
      <c r="G70" s="5203" t="s">
        <v>104</v>
      </c>
      <c r="H70" s="5204"/>
      <c r="I70" s="5205"/>
      <c r="J70" s="5206">
        <v>2</v>
      </c>
      <c r="K70" s="5207"/>
      <c r="L70" s="5207"/>
      <c r="M70" s="5207"/>
      <c r="N70" s="5208">
        <v>2</v>
      </c>
      <c r="O70" s="5209"/>
      <c r="P70" s="5209"/>
      <c r="Q70" s="5209"/>
      <c r="R70" s="5208">
        <v>2</v>
      </c>
      <c r="S70" s="5209"/>
      <c r="T70" s="5209"/>
      <c r="U70" s="5209"/>
      <c r="V70" s="5208">
        <v>2</v>
      </c>
      <c r="W70" s="5209"/>
      <c r="X70" s="5209"/>
      <c r="Y70" s="5210"/>
      <c r="Z70" s="2109">
        <f>SUM(J70:Y70)</f>
        <v>8</v>
      </c>
    </row>
    <row r="71" spans="1:27" ht="18" customHeight="1">
      <c r="A71" s="677"/>
      <c r="B71" s="5211" t="s">
        <v>255</v>
      </c>
      <c r="C71" s="5212"/>
      <c r="D71" s="5212"/>
      <c r="E71" s="5212"/>
      <c r="F71" s="5212"/>
      <c r="G71" s="5213"/>
      <c r="H71" s="5213"/>
      <c r="I71" s="5213"/>
      <c r="J71" s="5213"/>
      <c r="K71" s="5213"/>
      <c r="L71" s="5213"/>
      <c r="M71" s="5213"/>
      <c r="N71" s="5213"/>
      <c r="O71" s="5213"/>
      <c r="P71" s="5213"/>
      <c r="Q71" s="5213"/>
      <c r="R71" s="5213"/>
      <c r="S71" s="5213"/>
      <c r="T71" s="5213"/>
      <c r="U71" s="5213"/>
      <c r="V71" s="5213"/>
      <c r="W71" s="5213"/>
      <c r="X71" s="5213"/>
      <c r="Y71" s="5213"/>
      <c r="Z71" s="5213"/>
      <c r="AA71" s="501"/>
    </row>
    <row r="72" spans="1:27" ht="12.6" customHeight="1">
      <c r="A72" s="677"/>
      <c r="B72" s="5201" t="s">
        <v>256</v>
      </c>
      <c r="C72" s="5202"/>
      <c r="D72" s="5202"/>
      <c r="E72" s="5202"/>
      <c r="F72" s="5202"/>
      <c r="G72" s="5202"/>
      <c r="H72" s="5202"/>
      <c r="I72" s="5202"/>
      <c r="J72" s="5202"/>
      <c r="K72" s="5202"/>
      <c r="L72" s="5202"/>
      <c r="M72" s="5202"/>
      <c r="N72" s="5202"/>
      <c r="O72" s="5202"/>
      <c r="P72" s="5202"/>
      <c r="Q72" s="5202"/>
      <c r="R72" s="5202"/>
      <c r="S72" s="5202"/>
      <c r="T72" s="5202"/>
      <c r="U72" s="5202"/>
      <c r="V72" s="5202"/>
      <c r="W72" s="5202"/>
      <c r="X72" s="5202"/>
      <c r="Y72" s="682"/>
      <c r="Z72" s="683"/>
      <c r="AA72" s="684"/>
    </row>
    <row r="73" spans="1:27" ht="12.6" customHeight="1">
      <c r="A73" s="677"/>
      <c r="B73" s="685" t="s">
        <v>257</v>
      </c>
      <c r="C73" s="678"/>
      <c r="D73" s="678"/>
      <c r="E73" s="678"/>
      <c r="F73" s="678"/>
      <c r="G73" s="678"/>
      <c r="H73" s="678"/>
      <c r="I73" s="678"/>
      <c r="J73" s="678"/>
      <c r="K73" s="678"/>
      <c r="L73" s="678"/>
      <c r="M73" s="682"/>
      <c r="N73" s="678"/>
      <c r="O73" s="678"/>
      <c r="P73" s="678"/>
      <c r="Q73" s="682"/>
      <c r="R73" s="678"/>
      <c r="S73" s="678"/>
      <c r="T73" s="678"/>
      <c r="U73" s="682"/>
      <c r="V73" s="678"/>
      <c r="W73" s="678"/>
      <c r="X73" s="678"/>
      <c r="Y73" s="682"/>
      <c r="Z73" s="683"/>
      <c r="AA73" s="686"/>
    </row>
    <row r="74" spans="1:27" ht="12.6" customHeight="1">
      <c r="A74" s="677"/>
      <c r="B74" s="685" t="s">
        <v>258</v>
      </c>
      <c r="C74" s="678"/>
      <c r="D74" s="678"/>
      <c r="E74" s="678"/>
      <c r="F74" s="678"/>
      <c r="G74" s="678"/>
      <c r="H74" s="678"/>
      <c r="I74" s="678"/>
      <c r="J74" s="678"/>
      <c r="K74" s="678"/>
      <c r="L74" s="678"/>
      <c r="M74" s="682"/>
      <c r="N74" s="678"/>
      <c r="O74" s="678"/>
      <c r="P74" s="678"/>
      <c r="Q74" s="682"/>
      <c r="R74" s="678"/>
      <c r="S74" s="678"/>
      <c r="T74" s="678"/>
      <c r="U74" s="682"/>
      <c r="V74" s="678"/>
      <c r="W74" s="678"/>
      <c r="X74" s="678"/>
      <c r="Y74" s="682"/>
      <c r="Z74" s="683"/>
      <c r="AA74" s="501"/>
    </row>
    <row r="75" spans="1:27" ht="13.7" customHeight="1">
      <c r="A75" s="677"/>
      <c r="B75" s="685"/>
      <c r="C75" s="678"/>
      <c r="D75" s="678"/>
      <c r="E75" s="687"/>
      <c r="F75" s="678"/>
      <c r="G75" s="678"/>
      <c r="H75" s="678"/>
      <c r="I75" s="678"/>
      <c r="J75" s="678"/>
      <c r="K75" s="678"/>
      <c r="L75" s="678"/>
      <c r="M75" s="678"/>
      <c r="N75" s="678"/>
      <c r="O75" s="678"/>
      <c r="P75" s="678"/>
      <c r="Q75" s="678"/>
      <c r="R75" s="678"/>
      <c r="S75" s="678"/>
      <c r="T75" s="678"/>
      <c r="U75" s="678"/>
      <c r="V75" s="678"/>
      <c r="W75" s="678"/>
      <c r="X75" s="678"/>
      <c r="Y75" s="678"/>
      <c r="Z75" s="678"/>
      <c r="AA75" s="501"/>
    </row>
    <row r="76" spans="1:27" ht="13.7" customHeight="1">
      <c r="A76" s="677"/>
      <c r="B76" s="688"/>
      <c r="C76" s="688"/>
      <c r="D76" s="688"/>
      <c r="E76" s="689"/>
      <c r="F76" s="688"/>
      <c r="G76" s="688"/>
      <c r="H76" s="688"/>
      <c r="I76" s="688"/>
      <c r="J76" s="678"/>
      <c r="K76" s="678"/>
      <c r="L76" s="678"/>
      <c r="M76" s="687"/>
      <c r="N76" s="678"/>
      <c r="O76" s="678"/>
      <c r="P76" s="678"/>
      <c r="Q76" s="687"/>
      <c r="R76" s="678"/>
      <c r="S76" s="678"/>
      <c r="T76" s="687"/>
      <c r="U76" s="678"/>
      <c r="V76" s="678"/>
      <c r="W76" s="678"/>
      <c r="X76" s="687"/>
      <c r="Y76" s="678"/>
      <c r="Z76" s="678"/>
      <c r="AA76" s="501"/>
    </row>
    <row r="77" spans="1:27" ht="12.75" customHeight="1">
      <c r="A77" s="690"/>
      <c r="B77" s="691"/>
      <c r="C77" s="691"/>
      <c r="D77" s="691"/>
      <c r="E77" s="691"/>
      <c r="F77" s="691"/>
      <c r="G77" s="691"/>
      <c r="H77" s="691"/>
      <c r="I77" s="691"/>
      <c r="J77" s="690"/>
      <c r="K77" s="690"/>
      <c r="L77" s="690"/>
      <c r="M77" s="691"/>
      <c r="N77" s="690"/>
      <c r="O77" s="690"/>
      <c r="P77" s="690"/>
      <c r="Q77" s="691"/>
      <c r="R77" s="690"/>
      <c r="S77" s="690"/>
      <c r="T77" s="691"/>
      <c r="U77" s="690"/>
      <c r="V77" s="690"/>
      <c r="W77" s="690"/>
      <c r="X77" s="691"/>
      <c r="Y77" s="690"/>
      <c r="Z77" s="690"/>
    </row>
    <row r="78" spans="1:27" ht="12.75" customHeight="1">
      <c r="A78" s="691"/>
      <c r="B78" s="691"/>
      <c r="C78" s="691"/>
      <c r="D78" s="691"/>
      <c r="E78" s="691"/>
      <c r="F78" s="691"/>
      <c r="G78" s="691"/>
      <c r="H78" s="691"/>
      <c r="I78" s="691"/>
      <c r="J78" s="691"/>
      <c r="K78" s="691"/>
      <c r="L78" s="691"/>
      <c r="M78" s="691"/>
      <c r="N78" s="691"/>
      <c r="O78" s="691"/>
      <c r="P78" s="691"/>
      <c r="Q78" s="691"/>
      <c r="R78" s="691"/>
      <c r="S78" s="691"/>
      <c r="T78" s="691"/>
      <c r="U78" s="691"/>
      <c r="V78" s="691"/>
      <c r="W78" s="691"/>
      <c r="X78" s="691"/>
      <c r="Y78" s="691"/>
      <c r="Z78" s="691"/>
    </row>
    <row r="79" spans="1:27" ht="12.75" customHeight="1">
      <c r="A79" s="691"/>
      <c r="B79" s="691"/>
      <c r="C79" s="691"/>
      <c r="D79" s="691"/>
      <c r="E79" s="691"/>
      <c r="F79" s="691"/>
      <c r="G79" s="691"/>
      <c r="H79" s="691"/>
      <c r="I79" s="691"/>
      <c r="J79" s="691"/>
      <c r="K79" s="691"/>
      <c r="L79" s="691"/>
      <c r="M79" s="691"/>
      <c r="N79" s="691"/>
      <c r="O79" s="691"/>
      <c r="P79" s="691"/>
      <c r="Q79" s="691"/>
      <c r="R79" s="691"/>
      <c r="S79" s="691"/>
      <c r="T79" s="691"/>
      <c r="U79" s="691"/>
      <c r="V79" s="691"/>
      <c r="W79" s="691"/>
      <c r="X79" s="691"/>
      <c r="Y79" s="691"/>
      <c r="Z79" s="691"/>
    </row>
    <row r="80" spans="1:27" ht="12.75" customHeight="1">
      <c r="A80" s="691"/>
      <c r="B80" s="691"/>
      <c r="C80" s="691"/>
      <c r="D80" s="691"/>
      <c r="E80" s="691"/>
      <c r="F80" s="691"/>
      <c r="G80" s="691"/>
      <c r="H80" s="691"/>
      <c r="I80" s="691"/>
      <c r="J80" s="691"/>
      <c r="K80" s="691"/>
      <c r="L80" s="691"/>
      <c r="M80" s="691"/>
      <c r="N80" s="691"/>
      <c r="O80" s="691"/>
      <c r="P80" s="691"/>
      <c r="Q80" s="691"/>
      <c r="R80" s="691"/>
      <c r="S80" s="691"/>
      <c r="T80" s="691"/>
      <c r="U80" s="691"/>
      <c r="V80" s="691"/>
      <c r="W80" s="691"/>
      <c r="X80" s="691"/>
      <c r="Y80" s="691"/>
      <c r="Z80" s="691"/>
    </row>
    <row r="81" spans="1:26" ht="12.75" customHeight="1">
      <c r="A81" s="691"/>
      <c r="B81" s="691"/>
      <c r="C81" s="691"/>
      <c r="D81" s="691"/>
      <c r="E81" s="691"/>
      <c r="F81" s="691"/>
      <c r="G81" s="691"/>
      <c r="H81" s="691"/>
      <c r="I81" s="691"/>
      <c r="J81" s="691"/>
      <c r="K81" s="691"/>
      <c r="L81" s="691"/>
      <c r="M81" s="691"/>
      <c r="N81" s="691"/>
      <c r="O81" s="691"/>
      <c r="P81" s="691"/>
      <c r="Q81" s="691"/>
      <c r="R81" s="691"/>
      <c r="S81" s="691"/>
      <c r="T81" s="691"/>
      <c r="U81" s="691"/>
      <c r="V81" s="691"/>
      <c r="W81" s="691"/>
      <c r="X81" s="691"/>
      <c r="Y81" s="691"/>
      <c r="Z81" s="691"/>
    </row>
    <row r="82" spans="1:26" ht="12.75" customHeight="1">
      <c r="A82" s="691"/>
      <c r="B82" s="691"/>
      <c r="C82" s="691"/>
      <c r="D82" s="691"/>
      <c r="E82" s="691"/>
      <c r="F82" s="691"/>
      <c r="G82" s="691"/>
      <c r="H82" s="691"/>
      <c r="I82" s="691"/>
      <c r="J82" s="691"/>
      <c r="K82" s="691"/>
      <c r="L82" s="691"/>
      <c r="M82" s="691"/>
      <c r="N82" s="691"/>
      <c r="O82" s="691"/>
      <c r="P82" s="691"/>
      <c r="Q82" s="691"/>
      <c r="R82" s="691"/>
      <c r="S82" s="691"/>
      <c r="T82" s="691"/>
      <c r="U82" s="691"/>
      <c r="V82" s="691"/>
      <c r="W82" s="691"/>
      <c r="X82" s="691"/>
      <c r="Y82" s="691"/>
      <c r="Z82" s="691"/>
    </row>
    <row r="83" spans="1:26" ht="12.75" customHeight="1">
      <c r="A83" s="691"/>
      <c r="B83" s="691"/>
      <c r="C83" s="691"/>
      <c r="D83" s="691"/>
      <c r="E83" s="691"/>
      <c r="F83" s="691"/>
      <c r="G83" s="691"/>
      <c r="H83" s="691"/>
      <c r="I83" s="691"/>
      <c r="J83" s="691"/>
      <c r="K83" s="691"/>
      <c r="L83" s="691"/>
      <c r="M83" s="691"/>
      <c r="N83" s="691"/>
      <c r="O83" s="691"/>
      <c r="P83" s="691"/>
      <c r="Q83" s="691"/>
      <c r="R83" s="691"/>
      <c r="S83" s="691"/>
      <c r="T83" s="691"/>
      <c r="U83" s="691"/>
      <c r="V83" s="691"/>
      <c r="W83" s="691"/>
      <c r="X83" s="691"/>
      <c r="Y83" s="691"/>
      <c r="Z83" s="691"/>
    </row>
    <row r="84" spans="1:26" ht="12.75" customHeight="1">
      <c r="A84" s="691"/>
      <c r="B84" s="691"/>
      <c r="C84" s="691"/>
      <c r="D84" s="691"/>
      <c r="E84" s="691"/>
      <c r="F84" s="691"/>
      <c r="G84" s="691"/>
      <c r="H84" s="691"/>
      <c r="I84" s="691"/>
      <c r="J84" s="691"/>
      <c r="K84" s="691"/>
      <c r="L84" s="691"/>
      <c r="M84" s="691"/>
      <c r="N84" s="691"/>
      <c r="O84" s="691"/>
      <c r="P84" s="691"/>
      <c r="Q84" s="691"/>
      <c r="R84" s="691"/>
      <c r="S84" s="691"/>
      <c r="T84" s="691"/>
      <c r="U84" s="691"/>
      <c r="V84" s="691"/>
      <c r="W84" s="691"/>
      <c r="X84" s="691"/>
      <c r="Y84" s="691"/>
      <c r="Z84" s="691"/>
    </row>
    <row r="85" spans="1:26" ht="12.75" customHeight="1">
      <c r="A85" s="691"/>
      <c r="B85" s="691"/>
      <c r="C85" s="691"/>
      <c r="D85" s="691"/>
      <c r="E85" s="691"/>
      <c r="F85" s="691"/>
      <c r="G85" s="691"/>
      <c r="H85" s="691"/>
      <c r="I85" s="691"/>
      <c r="J85" s="691"/>
      <c r="K85" s="691"/>
      <c r="L85" s="691"/>
      <c r="M85" s="691"/>
      <c r="N85" s="691"/>
      <c r="O85" s="691"/>
      <c r="P85" s="691"/>
      <c r="Q85" s="691"/>
      <c r="R85" s="691"/>
      <c r="S85" s="691"/>
      <c r="T85" s="691"/>
      <c r="U85" s="691"/>
      <c r="V85" s="691"/>
      <c r="W85" s="691"/>
      <c r="X85" s="691"/>
      <c r="Y85" s="691"/>
      <c r="Z85" s="691"/>
    </row>
    <row r="86" spans="1:26" ht="12.75" customHeight="1">
      <c r="A86" s="691"/>
      <c r="J86" s="691"/>
      <c r="K86" s="691"/>
      <c r="L86" s="691"/>
      <c r="M86" s="691"/>
      <c r="N86" s="691"/>
      <c r="O86" s="691"/>
      <c r="P86" s="691"/>
      <c r="Q86" s="691"/>
      <c r="R86" s="691"/>
      <c r="S86" s="691"/>
      <c r="T86" s="691"/>
      <c r="U86" s="691"/>
      <c r="V86" s="691"/>
      <c r="W86" s="691"/>
      <c r="X86" s="691"/>
      <c r="Y86" s="691"/>
      <c r="Z86" s="691"/>
    </row>
  </sheetData>
  <mergeCells count="39">
    <mergeCell ref="B72:X72"/>
    <mergeCell ref="G70:I70"/>
    <mergeCell ref="J70:M70"/>
    <mergeCell ref="N70:Q70"/>
    <mergeCell ref="R70:U70"/>
    <mergeCell ref="V70:Y70"/>
    <mergeCell ref="B71:Z71"/>
    <mergeCell ref="B37:Y37"/>
    <mergeCell ref="B43:Z43"/>
    <mergeCell ref="A65:B65"/>
    <mergeCell ref="A66:B66"/>
    <mergeCell ref="A67:B67"/>
    <mergeCell ref="G69:I69"/>
    <mergeCell ref="J69:M69"/>
    <mergeCell ref="N69:Q69"/>
    <mergeCell ref="R69:U69"/>
    <mergeCell ref="V69:Y69"/>
    <mergeCell ref="B31:Y31"/>
    <mergeCell ref="Z5:Z7"/>
    <mergeCell ref="J6:M6"/>
    <mergeCell ref="N6:Q6"/>
    <mergeCell ref="R6:U6"/>
    <mergeCell ref="V6:Y6"/>
    <mergeCell ref="B8:Z8"/>
    <mergeCell ref="J12:Y12"/>
    <mergeCell ref="B14:Z14"/>
    <mergeCell ref="B15:Y15"/>
    <mergeCell ref="B23:Y23"/>
    <mergeCell ref="B30:Z30"/>
    <mergeCell ref="A1:Z1"/>
    <mergeCell ref="A2:Z2"/>
    <mergeCell ref="A3:Z3"/>
    <mergeCell ref="A4:Z4"/>
    <mergeCell ref="C5:E6"/>
    <mergeCell ref="F5:F7"/>
    <mergeCell ref="G5:G7"/>
    <mergeCell ref="H5:H7"/>
    <mergeCell ref="I5:I7"/>
    <mergeCell ref="J5:Y5"/>
  </mergeCells>
  <pageMargins left="0.70866141732283472" right="0.70866141732283472" top="0" bottom="0" header="0.31496062992125984" footer="0.31496062992125984"/>
  <pageSetup scale="70" fitToHeight="0" orientation="landscape" r:id="rId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823D-09A1-4955-90FB-9766AE331E63}">
  <dimension ref="A1:AE80"/>
  <sheetViews>
    <sheetView showGridLines="0" workbookViewId="0">
      <selection activeCell="J13" sqref="J13"/>
    </sheetView>
  </sheetViews>
  <sheetFormatPr defaultColWidth="7.7109375" defaultRowHeight="12.75"/>
  <cols>
    <col min="1" max="1" width="3.7109375" style="502" customWidth="1"/>
    <col min="2" max="2" width="38.85546875" style="502" customWidth="1"/>
    <col min="3" max="3" width="4.28515625" style="502" customWidth="1"/>
    <col min="4" max="4" width="5.7109375" style="502" customWidth="1"/>
    <col min="5" max="5" width="5.42578125" style="502" customWidth="1"/>
    <col min="6" max="6" width="8.85546875" style="502" customWidth="1"/>
    <col min="7" max="8" width="7.42578125" style="502" customWidth="1"/>
    <col min="9" max="9" width="4.85546875" style="502" customWidth="1"/>
    <col min="10" max="10" width="5" style="502" customWidth="1"/>
    <col min="11" max="11" width="4.5703125" style="502" customWidth="1"/>
    <col min="12" max="12" width="4.85546875" style="502" customWidth="1"/>
    <col min="13" max="14" width="3.7109375" style="502" customWidth="1"/>
    <col min="15" max="15" width="4.7109375" style="502" customWidth="1"/>
    <col min="16" max="16" width="4.5703125" style="502" customWidth="1"/>
    <col min="17" max="17" width="3.7109375" style="502" customWidth="1"/>
    <col min="18" max="18" width="4.42578125" style="502" customWidth="1"/>
    <col min="19" max="19" width="4.5703125" style="502" customWidth="1"/>
    <col min="20" max="20" width="5.140625" style="502" customWidth="1"/>
    <col min="21" max="21" width="3.7109375" style="502" customWidth="1"/>
    <col min="22" max="23" width="4.7109375" style="502" customWidth="1"/>
    <col min="24" max="24" width="4.140625" style="502" customWidth="1"/>
    <col min="25" max="25" width="3.7109375" style="502" customWidth="1"/>
    <col min="26" max="26" width="8.85546875" style="502" customWidth="1"/>
    <col min="27" max="16384" width="7.7109375" style="502"/>
  </cols>
  <sheetData>
    <row r="1" spans="1:27" ht="18.75" customHeight="1">
      <c r="A1" s="5132" t="s">
        <v>37</v>
      </c>
      <c r="B1" s="5133"/>
      <c r="C1" s="5133"/>
      <c r="D1" s="5133"/>
      <c r="E1" s="5133"/>
      <c r="F1" s="5133"/>
      <c r="G1" s="5133"/>
      <c r="H1" s="5133"/>
      <c r="I1" s="5133"/>
      <c r="J1" s="5133"/>
      <c r="K1" s="5133"/>
      <c r="L1" s="5133"/>
      <c r="M1" s="5133"/>
      <c r="N1" s="5133"/>
      <c r="O1" s="5133"/>
      <c r="P1" s="5133"/>
      <c r="Q1" s="5133"/>
      <c r="R1" s="5133"/>
      <c r="S1" s="5133"/>
      <c r="T1" s="5133"/>
      <c r="U1" s="5133"/>
      <c r="V1" s="5133"/>
      <c r="W1" s="5133"/>
      <c r="X1" s="5133"/>
      <c r="Y1" s="5133"/>
      <c r="Z1" s="5133"/>
      <c r="AA1" s="501"/>
    </row>
    <row r="2" spans="1:27" ht="15.75" customHeight="1">
      <c r="A2" s="5134" t="s">
        <v>208</v>
      </c>
      <c r="B2" s="5135"/>
      <c r="C2" s="5135"/>
      <c r="D2" s="5135"/>
      <c r="E2" s="5135"/>
      <c r="F2" s="5135"/>
      <c r="G2" s="5135"/>
      <c r="H2" s="5135"/>
      <c r="I2" s="5135"/>
      <c r="J2" s="5135"/>
      <c r="K2" s="5135"/>
      <c r="L2" s="5135"/>
      <c r="M2" s="5135"/>
      <c r="N2" s="5135"/>
      <c r="O2" s="5135"/>
      <c r="P2" s="5135"/>
      <c r="Q2" s="5135"/>
      <c r="R2" s="5135"/>
      <c r="S2" s="5135"/>
      <c r="T2" s="5135"/>
      <c r="U2" s="5135"/>
      <c r="V2" s="5135"/>
      <c r="W2" s="5135"/>
      <c r="X2" s="5135"/>
      <c r="Y2" s="5135"/>
      <c r="Z2" s="5136"/>
      <c r="AA2" s="501"/>
    </row>
    <row r="3" spans="1:27" ht="15.75" customHeight="1">
      <c r="A3" s="5137" t="s">
        <v>0</v>
      </c>
      <c r="B3" s="5138"/>
      <c r="C3" s="5138"/>
      <c r="D3" s="5138"/>
      <c r="E3" s="5138"/>
      <c r="F3" s="5138"/>
      <c r="G3" s="5138"/>
      <c r="H3" s="5138"/>
      <c r="I3" s="5138"/>
      <c r="J3" s="5138"/>
      <c r="K3" s="5138"/>
      <c r="L3" s="5138"/>
      <c r="M3" s="5138"/>
      <c r="N3" s="5138"/>
      <c r="O3" s="5138"/>
      <c r="P3" s="5138"/>
      <c r="Q3" s="5138"/>
      <c r="R3" s="5138"/>
      <c r="S3" s="5138"/>
      <c r="T3" s="5138"/>
      <c r="U3" s="5138"/>
      <c r="V3" s="5138"/>
      <c r="W3" s="5138"/>
      <c r="X3" s="5138"/>
      <c r="Y3" s="5138"/>
      <c r="Z3" s="5138"/>
      <c r="AA3" s="501"/>
    </row>
    <row r="4" spans="1:27" ht="16.5" customHeight="1" thickBot="1">
      <c r="A4" s="5139" t="s">
        <v>23</v>
      </c>
      <c r="B4" s="5140"/>
      <c r="C4" s="5140"/>
      <c r="D4" s="5140"/>
      <c r="E4" s="5140"/>
      <c r="F4" s="5140"/>
      <c r="G4" s="5140"/>
      <c r="H4" s="5140"/>
      <c r="I4" s="5140"/>
      <c r="J4" s="5140"/>
      <c r="K4" s="5140"/>
      <c r="L4" s="5140"/>
      <c r="M4" s="5140"/>
      <c r="N4" s="5140"/>
      <c r="O4" s="5140"/>
      <c r="P4" s="5140"/>
      <c r="Q4" s="5140"/>
      <c r="R4" s="5140"/>
      <c r="S4" s="5140"/>
      <c r="T4" s="5140"/>
      <c r="U4" s="5140"/>
      <c r="V4" s="5140"/>
      <c r="W4" s="5140"/>
      <c r="X4" s="5140"/>
      <c r="Y4" s="5140"/>
      <c r="Z4" s="5140"/>
      <c r="AA4" s="501"/>
    </row>
    <row r="5" spans="1:27" ht="12.75" customHeight="1" thickBot="1">
      <c r="A5" s="503"/>
      <c r="B5" s="504">
        <v>25</v>
      </c>
      <c r="C5" s="5217" t="s">
        <v>1</v>
      </c>
      <c r="D5" s="5218"/>
      <c r="E5" s="5219"/>
      <c r="F5" s="5220" t="s">
        <v>209</v>
      </c>
      <c r="G5" s="5222" t="s">
        <v>2</v>
      </c>
      <c r="H5" s="5223" t="s">
        <v>3</v>
      </c>
      <c r="I5" s="5224" t="s">
        <v>4</v>
      </c>
      <c r="J5" s="5225" t="s">
        <v>5</v>
      </c>
      <c r="K5" s="5226"/>
      <c r="L5" s="5226"/>
      <c r="M5" s="5226"/>
      <c r="N5" s="5226"/>
      <c r="O5" s="5226"/>
      <c r="P5" s="5226"/>
      <c r="Q5" s="5226"/>
      <c r="R5" s="5226"/>
      <c r="S5" s="5226"/>
      <c r="T5" s="5226"/>
      <c r="U5" s="5226"/>
      <c r="V5" s="5226"/>
      <c r="W5" s="5226"/>
      <c r="X5" s="5226"/>
      <c r="Y5" s="5227"/>
      <c r="Z5" s="5228" t="s">
        <v>26</v>
      </c>
    </row>
    <row r="6" spans="1:27" ht="12" customHeight="1" thickBot="1">
      <c r="A6" s="505"/>
      <c r="B6" s="506"/>
      <c r="C6" s="5144"/>
      <c r="D6" s="5145"/>
      <c r="E6" s="5146"/>
      <c r="F6" s="5221"/>
      <c r="G6" s="5151"/>
      <c r="H6" s="5154"/>
      <c r="I6" s="5157"/>
      <c r="J6" s="5230">
        <v>1</v>
      </c>
      <c r="K6" s="5231"/>
      <c r="L6" s="5231"/>
      <c r="M6" s="5232"/>
      <c r="N6" s="5230">
        <v>2</v>
      </c>
      <c r="O6" s="5231"/>
      <c r="P6" s="5231"/>
      <c r="Q6" s="5232"/>
      <c r="R6" s="5230">
        <v>3</v>
      </c>
      <c r="S6" s="5231"/>
      <c r="T6" s="5231"/>
      <c r="U6" s="5232"/>
      <c r="V6" s="5230">
        <v>4</v>
      </c>
      <c r="W6" s="5231"/>
      <c r="X6" s="5231"/>
      <c r="Y6" s="5232"/>
      <c r="Z6" s="5229"/>
    </row>
    <row r="7" spans="1:27" ht="24" customHeight="1" thickBot="1">
      <c r="A7" s="507"/>
      <c r="B7" s="508"/>
      <c r="C7" s="509" t="s">
        <v>6</v>
      </c>
      <c r="D7" s="510" t="s">
        <v>7</v>
      </c>
      <c r="E7" s="511" t="s">
        <v>39</v>
      </c>
      <c r="F7" s="5149"/>
      <c r="G7" s="5152"/>
      <c r="H7" s="5155"/>
      <c r="I7" s="5158"/>
      <c r="J7" s="512" t="s">
        <v>40</v>
      </c>
      <c r="K7" s="513" t="s">
        <v>41</v>
      </c>
      <c r="L7" s="513" t="s">
        <v>9</v>
      </c>
      <c r="M7" s="514" t="s">
        <v>10</v>
      </c>
      <c r="N7" s="512" t="s">
        <v>40</v>
      </c>
      <c r="O7" s="513" t="s">
        <v>41</v>
      </c>
      <c r="P7" s="513" t="s">
        <v>9</v>
      </c>
      <c r="Q7" s="514" t="s">
        <v>10</v>
      </c>
      <c r="R7" s="512" t="s">
        <v>40</v>
      </c>
      <c r="S7" s="513" t="s">
        <v>41</v>
      </c>
      <c r="T7" s="513" t="s">
        <v>9</v>
      </c>
      <c r="U7" s="514" t="s">
        <v>10</v>
      </c>
      <c r="V7" s="512" t="s">
        <v>40</v>
      </c>
      <c r="W7" s="513" t="s">
        <v>41</v>
      </c>
      <c r="X7" s="513" t="s">
        <v>9</v>
      </c>
      <c r="Y7" s="514" t="s">
        <v>10</v>
      </c>
      <c r="Z7" s="5167"/>
    </row>
    <row r="8" spans="1:27" ht="13.5" customHeight="1" thickBot="1">
      <c r="A8" s="515" t="s">
        <v>14</v>
      </c>
      <c r="B8" s="516" t="s">
        <v>29</v>
      </c>
      <c r="C8" s="517"/>
      <c r="D8" s="517"/>
      <c r="E8" s="517"/>
      <c r="F8" s="517"/>
      <c r="G8" s="517"/>
      <c r="H8" s="518"/>
      <c r="I8" s="519"/>
      <c r="J8" s="517"/>
      <c r="K8" s="517"/>
      <c r="L8" s="517"/>
      <c r="M8" s="520"/>
      <c r="N8" s="517"/>
      <c r="O8" s="517"/>
      <c r="P8" s="517"/>
      <c r="Q8" s="520"/>
      <c r="R8" s="517"/>
      <c r="S8" s="517"/>
      <c r="T8" s="517"/>
      <c r="U8" s="520"/>
      <c r="V8" s="517"/>
      <c r="W8" s="517"/>
      <c r="X8" s="517"/>
      <c r="Y8" s="521"/>
      <c r="Z8" s="522"/>
    </row>
    <row r="9" spans="1:27" ht="13.15" customHeight="1">
      <c r="A9" s="523">
        <v>1</v>
      </c>
      <c r="B9" s="524" t="s">
        <v>210</v>
      </c>
      <c r="C9" s="525">
        <f t="shared" ref="C9:D13" si="0">SUM(J9,N9,R9,V9)</f>
        <v>0</v>
      </c>
      <c r="D9" s="526">
        <f t="shared" si="0"/>
        <v>30</v>
      </c>
      <c r="E9" s="527">
        <f t="shared" ref="E9:E19" si="1">SUM(C9:D9)</f>
        <v>30</v>
      </c>
      <c r="F9" s="525">
        <v>30</v>
      </c>
      <c r="G9" s="526">
        <f t="shared" ref="G9:G19" si="2">H9-F9</f>
        <v>70</v>
      </c>
      <c r="H9" s="526">
        <f t="shared" ref="H9:H19" si="3">$B$5*I9</f>
        <v>100</v>
      </c>
      <c r="I9" s="528">
        <f>SUM(M9,Q9,U9,Y9)</f>
        <v>4</v>
      </c>
      <c r="J9" s="525">
        <v>0</v>
      </c>
      <c r="K9" s="526">
        <v>15</v>
      </c>
      <c r="L9" s="526">
        <v>35</v>
      </c>
      <c r="M9" s="528">
        <v>2</v>
      </c>
      <c r="N9" s="525">
        <v>0</v>
      </c>
      <c r="O9" s="526">
        <v>15</v>
      </c>
      <c r="P9" s="526">
        <v>35</v>
      </c>
      <c r="Q9" s="528">
        <v>2</v>
      </c>
      <c r="R9" s="529"/>
      <c r="S9" s="530"/>
      <c r="T9" s="530"/>
      <c r="U9" s="531"/>
      <c r="V9" s="529"/>
      <c r="W9" s="530"/>
      <c r="X9" s="530"/>
      <c r="Y9" s="532"/>
      <c r="Z9" s="533" t="s">
        <v>47</v>
      </c>
    </row>
    <row r="10" spans="1:27" ht="12.6" customHeight="1">
      <c r="A10" s="534">
        <v>2</v>
      </c>
      <c r="B10" s="535" t="s">
        <v>211</v>
      </c>
      <c r="C10" s="536">
        <f t="shared" si="0"/>
        <v>15</v>
      </c>
      <c r="D10" s="537">
        <f t="shared" si="0"/>
        <v>0</v>
      </c>
      <c r="E10" s="538">
        <f t="shared" si="1"/>
        <v>15</v>
      </c>
      <c r="F10" s="536">
        <v>15</v>
      </c>
      <c r="G10" s="537">
        <f t="shared" si="2"/>
        <v>35</v>
      </c>
      <c r="H10" s="537">
        <f t="shared" si="3"/>
        <v>50</v>
      </c>
      <c r="I10" s="539">
        <f>SUM(M10,Q10,U10,Y10)</f>
        <v>2</v>
      </c>
      <c r="J10" s="536">
        <v>15</v>
      </c>
      <c r="K10" s="537">
        <v>0</v>
      </c>
      <c r="L10" s="537">
        <f>G10</f>
        <v>35</v>
      </c>
      <c r="M10" s="539">
        <v>2</v>
      </c>
      <c r="N10" s="540"/>
      <c r="O10" s="541"/>
      <c r="P10" s="541"/>
      <c r="Q10" s="542"/>
      <c r="R10" s="540"/>
      <c r="S10" s="541"/>
      <c r="T10" s="541"/>
      <c r="U10" s="542"/>
      <c r="V10" s="540"/>
      <c r="W10" s="541"/>
      <c r="X10" s="541"/>
      <c r="Y10" s="543"/>
      <c r="Z10" s="544" t="s">
        <v>66</v>
      </c>
    </row>
    <row r="11" spans="1:27" ht="12.6" customHeight="1">
      <c r="A11" s="534">
        <v>3</v>
      </c>
      <c r="B11" s="535" t="s">
        <v>212</v>
      </c>
      <c r="C11" s="536">
        <f t="shared" si="0"/>
        <v>15</v>
      </c>
      <c r="D11" s="537">
        <f t="shared" si="0"/>
        <v>15</v>
      </c>
      <c r="E11" s="538">
        <f t="shared" si="1"/>
        <v>30</v>
      </c>
      <c r="F11" s="536">
        <v>30</v>
      </c>
      <c r="G11" s="537">
        <f t="shared" si="2"/>
        <v>20</v>
      </c>
      <c r="H11" s="537">
        <f t="shared" si="3"/>
        <v>50</v>
      </c>
      <c r="I11" s="539">
        <f>SUM(M11,Q11,U11,Y11)</f>
        <v>2</v>
      </c>
      <c r="J11" s="536">
        <v>15</v>
      </c>
      <c r="K11" s="537">
        <v>15</v>
      </c>
      <c r="L11" s="537">
        <f>G11</f>
        <v>20</v>
      </c>
      <c r="M11" s="539">
        <v>2</v>
      </c>
      <c r="N11" s="540"/>
      <c r="O11" s="541"/>
      <c r="P11" s="541"/>
      <c r="Q11" s="542"/>
      <c r="R11" s="540"/>
      <c r="S11" s="541"/>
      <c r="T11" s="541"/>
      <c r="U11" s="542"/>
      <c r="V11" s="540"/>
      <c r="W11" s="541"/>
      <c r="X11" s="541"/>
      <c r="Y11" s="543"/>
      <c r="Z11" s="545" t="s">
        <v>44</v>
      </c>
    </row>
    <row r="12" spans="1:27" ht="30" customHeight="1">
      <c r="A12" s="534">
        <v>4</v>
      </c>
      <c r="B12" s="546" t="s">
        <v>213</v>
      </c>
      <c r="C12" s="547">
        <f t="shared" si="0"/>
        <v>15</v>
      </c>
      <c r="D12" s="548">
        <f t="shared" si="0"/>
        <v>30</v>
      </c>
      <c r="E12" s="549">
        <f t="shared" si="1"/>
        <v>45</v>
      </c>
      <c r="F12" s="547">
        <v>45</v>
      </c>
      <c r="G12" s="548">
        <f t="shared" si="2"/>
        <v>55</v>
      </c>
      <c r="H12" s="548">
        <f t="shared" si="3"/>
        <v>100</v>
      </c>
      <c r="I12" s="550">
        <f>SUM(M12,Q12,U12,Y12)</f>
        <v>4</v>
      </c>
      <c r="J12" s="547">
        <v>15</v>
      </c>
      <c r="K12" s="548">
        <v>30</v>
      </c>
      <c r="L12" s="548">
        <v>55</v>
      </c>
      <c r="M12" s="550">
        <v>4</v>
      </c>
      <c r="N12" s="540"/>
      <c r="O12" s="541"/>
      <c r="P12" s="541"/>
      <c r="Q12" s="542"/>
      <c r="R12" s="540"/>
      <c r="S12" s="541"/>
      <c r="T12" s="541"/>
      <c r="U12" s="542"/>
      <c r="V12" s="540"/>
      <c r="W12" s="541"/>
      <c r="X12" s="541"/>
      <c r="Y12" s="543"/>
      <c r="Z12" s="544" t="s">
        <v>66</v>
      </c>
    </row>
    <row r="13" spans="1:27" ht="15.6" customHeight="1">
      <c r="A13" s="534">
        <v>5</v>
      </c>
      <c r="B13" s="546" t="s">
        <v>214</v>
      </c>
      <c r="C13" s="536">
        <f t="shared" si="0"/>
        <v>0</v>
      </c>
      <c r="D13" s="537">
        <f t="shared" si="0"/>
        <v>30</v>
      </c>
      <c r="E13" s="538">
        <f t="shared" si="1"/>
        <v>30</v>
      </c>
      <c r="F13" s="536">
        <v>30</v>
      </c>
      <c r="G13" s="537">
        <f t="shared" si="2"/>
        <v>45</v>
      </c>
      <c r="H13" s="537">
        <f t="shared" si="3"/>
        <v>75</v>
      </c>
      <c r="I13" s="539">
        <f>SUM(M13,Q13,U13,Y13)</f>
        <v>3</v>
      </c>
      <c r="J13" s="540"/>
      <c r="K13" s="541"/>
      <c r="L13" s="541"/>
      <c r="M13" s="542"/>
      <c r="N13" s="536">
        <v>0</v>
      </c>
      <c r="O13" s="537">
        <v>30</v>
      </c>
      <c r="P13" s="537">
        <v>45</v>
      </c>
      <c r="Q13" s="539">
        <v>3</v>
      </c>
      <c r="R13" s="540"/>
      <c r="S13" s="541"/>
      <c r="T13" s="541"/>
      <c r="U13" s="542"/>
      <c r="V13" s="540"/>
      <c r="W13" s="541"/>
      <c r="X13" s="541"/>
      <c r="Y13" s="543"/>
      <c r="Z13" s="544" t="s">
        <v>58</v>
      </c>
    </row>
    <row r="14" spans="1:27" ht="15.6" customHeight="1">
      <c r="A14" s="534">
        <v>6</v>
      </c>
      <c r="B14" s="546" t="s">
        <v>215</v>
      </c>
      <c r="C14" s="536">
        <v>0</v>
      </c>
      <c r="D14" s="537">
        <v>30</v>
      </c>
      <c r="E14" s="538">
        <v>30</v>
      </c>
      <c r="F14" s="536">
        <v>30</v>
      </c>
      <c r="G14" s="537">
        <f t="shared" si="2"/>
        <v>20</v>
      </c>
      <c r="H14" s="537">
        <v>50</v>
      </c>
      <c r="I14" s="539">
        <v>2</v>
      </c>
      <c r="J14" s="540"/>
      <c r="K14" s="541"/>
      <c r="L14" s="541"/>
      <c r="M14" s="542"/>
      <c r="N14" s="536"/>
      <c r="O14" s="537"/>
      <c r="P14" s="537"/>
      <c r="Q14" s="539"/>
      <c r="R14" s="540">
        <v>0</v>
      </c>
      <c r="S14" s="541">
        <v>30</v>
      </c>
      <c r="T14" s="541">
        <v>20</v>
      </c>
      <c r="U14" s="542">
        <v>2</v>
      </c>
      <c r="V14" s="540"/>
      <c r="W14" s="541"/>
      <c r="X14" s="541"/>
      <c r="Y14" s="543"/>
      <c r="Z14" s="544" t="s">
        <v>64</v>
      </c>
    </row>
    <row r="15" spans="1:27" ht="12.6" customHeight="1">
      <c r="A15" s="534">
        <v>7</v>
      </c>
      <c r="B15" s="535" t="s">
        <v>216</v>
      </c>
      <c r="C15" s="536">
        <f t="shared" ref="C15:D19" si="4">SUM(J15,N15,R15,V15)</f>
        <v>15</v>
      </c>
      <c r="D15" s="537">
        <f t="shared" si="4"/>
        <v>15</v>
      </c>
      <c r="E15" s="538">
        <f t="shared" si="1"/>
        <v>30</v>
      </c>
      <c r="F15" s="536">
        <v>30</v>
      </c>
      <c r="G15" s="537">
        <f t="shared" si="2"/>
        <v>20</v>
      </c>
      <c r="H15" s="537">
        <f t="shared" si="3"/>
        <v>50</v>
      </c>
      <c r="I15" s="539">
        <f>SUM(M15,Q15,U15,Y15)</f>
        <v>2</v>
      </c>
      <c r="J15" s="540"/>
      <c r="K15" s="541"/>
      <c r="L15" s="541"/>
      <c r="M15" s="542"/>
      <c r="N15" s="540"/>
      <c r="O15" s="541"/>
      <c r="P15" s="541"/>
      <c r="Q15" s="542"/>
      <c r="R15" s="536">
        <v>15</v>
      </c>
      <c r="S15" s="537">
        <v>15</v>
      </c>
      <c r="T15" s="537">
        <f>G15</f>
        <v>20</v>
      </c>
      <c r="U15" s="539">
        <v>2</v>
      </c>
      <c r="V15" s="540"/>
      <c r="W15" s="541"/>
      <c r="X15" s="541"/>
      <c r="Y15" s="543"/>
      <c r="Z15" s="545" t="s">
        <v>45</v>
      </c>
    </row>
    <row r="16" spans="1:27" ht="12.6" customHeight="1">
      <c r="A16" s="534">
        <v>8</v>
      </c>
      <c r="B16" s="535" t="s">
        <v>217</v>
      </c>
      <c r="C16" s="536">
        <f t="shared" si="4"/>
        <v>15</v>
      </c>
      <c r="D16" s="537">
        <f t="shared" si="4"/>
        <v>15</v>
      </c>
      <c r="E16" s="538">
        <f t="shared" si="1"/>
        <v>30</v>
      </c>
      <c r="F16" s="536">
        <v>30</v>
      </c>
      <c r="G16" s="537">
        <f t="shared" si="2"/>
        <v>20</v>
      </c>
      <c r="H16" s="537">
        <f t="shared" si="3"/>
        <v>50</v>
      </c>
      <c r="I16" s="539">
        <f>SUM(M16,Q16,U16,Y16)</f>
        <v>2</v>
      </c>
      <c r="J16" s="540"/>
      <c r="K16" s="541"/>
      <c r="L16" s="541"/>
      <c r="M16" s="542"/>
      <c r="N16" s="540"/>
      <c r="O16" s="541"/>
      <c r="P16" s="541"/>
      <c r="Q16" s="542"/>
      <c r="R16" s="540"/>
      <c r="S16" s="541"/>
      <c r="T16" s="541"/>
      <c r="U16" s="542"/>
      <c r="V16" s="536">
        <v>15</v>
      </c>
      <c r="W16" s="537">
        <v>15</v>
      </c>
      <c r="X16" s="537">
        <f>G16</f>
        <v>20</v>
      </c>
      <c r="Y16" s="539">
        <v>2</v>
      </c>
      <c r="Z16" s="545" t="s">
        <v>50</v>
      </c>
    </row>
    <row r="17" spans="1:27" ht="12.6" customHeight="1">
      <c r="A17" s="534">
        <v>9</v>
      </c>
      <c r="B17" s="535" t="s">
        <v>150</v>
      </c>
      <c r="C17" s="536">
        <f t="shared" si="4"/>
        <v>15</v>
      </c>
      <c r="D17" s="537">
        <f t="shared" si="4"/>
        <v>15</v>
      </c>
      <c r="E17" s="538">
        <f t="shared" si="1"/>
        <v>30</v>
      </c>
      <c r="F17" s="536">
        <v>30</v>
      </c>
      <c r="G17" s="537">
        <f t="shared" si="2"/>
        <v>20</v>
      </c>
      <c r="H17" s="537">
        <f t="shared" si="3"/>
        <v>50</v>
      </c>
      <c r="I17" s="539">
        <f>SUM(M17,Q17,U17,Y17)</f>
        <v>2</v>
      </c>
      <c r="J17" s="540"/>
      <c r="K17" s="541"/>
      <c r="L17" s="541"/>
      <c r="M17" s="542"/>
      <c r="N17" s="540"/>
      <c r="O17" s="541"/>
      <c r="P17" s="541"/>
      <c r="Q17" s="542"/>
      <c r="R17" s="536">
        <v>15</v>
      </c>
      <c r="S17" s="537">
        <v>15</v>
      </c>
      <c r="T17" s="537">
        <f>G17</f>
        <v>20</v>
      </c>
      <c r="U17" s="539">
        <v>2</v>
      </c>
      <c r="V17" s="540"/>
      <c r="W17" s="541"/>
      <c r="X17" s="541"/>
      <c r="Y17" s="542"/>
      <c r="Z17" s="545" t="s">
        <v>45</v>
      </c>
    </row>
    <row r="18" spans="1:27" ht="12.6" customHeight="1">
      <c r="A18" s="534">
        <v>10</v>
      </c>
      <c r="B18" s="535" t="s">
        <v>218</v>
      </c>
      <c r="C18" s="536">
        <f t="shared" si="4"/>
        <v>15</v>
      </c>
      <c r="D18" s="537">
        <f t="shared" si="4"/>
        <v>30</v>
      </c>
      <c r="E18" s="538">
        <f t="shared" si="1"/>
        <v>45</v>
      </c>
      <c r="F18" s="536">
        <v>45</v>
      </c>
      <c r="G18" s="537">
        <f t="shared" si="2"/>
        <v>30</v>
      </c>
      <c r="H18" s="537">
        <f t="shared" si="3"/>
        <v>75</v>
      </c>
      <c r="I18" s="539">
        <f>SUM(M18,Q18,U18,Y18)</f>
        <v>3</v>
      </c>
      <c r="J18" s="540"/>
      <c r="K18" s="541"/>
      <c r="L18" s="541"/>
      <c r="M18" s="542"/>
      <c r="N18" s="536">
        <v>15</v>
      </c>
      <c r="O18" s="537">
        <v>30</v>
      </c>
      <c r="P18" s="537">
        <v>30</v>
      </c>
      <c r="Q18" s="539">
        <v>3</v>
      </c>
      <c r="R18" s="540"/>
      <c r="S18" s="541"/>
      <c r="T18" s="541"/>
      <c r="U18" s="542"/>
      <c r="V18" s="540"/>
      <c r="W18" s="541"/>
      <c r="X18" s="541"/>
      <c r="Y18" s="542"/>
      <c r="Z18" s="544" t="s">
        <v>58</v>
      </c>
    </row>
    <row r="19" spans="1:27" ht="13.5" customHeight="1" thickBot="1">
      <c r="A19" s="551">
        <v>11</v>
      </c>
      <c r="B19" s="552" t="s">
        <v>13</v>
      </c>
      <c r="C19" s="553">
        <f t="shared" si="4"/>
        <v>0</v>
      </c>
      <c r="D19" s="554">
        <f t="shared" si="4"/>
        <v>50</v>
      </c>
      <c r="E19" s="555">
        <f t="shared" si="1"/>
        <v>50</v>
      </c>
      <c r="F19" s="553">
        <v>50</v>
      </c>
      <c r="G19" s="554">
        <f t="shared" si="2"/>
        <v>275</v>
      </c>
      <c r="H19" s="554">
        <f t="shared" si="3"/>
        <v>325</v>
      </c>
      <c r="I19" s="556">
        <f>SUM(M19,Q19,U19,Y19)</f>
        <v>13</v>
      </c>
      <c r="J19" s="557"/>
      <c r="K19" s="558"/>
      <c r="L19" s="558"/>
      <c r="M19" s="559"/>
      <c r="N19" s="553">
        <v>0</v>
      </c>
      <c r="O19" s="554">
        <v>10</v>
      </c>
      <c r="P19" s="554">
        <v>40</v>
      </c>
      <c r="Q19" s="556">
        <v>2</v>
      </c>
      <c r="R19" s="553">
        <v>0</v>
      </c>
      <c r="S19" s="554">
        <v>20</v>
      </c>
      <c r="T19" s="554">
        <v>80</v>
      </c>
      <c r="U19" s="556">
        <v>4</v>
      </c>
      <c r="V19" s="553">
        <v>0</v>
      </c>
      <c r="W19" s="554">
        <v>20</v>
      </c>
      <c r="X19" s="554">
        <v>155</v>
      </c>
      <c r="Y19" s="556">
        <v>7</v>
      </c>
      <c r="Z19" s="560" t="s">
        <v>50</v>
      </c>
    </row>
    <row r="20" spans="1:27" ht="13.5" customHeight="1" thickBot="1">
      <c r="A20" s="561"/>
      <c r="B20" s="562" t="s">
        <v>151</v>
      </c>
      <c r="C20" s="563">
        <f t="shared" ref="C20:Y20" si="5">SUM(C9:C19)</f>
        <v>105</v>
      </c>
      <c r="D20" s="564">
        <f t="shared" si="5"/>
        <v>260</v>
      </c>
      <c r="E20" s="565">
        <f t="shared" si="5"/>
        <v>365</v>
      </c>
      <c r="F20" s="563">
        <f t="shared" si="5"/>
        <v>365</v>
      </c>
      <c r="G20" s="564">
        <f t="shared" si="5"/>
        <v>610</v>
      </c>
      <c r="H20" s="564">
        <f t="shared" si="5"/>
        <v>975</v>
      </c>
      <c r="I20" s="566">
        <f t="shared" si="5"/>
        <v>39</v>
      </c>
      <c r="J20" s="567">
        <f t="shared" si="5"/>
        <v>45</v>
      </c>
      <c r="K20" s="568">
        <f t="shared" si="5"/>
        <v>60</v>
      </c>
      <c r="L20" s="569">
        <f>SUM(L9:L19)</f>
        <v>145</v>
      </c>
      <c r="M20" s="566">
        <f t="shared" si="5"/>
        <v>10</v>
      </c>
      <c r="N20" s="567">
        <f t="shared" si="5"/>
        <v>15</v>
      </c>
      <c r="O20" s="570">
        <f t="shared" si="5"/>
        <v>85</v>
      </c>
      <c r="P20" s="569">
        <f>SUM(P9:P19)</f>
        <v>150</v>
      </c>
      <c r="Q20" s="566">
        <f t="shared" si="5"/>
        <v>10</v>
      </c>
      <c r="R20" s="571">
        <f t="shared" si="5"/>
        <v>30</v>
      </c>
      <c r="S20" s="572">
        <f t="shared" si="5"/>
        <v>80</v>
      </c>
      <c r="T20" s="573">
        <f t="shared" si="5"/>
        <v>140</v>
      </c>
      <c r="U20" s="566">
        <f t="shared" si="5"/>
        <v>10</v>
      </c>
      <c r="V20" s="571">
        <f t="shared" si="5"/>
        <v>15</v>
      </c>
      <c r="W20" s="572">
        <f t="shared" si="5"/>
        <v>35</v>
      </c>
      <c r="X20" s="573">
        <f t="shared" si="5"/>
        <v>175</v>
      </c>
      <c r="Y20" s="566">
        <f t="shared" si="5"/>
        <v>9</v>
      </c>
      <c r="Z20" s="574"/>
    </row>
    <row r="21" spans="1:27" ht="13.5" customHeight="1" thickBot="1">
      <c r="A21" s="515" t="s">
        <v>15</v>
      </c>
      <c r="B21" s="575" t="s">
        <v>31</v>
      </c>
      <c r="C21" s="517"/>
      <c r="D21" s="517"/>
      <c r="E21" s="517"/>
      <c r="F21" s="517"/>
      <c r="G21" s="517"/>
      <c r="H21" s="517"/>
      <c r="I21" s="520"/>
      <c r="J21" s="517"/>
      <c r="K21" s="517"/>
      <c r="L21" s="576"/>
      <c r="M21" s="517"/>
      <c r="N21" s="517"/>
      <c r="O21" s="517"/>
      <c r="P21" s="576"/>
      <c r="Q21" s="517"/>
      <c r="R21" s="517"/>
      <c r="S21" s="517"/>
      <c r="T21" s="576"/>
      <c r="U21" s="517"/>
      <c r="V21" s="517"/>
      <c r="W21" s="517"/>
      <c r="X21" s="576"/>
      <c r="Y21" s="517"/>
      <c r="Z21" s="522"/>
    </row>
    <row r="22" spans="1:27" ht="13.15" customHeight="1">
      <c r="A22" s="523">
        <v>12</v>
      </c>
      <c r="B22" s="577" t="s">
        <v>74</v>
      </c>
      <c r="C22" s="525">
        <f t="shared" ref="C22:D24" si="6">SUM(J22,N22,R22,V22)</f>
        <v>30</v>
      </c>
      <c r="D22" s="526">
        <f t="shared" si="6"/>
        <v>30</v>
      </c>
      <c r="E22" s="527">
        <f t="shared" ref="E22:E32" si="7">SUM(C22:D22)</f>
        <v>60</v>
      </c>
      <c r="F22" s="525">
        <v>60</v>
      </c>
      <c r="G22" s="526">
        <f t="shared" ref="G22:G32" si="8">H22-F22</f>
        <v>15</v>
      </c>
      <c r="H22" s="526">
        <f t="shared" ref="H22:H32" si="9">$B$5*I22</f>
        <v>75</v>
      </c>
      <c r="I22" s="528">
        <f t="shared" ref="I22:I31" si="10">SUM(M22,Q22,U22,Y22)</f>
        <v>3</v>
      </c>
      <c r="J22" s="525">
        <v>30</v>
      </c>
      <c r="K22" s="526">
        <v>30</v>
      </c>
      <c r="L22" s="526">
        <f>G22</f>
        <v>15</v>
      </c>
      <c r="M22" s="528">
        <v>3</v>
      </c>
      <c r="N22" s="529"/>
      <c r="O22" s="530"/>
      <c r="P22" s="530"/>
      <c r="Q22" s="531"/>
      <c r="R22" s="529"/>
      <c r="S22" s="530"/>
      <c r="T22" s="530"/>
      <c r="U22" s="532"/>
      <c r="V22" s="529"/>
      <c r="W22" s="530"/>
      <c r="X22" s="530"/>
      <c r="Y22" s="532"/>
      <c r="Z22" s="533" t="s">
        <v>44</v>
      </c>
    </row>
    <row r="23" spans="1:27" ht="12.6" customHeight="1">
      <c r="A23" s="534">
        <v>13</v>
      </c>
      <c r="B23" s="578" t="s">
        <v>219</v>
      </c>
      <c r="C23" s="536">
        <f t="shared" si="6"/>
        <v>15</v>
      </c>
      <c r="D23" s="537">
        <f t="shared" si="6"/>
        <v>30</v>
      </c>
      <c r="E23" s="538">
        <f t="shared" si="7"/>
        <v>45</v>
      </c>
      <c r="F23" s="536">
        <v>45</v>
      </c>
      <c r="G23" s="537">
        <f t="shared" si="8"/>
        <v>5</v>
      </c>
      <c r="H23" s="537">
        <f t="shared" si="9"/>
        <v>50</v>
      </c>
      <c r="I23" s="539">
        <f t="shared" si="10"/>
        <v>2</v>
      </c>
      <c r="J23" s="540"/>
      <c r="K23" s="541"/>
      <c r="L23" s="541"/>
      <c r="M23" s="542"/>
      <c r="N23" s="540"/>
      <c r="O23" s="541"/>
      <c r="P23" s="541"/>
      <c r="Q23" s="542"/>
      <c r="R23" s="540"/>
      <c r="S23" s="541"/>
      <c r="T23" s="541"/>
      <c r="U23" s="543"/>
      <c r="V23" s="536">
        <v>15</v>
      </c>
      <c r="W23" s="537">
        <v>30</v>
      </c>
      <c r="X23" s="537">
        <v>5</v>
      </c>
      <c r="Y23" s="539">
        <v>2</v>
      </c>
      <c r="Z23" s="544" t="s">
        <v>62</v>
      </c>
    </row>
    <row r="24" spans="1:27" ht="27" customHeight="1">
      <c r="A24" s="534">
        <v>14</v>
      </c>
      <c r="B24" s="579" t="s">
        <v>220</v>
      </c>
      <c r="C24" s="536">
        <f t="shared" si="6"/>
        <v>30</v>
      </c>
      <c r="D24" s="537">
        <f t="shared" si="6"/>
        <v>15</v>
      </c>
      <c r="E24" s="538">
        <f t="shared" si="7"/>
        <v>45</v>
      </c>
      <c r="F24" s="536">
        <v>45</v>
      </c>
      <c r="G24" s="537">
        <f t="shared" si="8"/>
        <v>5</v>
      </c>
      <c r="H24" s="537">
        <f t="shared" si="9"/>
        <v>50</v>
      </c>
      <c r="I24" s="539">
        <f t="shared" si="10"/>
        <v>2</v>
      </c>
      <c r="J24" s="540"/>
      <c r="K24" s="541"/>
      <c r="L24" s="541"/>
      <c r="M24" s="542"/>
      <c r="N24" s="540"/>
      <c r="O24" s="541"/>
      <c r="P24" s="541"/>
      <c r="Q24" s="542"/>
      <c r="R24" s="540"/>
      <c r="S24" s="541"/>
      <c r="T24" s="541"/>
      <c r="U24" s="543"/>
      <c r="V24" s="536">
        <v>30</v>
      </c>
      <c r="W24" s="537">
        <v>15</v>
      </c>
      <c r="X24" s="537">
        <f>G24</f>
        <v>5</v>
      </c>
      <c r="Y24" s="539">
        <v>2</v>
      </c>
      <c r="Z24" s="544" t="s">
        <v>62</v>
      </c>
    </row>
    <row r="25" spans="1:27" ht="28.5" customHeight="1">
      <c r="A25" s="534">
        <v>15</v>
      </c>
      <c r="B25" s="579" t="s">
        <v>221</v>
      </c>
      <c r="C25" s="536">
        <v>0</v>
      </c>
      <c r="D25" s="537">
        <v>30</v>
      </c>
      <c r="E25" s="538">
        <f t="shared" si="7"/>
        <v>30</v>
      </c>
      <c r="F25" s="536">
        <v>30</v>
      </c>
      <c r="G25" s="537">
        <f t="shared" si="8"/>
        <v>20</v>
      </c>
      <c r="H25" s="537">
        <f t="shared" si="9"/>
        <v>50</v>
      </c>
      <c r="I25" s="539">
        <f t="shared" si="10"/>
        <v>2</v>
      </c>
      <c r="J25" s="540"/>
      <c r="K25" s="541"/>
      <c r="L25" s="541"/>
      <c r="M25" s="542"/>
      <c r="N25" s="540"/>
      <c r="O25" s="541"/>
      <c r="P25" s="541"/>
      <c r="Q25" s="542"/>
      <c r="R25" s="536">
        <v>0</v>
      </c>
      <c r="S25" s="537">
        <v>30</v>
      </c>
      <c r="T25" s="537">
        <v>20</v>
      </c>
      <c r="U25" s="539">
        <v>2</v>
      </c>
      <c r="V25" s="540"/>
      <c r="W25" s="541"/>
      <c r="X25" s="541"/>
      <c r="Y25" s="542"/>
      <c r="Z25" s="544" t="s">
        <v>64</v>
      </c>
    </row>
    <row r="26" spans="1:27" ht="12.75" customHeight="1">
      <c r="A26" s="534">
        <v>16</v>
      </c>
      <c r="B26" s="578" t="s">
        <v>222</v>
      </c>
      <c r="C26" s="536">
        <f t="shared" ref="C26:D31" si="11">SUM(J26,N26,R26,V26)</f>
        <v>0</v>
      </c>
      <c r="D26" s="537">
        <f t="shared" si="11"/>
        <v>30</v>
      </c>
      <c r="E26" s="538">
        <f t="shared" si="7"/>
        <v>30</v>
      </c>
      <c r="F26" s="536">
        <v>30</v>
      </c>
      <c r="G26" s="537">
        <f t="shared" si="8"/>
        <v>20</v>
      </c>
      <c r="H26" s="537">
        <f t="shared" si="9"/>
        <v>50</v>
      </c>
      <c r="I26" s="539">
        <f t="shared" si="10"/>
        <v>2</v>
      </c>
      <c r="J26" s="540"/>
      <c r="K26" s="541"/>
      <c r="L26" s="541"/>
      <c r="M26" s="542"/>
      <c r="N26" s="540"/>
      <c r="O26" s="541"/>
      <c r="P26" s="541"/>
      <c r="Q26" s="542"/>
      <c r="R26" s="540"/>
      <c r="S26" s="541"/>
      <c r="T26" s="541"/>
      <c r="U26" s="543"/>
      <c r="V26" s="536">
        <v>0</v>
      </c>
      <c r="W26" s="537">
        <v>30</v>
      </c>
      <c r="X26" s="537">
        <f>G26</f>
        <v>20</v>
      </c>
      <c r="Y26" s="539">
        <v>2</v>
      </c>
      <c r="Z26" s="545" t="s">
        <v>50</v>
      </c>
    </row>
    <row r="27" spans="1:27" ht="12.6" customHeight="1">
      <c r="A27" s="534">
        <v>17</v>
      </c>
      <c r="B27" s="535" t="s">
        <v>46</v>
      </c>
      <c r="C27" s="536">
        <f t="shared" si="11"/>
        <v>0</v>
      </c>
      <c r="D27" s="537">
        <f t="shared" si="11"/>
        <v>30</v>
      </c>
      <c r="E27" s="538">
        <f t="shared" si="7"/>
        <v>30</v>
      </c>
      <c r="F27" s="536">
        <v>30</v>
      </c>
      <c r="G27" s="537">
        <f t="shared" si="8"/>
        <v>45</v>
      </c>
      <c r="H27" s="537">
        <f t="shared" si="9"/>
        <v>75</v>
      </c>
      <c r="I27" s="539">
        <f t="shared" si="10"/>
        <v>3</v>
      </c>
      <c r="J27" s="536">
        <v>0</v>
      </c>
      <c r="K27" s="537">
        <v>30</v>
      </c>
      <c r="L27" s="537">
        <f>G27</f>
        <v>45</v>
      </c>
      <c r="M27" s="539">
        <v>3</v>
      </c>
      <c r="N27" s="540"/>
      <c r="O27" s="541"/>
      <c r="P27" s="541"/>
      <c r="Q27" s="542"/>
      <c r="R27" s="540"/>
      <c r="S27" s="541"/>
      <c r="T27" s="541"/>
      <c r="U27" s="543"/>
      <c r="V27" s="540"/>
      <c r="W27" s="541"/>
      <c r="X27" s="541"/>
      <c r="Y27" s="543"/>
      <c r="Z27" s="544" t="s">
        <v>66</v>
      </c>
    </row>
    <row r="28" spans="1:27" ht="12.6" customHeight="1">
      <c r="A28" s="534">
        <v>18</v>
      </c>
      <c r="B28" s="578" t="s">
        <v>11</v>
      </c>
      <c r="C28" s="536">
        <f t="shared" si="11"/>
        <v>0</v>
      </c>
      <c r="D28" s="537">
        <f t="shared" si="11"/>
        <v>30</v>
      </c>
      <c r="E28" s="538">
        <f t="shared" si="7"/>
        <v>30</v>
      </c>
      <c r="F28" s="536">
        <v>30</v>
      </c>
      <c r="G28" s="537">
        <f t="shared" si="8"/>
        <v>20</v>
      </c>
      <c r="H28" s="537">
        <f t="shared" si="9"/>
        <v>50</v>
      </c>
      <c r="I28" s="539">
        <f t="shared" si="10"/>
        <v>2</v>
      </c>
      <c r="J28" s="540"/>
      <c r="K28" s="541"/>
      <c r="L28" s="541"/>
      <c r="M28" s="542"/>
      <c r="N28" s="536">
        <v>0</v>
      </c>
      <c r="O28" s="537">
        <v>30</v>
      </c>
      <c r="P28" s="537">
        <f>G28</f>
        <v>20</v>
      </c>
      <c r="Q28" s="539">
        <v>2</v>
      </c>
      <c r="R28" s="540"/>
      <c r="S28" s="541"/>
      <c r="T28" s="541"/>
      <c r="U28" s="543"/>
      <c r="V28" s="540"/>
      <c r="W28" s="541"/>
      <c r="X28" s="541"/>
      <c r="Y28" s="543"/>
      <c r="Z28" s="545" t="s">
        <v>47</v>
      </c>
    </row>
    <row r="29" spans="1:27" ht="12.6" customHeight="1">
      <c r="A29" s="534">
        <v>19</v>
      </c>
      <c r="B29" s="535" t="s">
        <v>223</v>
      </c>
      <c r="C29" s="536">
        <f t="shared" si="11"/>
        <v>15</v>
      </c>
      <c r="D29" s="537">
        <f t="shared" si="11"/>
        <v>30</v>
      </c>
      <c r="E29" s="538">
        <f t="shared" si="7"/>
        <v>45</v>
      </c>
      <c r="F29" s="536">
        <v>45</v>
      </c>
      <c r="G29" s="537">
        <f t="shared" si="8"/>
        <v>30</v>
      </c>
      <c r="H29" s="537">
        <f t="shared" si="9"/>
        <v>75</v>
      </c>
      <c r="I29" s="539">
        <f t="shared" si="10"/>
        <v>3</v>
      </c>
      <c r="J29" s="540"/>
      <c r="K29" s="541"/>
      <c r="L29" s="541"/>
      <c r="M29" s="542"/>
      <c r="N29" s="536">
        <v>15</v>
      </c>
      <c r="O29" s="537">
        <v>30</v>
      </c>
      <c r="P29" s="537">
        <v>30</v>
      </c>
      <c r="Q29" s="539">
        <v>3</v>
      </c>
      <c r="R29" s="540"/>
      <c r="S29" s="541"/>
      <c r="T29" s="541"/>
      <c r="U29" s="543"/>
      <c r="V29" s="540"/>
      <c r="W29" s="541"/>
      <c r="X29" s="541"/>
      <c r="Y29" s="543"/>
      <c r="Z29" s="544" t="s">
        <v>58</v>
      </c>
    </row>
    <row r="30" spans="1:27" ht="12.6" customHeight="1">
      <c r="A30" s="534">
        <v>20</v>
      </c>
      <c r="B30" s="535" t="s">
        <v>224</v>
      </c>
      <c r="C30" s="536">
        <f t="shared" si="11"/>
        <v>30</v>
      </c>
      <c r="D30" s="537">
        <f t="shared" si="11"/>
        <v>15</v>
      </c>
      <c r="E30" s="538">
        <f t="shared" si="7"/>
        <v>45</v>
      </c>
      <c r="F30" s="536">
        <v>45</v>
      </c>
      <c r="G30" s="537">
        <f t="shared" si="8"/>
        <v>5</v>
      </c>
      <c r="H30" s="537">
        <f t="shared" si="9"/>
        <v>50</v>
      </c>
      <c r="I30" s="539">
        <f t="shared" si="10"/>
        <v>2</v>
      </c>
      <c r="J30" s="540"/>
      <c r="K30" s="541"/>
      <c r="L30" s="541"/>
      <c r="M30" s="542"/>
      <c r="N30" s="536">
        <v>30</v>
      </c>
      <c r="O30" s="537">
        <v>15</v>
      </c>
      <c r="P30" s="537">
        <f>G30</f>
        <v>5</v>
      </c>
      <c r="Q30" s="539">
        <v>2</v>
      </c>
      <c r="R30" s="540"/>
      <c r="S30" s="541"/>
      <c r="T30" s="541"/>
      <c r="U30" s="543"/>
      <c r="V30" s="540"/>
      <c r="W30" s="541"/>
      <c r="X30" s="541"/>
      <c r="Y30" s="543"/>
      <c r="Z30" s="544" t="s">
        <v>58</v>
      </c>
    </row>
    <row r="31" spans="1:27" ht="13.5" customHeight="1" thickBot="1">
      <c r="A31" s="534">
        <v>21</v>
      </c>
      <c r="B31" s="535" t="s">
        <v>225</v>
      </c>
      <c r="C31" s="536">
        <f t="shared" si="11"/>
        <v>30</v>
      </c>
      <c r="D31" s="537">
        <f t="shared" si="11"/>
        <v>0</v>
      </c>
      <c r="E31" s="538">
        <f t="shared" si="7"/>
        <v>30</v>
      </c>
      <c r="F31" s="536">
        <v>30</v>
      </c>
      <c r="G31" s="537">
        <f t="shared" si="8"/>
        <v>20</v>
      </c>
      <c r="H31" s="537">
        <f t="shared" si="9"/>
        <v>50</v>
      </c>
      <c r="I31" s="539">
        <f t="shared" si="10"/>
        <v>2</v>
      </c>
      <c r="J31" s="553">
        <v>30</v>
      </c>
      <c r="K31" s="554">
        <v>0</v>
      </c>
      <c r="L31" s="554">
        <f>G31</f>
        <v>20</v>
      </c>
      <c r="M31" s="556">
        <v>2</v>
      </c>
      <c r="N31" s="557"/>
      <c r="O31" s="558"/>
      <c r="P31" s="558"/>
      <c r="Q31" s="559"/>
      <c r="R31" s="557"/>
      <c r="S31" s="558"/>
      <c r="T31" s="558"/>
      <c r="U31" s="580"/>
      <c r="V31" s="557"/>
      <c r="W31" s="558"/>
      <c r="X31" s="558"/>
      <c r="Y31" s="580"/>
      <c r="Z31" s="581" t="s">
        <v>66</v>
      </c>
    </row>
    <row r="32" spans="1:27" ht="30.75" customHeight="1" thickBot="1">
      <c r="A32" s="551">
        <v>22</v>
      </c>
      <c r="B32" s="582" t="s">
        <v>226</v>
      </c>
      <c r="C32" s="583">
        <v>30</v>
      </c>
      <c r="D32" s="584">
        <f>SUM(K32,O32,S32,W32)</f>
        <v>0</v>
      </c>
      <c r="E32" s="585">
        <f t="shared" si="7"/>
        <v>30</v>
      </c>
      <c r="F32" s="583">
        <v>30</v>
      </c>
      <c r="G32" s="584">
        <f t="shared" si="8"/>
        <v>20</v>
      </c>
      <c r="H32" s="584">
        <f t="shared" si="9"/>
        <v>50</v>
      </c>
      <c r="I32" s="586">
        <v>2</v>
      </c>
      <c r="J32" s="5214" t="s">
        <v>227</v>
      </c>
      <c r="K32" s="5215"/>
      <c r="L32" s="5215"/>
      <c r="M32" s="5215"/>
      <c r="N32" s="5215"/>
      <c r="O32" s="5215"/>
      <c r="P32" s="5215"/>
      <c r="Q32" s="5215"/>
      <c r="R32" s="5215"/>
      <c r="S32" s="5215"/>
      <c r="T32" s="5215"/>
      <c r="U32" s="5215"/>
      <c r="V32" s="5215"/>
      <c r="W32" s="5215"/>
      <c r="X32" s="5215"/>
      <c r="Y32" s="5216"/>
      <c r="Z32" s="587"/>
      <c r="AA32" s="588"/>
    </row>
    <row r="33" spans="1:31" ht="13.5" customHeight="1" thickBot="1">
      <c r="A33" s="561"/>
      <c r="B33" s="589" t="s">
        <v>151</v>
      </c>
      <c r="C33" s="567">
        <f t="shared" ref="C33:Y33" si="12">SUM(C22:C32)</f>
        <v>180</v>
      </c>
      <c r="D33" s="568">
        <f t="shared" si="12"/>
        <v>240</v>
      </c>
      <c r="E33" s="590">
        <f t="shared" si="12"/>
        <v>420</v>
      </c>
      <c r="F33" s="567">
        <f t="shared" si="12"/>
        <v>420</v>
      </c>
      <c r="G33" s="570">
        <f t="shared" si="12"/>
        <v>205</v>
      </c>
      <c r="H33" s="570">
        <f t="shared" si="12"/>
        <v>625</v>
      </c>
      <c r="I33" s="591">
        <f t="shared" si="12"/>
        <v>25</v>
      </c>
      <c r="J33" s="567">
        <f t="shared" si="12"/>
        <v>60</v>
      </c>
      <c r="K33" s="570">
        <f t="shared" si="12"/>
        <v>60</v>
      </c>
      <c r="L33" s="572">
        <f t="shared" si="12"/>
        <v>80</v>
      </c>
      <c r="M33" s="592">
        <f t="shared" si="12"/>
        <v>8</v>
      </c>
      <c r="N33" s="571">
        <f t="shared" si="12"/>
        <v>45</v>
      </c>
      <c r="O33" s="570">
        <f t="shared" si="12"/>
        <v>75</v>
      </c>
      <c r="P33" s="572">
        <f t="shared" si="12"/>
        <v>55</v>
      </c>
      <c r="Q33" s="592">
        <f t="shared" si="12"/>
        <v>7</v>
      </c>
      <c r="R33" s="571">
        <f t="shared" si="12"/>
        <v>0</v>
      </c>
      <c r="S33" s="570">
        <f t="shared" si="12"/>
        <v>30</v>
      </c>
      <c r="T33" s="570">
        <f t="shared" si="12"/>
        <v>20</v>
      </c>
      <c r="U33" s="591">
        <f t="shared" si="12"/>
        <v>2</v>
      </c>
      <c r="V33" s="567">
        <f t="shared" si="12"/>
        <v>45</v>
      </c>
      <c r="W33" s="570">
        <f t="shared" si="12"/>
        <v>75</v>
      </c>
      <c r="X33" s="570">
        <f t="shared" si="12"/>
        <v>30</v>
      </c>
      <c r="Y33" s="591">
        <f t="shared" si="12"/>
        <v>6</v>
      </c>
      <c r="Z33" s="593"/>
    </row>
    <row r="34" spans="1:31" ht="13.5" customHeight="1" thickBot="1">
      <c r="A34" s="515" t="s">
        <v>16</v>
      </c>
      <c r="B34" s="5240" t="s">
        <v>152</v>
      </c>
      <c r="C34" s="5241"/>
      <c r="D34" s="5241"/>
      <c r="E34" s="5241"/>
      <c r="F34" s="5241"/>
      <c r="G34" s="5241"/>
      <c r="H34" s="5241"/>
      <c r="I34" s="5241"/>
      <c r="J34" s="5241"/>
      <c r="K34" s="5241"/>
      <c r="L34" s="5241"/>
      <c r="M34" s="5241"/>
      <c r="N34" s="5241"/>
      <c r="O34" s="5241"/>
      <c r="P34" s="5241"/>
      <c r="Q34" s="5241"/>
      <c r="R34" s="5241"/>
      <c r="S34" s="5241"/>
      <c r="T34" s="5241"/>
      <c r="U34" s="5241"/>
      <c r="V34" s="5241"/>
      <c r="W34" s="5241"/>
      <c r="X34" s="5241"/>
      <c r="Y34" s="5241"/>
      <c r="Z34" s="5242"/>
    </row>
    <row r="35" spans="1:31" ht="13.15" customHeight="1">
      <c r="A35" s="523">
        <v>23</v>
      </c>
      <c r="B35" s="594" t="s">
        <v>228</v>
      </c>
      <c r="C35" s="595">
        <f t="shared" ref="C35:D45" si="13">SUM(J35,N35,R35,V35)</f>
        <v>30</v>
      </c>
      <c r="D35" s="596">
        <f t="shared" si="13"/>
        <v>30</v>
      </c>
      <c r="E35" s="597">
        <f t="shared" ref="E35:E45" si="14">SUM(C35:D35)</f>
        <v>60</v>
      </c>
      <c r="F35" s="595">
        <v>60</v>
      </c>
      <c r="G35" s="596">
        <f t="shared" ref="G35:G45" si="15">H35-F35</f>
        <v>15</v>
      </c>
      <c r="H35" s="596">
        <f t="shared" ref="H35:H45" si="16">$B$5*I35</f>
        <v>75</v>
      </c>
      <c r="I35" s="598">
        <f t="shared" ref="I35:I45" si="17">SUM(M35,Q35,U35,Y35)</f>
        <v>3</v>
      </c>
      <c r="J35" s="599"/>
      <c r="K35" s="600"/>
      <c r="L35" s="600"/>
      <c r="M35" s="601"/>
      <c r="N35" s="595">
        <v>30</v>
      </c>
      <c r="O35" s="596">
        <v>30</v>
      </c>
      <c r="P35" s="596">
        <f>G35</f>
        <v>15</v>
      </c>
      <c r="Q35" s="598">
        <v>3</v>
      </c>
      <c r="R35" s="599"/>
      <c r="S35" s="600"/>
      <c r="T35" s="600"/>
      <c r="U35" s="601"/>
      <c r="V35" s="599"/>
      <c r="W35" s="600"/>
      <c r="X35" s="600"/>
      <c r="Y35" s="602"/>
      <c r="Z35" s="603" t="s">
        <v>47</v>
      </c>
    </row>
    <row r="36" spans="1:31" ht="12.6" customHeight="1">
      <c r="A36" s="534">
        <v>24</v>
      </c>
      <c r="B36" s="578" t="s">
        <v>229</v>
      </c>
      <c r="C36" s="536">
        <f t="shared" si="13"/>
        <v>15</v>
      </c>
      <c r="D36" s="537">
        <f t="shared" si="13"/>
        <v>30</v>
      </c>
      <c r="E36" s="538">
        <f t="shared" si="14"/>
        <v>45</v>
      </c>
      <c r="F36" s="536">
        <v>45</v>
      </c>
      <c r="G36" s="537">
        <f t="shared" si="15"/>
        <v>5</v>
      </c>
      <c r="H36" s="537">
        <f t="shared" si="16"/>
        <v>50</v>
      </c>
      <c r="I36" s="539">
        <f t="shared" si="17"/>
        <v>2</v>
      </c>
      <c r="J36" s="540"/>
      <c r="K36" s="541"/>
      <c r="L36" s="541"/>
      <c r="M36" s="542"/>
      <c r="N36" s="540"/>
      <c r="O36" s="541"/>
      <c r="P36" s="541"/>
      <c r="Q36" s="542"/>
      <c r="R36" s="536">
        <v>15</v>
      </c>
      <c r="S36" s="537">
        <v>30</v>
      </c>
      <c r="T36" s="537">
        <f>G36</f>
        <v>5</v>
      </c>
      <c r="U36" s="539">
        <v>2</v>
      </c>
      <c r="V36" s="540"/>
      <c r="W36" s="541"/>
      <c r="X36" s="541"/>
      <c r="Y36" s="543"/>
      <c r="Z36" s="544" t="s">
        <v>64</v>
      </c>
    </row>
    <row r="37" spans="1:31" ht="12.6" customHeight="1">
      <c r="A37" s="534">
        <v>25</v>
      </c>
      <c r="B37" s="578" t="s">
        <v>230</v>
      </c>
      <c r="C37" s="604">
        <f t="shared" si="13"/>
        <v>0</v>
      </c>
      <c r="D37" s="605">
        <f t="shared" si="13"/>
        <v>30</v>
      </c>
      <c r="E37" s="606">
        <f t="shared" si="14"/>
        <v>30</v>
      </c>
      <c r="F37" s="536">
        <v>30</v>
      </c>
      <c r="G37" s="537">
        <f t="shared" si="15"/>
        <v>20</v>
      </c>
      <c r="H37" s="537">
        <f t="shared" si="16"/>
        <v>50</v>
      </c>
      <c r="I37" s="539">
        <f t="shared" si="17"/>
        <v>2</v>
      </c>
      <c r="J37" s="536">
        <v>0</v>
      </c>
      <c r="K37" s="537">
        <v>30</v>
      </c>
      <c r="L37" s="537">
        <f>G37</f>
        <v>20</v>
      </c>
      <c r="M37" s="539">
        <v>2</v>
      </c>
      <c r="N37" s="540"/>
      <c r="O37" s="541"/>
      <c r="P37" s="541"/>
      <c r="Q37" s="542"/>
      <c r="R37" s="540"/>
      <c r="S37" s="541"/>
      <c r="T37" s="541"/>
      <c r="U37" s="542"/>
      <c r="V37" s="540"/>
      <c r="W37" s="541"/>
      <c r="X37" s="541"/>
      <c r="Y37" s="543"/>
      <c r="Z37" s="544" t="s">
        <v>66</v>
      </c>
    </row>
    <row r="38" spans="1:31" ht="12.6" customHeight="1">
      <c r="A38" s="534">
        <v>26</v>
      </c>
      <c r="B38" s="578" t="s">
        <v>231</v>
      </c>
      <c r="C38" s="595">
        <f t="shared" si="13"/>
        <v>0</v>
      </c>
      <c r="D38" s="596">
        <f t="shared" si="13"/>
        <v>30</v>
      </c>
      <c r="E38" s="597">
        <f t="shared" si="14"/>
        <v>30</v>
      </c>
      <c r="F38" s="536">
        <v>30</v>
      </c>
      <c r="G38" s="537">
        <f t="shared" si="15"/>
        <v>20</v>
      </c>
      <c r="H38" s="537">
        <f t="shared" si="16"/>
        <v>50</v>
      </c>
      <c r="I38" s="539">
        <f t="shared" si="17"/>
        <v>2</v>
      </c>
      <c r="J38" s="540"/>
      <c r="K38" s="541"/>
      <c r="L38" s="541"/>
      <c r="M38" s="542"/>
      <c r="N38" s="536">
        <v>0</v>
      </c>
      <c r="O38" s="537">
        <v>30</v>
      </c>
      <c r="P38" s="537">
        <f>G38</f>
        <v>20</v>
      </c>
      <c r="Q38" s="539">
        <v>2</v>
      </c>
      <c r="R38" s="540"/>
      <c r="S38" s="541"/>
      <c r="T38" s="541"/>
      <c r="U38" s="542"/>
      <c r="V38" s="540"/>
      <c r="W38" s="541"/>
      <c r="X38" s="541"/>
      <c r="Y38" s="543"/>
      <c r="Z38" s="544" t="s">
        <v>58</v>
      </c>
    </row>
    <row r="39" spans="1:31" ht="12.6" customHeight="1">
      <c r="A39" s="534">
        <v>27</v>
      </c>
      <c r="B39" s="578" t="s">
        <v>232</v>
      </c>
      <c r="C39" s="536">
        <f t="shared" si="13"/>
        <v>0</v>
      </c>
      <c r="D39" s="537">
        <f t="shared" si="13"/>
        <v>30</v>
      </c>
      <c r="E39" s="538">
        <f t="shared" si="14"/>
        <v>30</v>
      </c>
      <c r="F39" s="536">
        <v>30</v>
      </c>
      <c r="G39" s="537">
        <f t="shared" si="15"/>
        <v>45</v>
      </c>
      <c r="H39" s="537">
        <f t="shared" si="16"/>
        <v>75</v>
      </c>
      <c r="I39" s="539">
        <f t="shared" si="17"/>
        <v>3</v>
      </c>
      <c r="J39" s="536">
        <v>0</v>
      </c>
      <c r="K39" s="537">
        <v>30</v>
      </c>
      <c r="L39" s="537">
        <f>G39</f>
        <v>45</v>
      </c>
      <c r="M39" s="539">
        <v>3</v>
      </c>
      <c r="N39" s="540"/>
      <c r="O39" s="541"/>
      <c r="P39" s="541"/>
      <c r="Q39" s="542"/>
      <c r="R39" s="540"/>
      <c r="S39" s="541"/>
      <c r="T39" s="541"/>
      <c r="U39" s="542"/>
      <c r="V39" s="540"/>
      <c r="W39" s="541"/>
      <c r="X39" s="541"/>
      <c r="Y39" s="543"/>
      <c r="Z39" s="544" t="s">
        <v>66</v>
      </c>
    </row>
    <row r="40" spans="1:31" ht="12.6" customHeight="1">
      <c r="A40" s="534">
        <v>28</v>
      </c>
      <c r="B40" s="578" t="s">
        <v>233</v>
      </c>
      <c r="C40" s="536">
        <f t="shared" si="13"/>
        <v>0</v>
      </c>
      <c r="D40" s="537">
        <f t="shared" si="13"/>
        <v>30</v>
      </c>
      <c r="E40" s="538">
        <f t="shared" si="14"/>
        <v>30</v>
      </c>
      <c r="F40" s="536">
        <v>30</v>
      </c>
      <c r="G40" s="537">
        <f t="shared" si="15"/>
        <v>45</v>
      </c>
      <c r="H40" s="537">
        <f t="shared" si="16"/>
        <v>75</v>
      </c>
      <c r="I40" s="539">
        <f t="shared" si="17"/>
        <v>3</v>
      </c>
      <c r="J40" s="540"/>
      <c r="K40" s="541"/>
      <c r="L40" s="541"/>
      <c r="M40" s="542"/>
      <c r="N40" s="540"/>
      <c r="O40" s="541"/>
      <c r="P40" s="541"/>
      <c r="Q40" s="542"/>
      <c r="R40" s="540"/>
      <c r="S40" s="541"/>
      <c r="T40" s="541"/>
      <c r="U40" s="542"/>
      <c r="V40" s="536">
        <v>0</v>
      </c>
      <c r="W40" s="537">
        <v>30</v>
      </c>
      <c r="X40" s="537">
        <f>G40</f>
        <v>45</v>
      </c>
      <c r="Y40" s="539">
        <v>3</v>
      </c>
      <c r="Z40" s="544" t="s">
        <v>62</v>
      </c>
      <c r="AE40"/>
    </row>
    <row r="41" spans="1:31" ht="12.6" customHeight="1">
      <c r="A41" s="534">
        <v>29</v>
      </c>
      <c r="B41" s="535" t="s">
        <v>234</v>
      </c>
      <c r="C41" s="536">
        <f t="shared" si="13"/>
        <v>0</v>
      </c>
      <c r="D41" s="537">
        <f t="shared" si="13"/>
        <v>30</v>
      </c>
      <c r="E41" s="538">
        <f t="shared" si="14"/>
        <v>30</v>
      </c>
      <c r="F41" s="536">
        <v>30</v>
      </c>
      <c r="G41" s="537">
        <f t="shared" si="15"/>
        <v>45</v>
      </c>
      <c r="H41" s="537">
        <f t="shared" si="16"/>
        <v>75</v>
      </c>
      <c r="I41" s="539">
        <f t="shared" si="17"/>
        <v>3</v>
      </c>
      <c r="J41" s="540"/>
      <c r="K41" s="541"/>
      <c r="L41" s="541"/>
      <c r="M41" s="542"/>
      <c r="N41" s="536">
        <v>0</v>
      </c>
      <c r="O41" s="537">
        <v>30</v>
      </c>
      <c r="P41" s="537">
        <f>G41</f>
        <v>45</v>
      </c>
      <c r="Q41" s="539">
        <v>3</v>
      </c>
      <c r="R41" s="540"/>
      <c r="S41" s="541"/>
      <c r="T41" s="541"/>
      <c r="U41" s="542"/>
      <c r="V41" s="540"/>
      <c r="W41" s="541"/>
      <c r="X41" s="541"/>
      <c r="Y41" s="542"/>
      <c r="Z41" s="544" t="s">
        <v>58</v>
      </c>
    </row>
    <row r="42" spans="1:31" ht="12.6" customHeight="1">
      <c r="A42" s="534">
        <v>30</v>
      </c>
      <c r="B42" s="535" t="s">
        <v>235</v>
      </c>
      <c r="C42" s="536">
        <f t="shared" si="13"/>
        <v>0</v>
      </c>
      <c r="D42" s="537">
        <f t="shared" si="13"/>
        <v>30</v>
      </c>
      <c r="E42" s="538">
        <f t="shared" si="14"/>
        <v>30</v>
      </c>
      <c r="F42" s="536">
        <v>30</v>
      </c>
      <c r="G42" s="537">
        <f t="shared" si="15"/>
        <v>45</v>
      </c>
      <c r="H42" s="537">
        <f t="shared" si="16"/>
        <v>75</v>
      </c>
      <c r="I42" s="539">
        <f t="shared" si="17"/>
        <v>3</v>
      </c>
      <c r="J42" s="536">
        <v>0</v>
      </c>
      <c r="K42" s="537">
        <v>30</v>
      </c>
      <c r="L42" s="537">
        <v>45</v>
      </c>
      <c r="M42" s="539">
        <v>3</v>
      </c>
      <c r="N42" s="540"/>
      <c r="O42" s="541"/>
      <c r="P42" s="541"/>
      <c r="Q42" s="542"/>
      <c r="R42" s="540"/>
      <c r="S42" s="541"/>
      <c r="T42" s="541"/>
      <c r="U42" s="542"/>
      <c r="V42" s="540"/>
      <c r="W42" s="541"/>
      <c r="X42" s="541"/>
      <c r="Y42" s="542"/>
      <c r="Z42" s="544" t="s">
        <v>66</v>
      </c>
    </row>
    <row r="43" spans="1:31" ht="12.6" customHeight="1">
      <c r="A43" s="534">
        <v>31</v>
      </c>
      <c r="B43" s="535" t="s">
        <v>236</v>
      </c>
      <c r="C43" s="536">
        <f t="shared" si="13"/>
        <v>0</v>
      </c>
      <c r="D43" s="537">
        <f t="shared" si="13"/>
        <v>30</v>
      </c>
      <c r="E43" s="538">
        <f t="shared" si="14"/>
        <v>30</v>
      </c>
      <c r="F43" s="536">
        <v>30</v>
      </c>
      <c r="G43" s="537">
        <f t="shared" si="15"/>
        <v>45</v>
      </c>
      <c r="H43" s="537">
        <f t="shared" si="16"/>
        <v>75</v>
      </c>
      <c r="I43" s="539">
        <f t="shared" si="17"/>
        <v>3</v>
      </c>
      <c r="J43" s="540"/>
      <c r="K43" s="541"/>
      <c r="L43" s="541"/>
      <c r="M43" s="542"/>
      <c r="N43" s="540"/>
      <c r="O43" s="541"/>
      <c r="P43" s="541"/>
      <c r="Q43" s="542"/>
      <c r="R43" s="540"/>
      <c r="S43" s="541"/>
      <c r="T43" s="541"/>
      <c r="U43" s="542"/>
      <c r="V43" s="536">
        <v>0</v>
      </c>
      <c r="W43" s="537">
        <v>30</v>
      </c>
      <c r="X43" s="537">
        <f>G43</f>
        <v>45</v>
      </c>
      <c r="Y43" s="539">
        <v>3</v>
      </c>
      <c r="Z43" s="544" t="s">
        <v>62</v>
      </c>
    </row>
    <row r="44" spans="1:31" ht="12.6" customHeight="1">
      <c r="A44" s="534">
        <v>32</v>
      </c>
      <c r="B44" s="535" t="s">
        <v>237</v>
      </c>
      <c r="C44" s="536">
        <f t="shared" si="13"/>
        <v>0</v>
      </c>
      <c r="D44" s="537">
        <f t="shared" si="13"/>
        <v>30</v>
      </c>
      <c r="E44" s="538">
        <f t="shared" si="14"/>
        <v>30</v>
      </c>
      <c r="F44" s="536">
        <v>30</v>
      </c>
      <c r="G44" s="537">
        <f t="shared" si="15"/>
        <v>45</v>
      </c>
      <c r="H44" s="537">
        <f t="shared" si="16"/>
        <v>75</v>
      </c>
      <c r="I44" s="539">
        <f t="shared" si="17"/>
        <v>3</v>
      </c>
      <c r="J44" s="540"/>
      <c r="K44" s="541"/>
      <c r="L44" s="541"/>
      <c r="M44" s="542"/>
      <c r="N44" s="536">
        <v>0</v>
      </c>
      <c r="O44" s="537">
        <v>30</v>
      </c>
      <c r="P44" s="537">
        <f>G44</f>
        <v>45</v>
      </c>
      <c r="Q44" s="539">
        <v>3</v>
      </c>
      <c r="R44" s="540"/>
      <c r="S44" s="541"/>
      <c r="T44" s="541"/>
      <c r="U44" s="542"/>
      <c r="V44" s="540"/>
      <c r="W44" s="541"/>
      <c r="X44" s="541"/>
      <c r="Y44" s="542"/>
      <c r="Z44" s="544" t="s">
        <v>58</v>
      </c>
    </row>
    <row r="45" spans="1:31" ht="13.5" customHeight="1" thickBot="1">
      <c r="A45" s="607">
        <v>33</v>
      </c>
      <c r="B45" s="552" t="s">
        <v>238</v>
      </c>
      <c r="C45" s="553">
        <f t="shared" si="13"/>
        <v>0</v>
      </c>
      <c r="D45" s="554">
        <f t="shared" si="13"/>
        <v>30</v>
      </c>
      <c r="E45" s="555">
        <f t="shared" si="14"/>
        <v>30</v>
      </c>
      <c r="F45" s="553">
        <v>30</v>
      </c>
      <c r="G45" s="554">
        <f t="shared" si="15"/>
        <v>45</v>
      </c>
      <c r="H45" s="554">
        <f t="shared" si="16"/>
        <v>75</v>
      </c>
      <c r="I45" s="556">
        <f t="shared" si="17"/>
        <v>3</v>
      </c>
      <c r="J45" s="557"/>
      <c r="K45" s="558"/>
      <c r="L45" s="558"/>
      <c r="M45" s="559"/>
      <c r="N45" s="557"/>
      <c r="O45" s="558"/>
      <c r="P45" s="558"/>
      <c r="Q45" s="559"/>
      <c r="R45" s="553">
        <v>0</v>
      </c>
      <c r="S45" s="554">
        <v>30</v>
      </c>
      <c r="T45" s="554">
        <f>G45</f>
        <v>45</v>
      </c>
      <c r="U45" s="556">
        <v>3</v>
      </c>
      <c r="V45" s="557"/>
      <c r="W45" s="558"/>
      <c r="X45" s="558"/>
      <c r="Y45" s="559"/>
      <c r="Z45" s="581" t="s">
        <v>64</v>
      </c>
    </row>
    <row r="46" spans="1:31" ht="13.5" customHeight="1" thickBot="1">
      <c r="A46" s="574"/>
      <c r="B46" s="562" t="s">
        <v>151</v>
      </c>
      <c r="C46" s="571">
        <f t="shared" ref="C46:Y46" si="18">SUM(C35:C45)</f>
        <v>45</v>
      </c>
      <c r="D46" s="572">
        <f t="shared" si="18"/>
        <v>330</v>
      </c>
      <c r="E46" s="590">
        <f t="shared" si="18"/>
        <v>375</v>
      </c>
      <c r="F46" s="571">
        <f t="shared" si="18"/>
        <v>375</v>
      </c>
      <c r="G46" s="572">
        <f t="shared" si="18"/>
        <v>375</v>
      </c>
      <c r="H46" s="570">
        <f t="shared" si="18"/>
        <v>750</v>
      </c>
      <c r="I46" s="591">
        <f t="shared" si="18"/>
        <v>30</v>
      </c>
      <c r="J46" s="571">
        <f t="shared" si="18"/>
        <v>0</v>
      </c>
      <c r="K46" s="572">
        <f t="shared" si="18"/>
        <v>90</v>
      </c>
      <c r="L46" s="570">
        <f t="shared" si="18"/>
        <v>110</v>
      </c>
      <c r="M46" s="591">
        <f t="shared" si="18"/>
        <v>8</v>
      </c>
      <c r="N46" s="567">
        <f t="shared" si="18"/>
        <v>30</v>
      </c>
      <c r="O46" s="570">
        <f t="shared" si="18"/>
        <v>120</v>
      </c>
      <c r="P46" s="568">
        <f t="shared" si="18"/>
        <v>125</v>
      </c>
      <c r="Q46" s="592">
        <f t="shared" si="18"/>
        <v>11</v>
      </c>
      <c r="R46" s="571">
        <f t="shared" si="18"/>
        <v>15</v>
      </c>
      <c r="S46" s="572">
        <f t="shared" si="18"/>
        <v>60</v>
      </c>
      <c r="T46" s="570">
        <f t="shared" si="18"/>
        <v>50</v>
      </c>
      <c r="U46" s="591">
        <f t="shared" si="18"/>
        <v>5</v>
      </c>
      <c r="V46" s="567">
        <f t="shared" si="18"/>
        <v>0</v>
      </c>
      <c r="W46" s="568">
        <f t="shared" si="18"/>
        <v>60</v>
      </c>
      <c r="X46" s="570">
        <f t="shared" si="18"/>
        <v>90</v>
      </c>
      <c r="Y46" s="591">
        <f t="shared" si="18"/>
        <v>6</v>
      </c>
      <c r="Z46" s="574"/>
    </row>
    <row r="47" spans="1:31" ht="13.5" customHeight="1" thickBot="1">
      <c r="A47" s="515" t="s">
        <v>17</v>
      </c>
      <c r="B47" s="608" t="s">
        <v>239</v>
      </c>
      <c r="C47" s="609"/>
      <c r="D47" s="609"/>
      <c r="E47" s="609"/>
      <c r="F47" s="609"/>
      <c r="G47" s="609"/>
      <c r="H47" s="609"/>
      <c r="I47" s="610"/>
      <c r="J47" s="609"/>
      <c r="K47" s="609"/>
      <c r="L47" s="576"/>
      <c r="M47" s="609"/>
      <c r="N47" s="609"/>
      <c r="O47" s="609"/>
      <c r="P47" s="576"/>
      <c r="Q47" s="609"/>
      <c r="R47" s="609"/>
      <c r="S47" s="609"/>
      <c r="T47" s="576"/>
      <c r="U47" s="611"/>
      <c r="V47" s="609"/>
      <c r="W47" s="609"/>
      <c r="X47" s="576"/>
      <c r="Y47" s="611"/>
      <c r="Z47" s="612"/>
    </row>
    <row r="48" spans="1:31" ht="13.5" customHeight="1" thickBot="1">
      <c r="A48" s="613">
        <v>34</v>
      </c>
      <c r="B48" s="614" t="s">
        <v>240</v>
      </c>
      <c r="C48" s="563">
        <f>SUM(J48,N48,R48,V48)</f>
        <v>0</v>
      </c>
      <c r="D48" s="564">
        <f>SUM(K48,O48,S48,W48)</f>
        <v>30</v>
      </c>
      <c r="E48" s="565">
        <f>SUM(C48:D48)</f>
        <v>30</v>
      </c>
      <c r="F48" s="615">
        <v>30</v>
      </c>
      <c r="G48" s="616">
        <f>H48-F48</f>
        <v>20</v>
      </c>
      <c r="H48" s="616">
        <f>$B$5*I48</f>
        <v>50</v>
      </c>
      <c r="I48" s="617">
        <f>SUM(M48,Q48,U48,Y48)</f>
        <v>2</v>
      </c>
      <c r="J48" s="618"/>
      <c r="K48" s="619"/>
      <c r="L48" s="619"/>
      <c r="M48" s="620"/>
      <c r="N48" s="618"/>
      <c r="O48" s="619"/>
      <c r="P48" s="619"/>
      <c r="Q48" s="620"/>
      <c r="R48" s="563">
        <v>0</v>
      </c>
      <c r="S48" s="564">
        <v>30</v>
      </c>
      <c r="T48" s="564">
        <f>G48</f>
        <v>20</v>
      </c>
      <c r="U48" s="566">
        <v>2</v>
      </c>
      <c r="V48" s="618"/>
      <c r="W48" s="619"/>
      <c r="X48" s="619"/>
      <c r="Y48" s="621"/>
      <c r="Z48" s="622" t="s">
        <v>64</v>
      </c>
    </row>
    <row r="49" spans="1:26" ht="13.5" customHeight="1" thickBot="1">
      <c r="A49" s="623"/>
      <c r="B49" s="562" t="s">
        <v>151</v>
      </c>
      <c r="C49" s="563">
        <v>0</v>
      </c>
      <c r="D49" s="564">
        <v>30</v>
      </c>
      <c r="E49" s="565">
        <v>30</v>
      </c>
      <c r="F49" s="624">
        <f>SUM(F48:F48)</f>
        <v>30</v>
      </c>
      <c r="G49" s="625">
        <f>SUM(G48:G48)</f>
        <v>20</v>
      </c>
      <c r="H49" s="625">
        <f>SUM(H48:H48)</f>
        <v>50</v>
      </c>
      <c r="I49" s="626">
        <f>SUM(I48:I48)</f>
        <v>2</v>
      </c>
      <c r="J49" s="627"/>
      <c r="K49" s="628"/>
      <c r="L49" s="628"/>
      <c r="M49" s="629"/>
      <c r="N49" s="627"/>
      <c r="O49" s="628"/>
      <c r="P49" s="628"/>
      <c r="Q49" s="629"/>
      <c r="R49" s="630">
        <f>SUM(R48:R48)</f>
        <v>0</v>
      </c>
      <c r="S49" s="631">
        <f>SUM(S48:S48)</f>
        <v>30</v>
      </c>
      <c r="T49" s="632">
        <f>SUM(T48:T48)</f>
        <v>20</v>
      </c>
      <c r="U49" s="633">
        <f>SUM(U48:U48)</f>
        <v>2</v>
      </c>
      <c r="V49" s="627"/>
      <c r="W49" s="628"/>
      <c r="X49" s="628"/>
      <c r="Y49" s="629"/>
      <c r="Z49" s="634"/>
    </row>
    <row r="50" spans="1:26" ht="13.5" customHeight="1" thickBot="1">
      <c r="A50" s="635" t="s">
        <v>18</v>
      </c>
      <c r="B50" s="636" t="s">
        <v>241</v>
      </c>
      <c r="C50" s="637"/>
      <c r="D50" s="637"/>
      <c r="E50" s="637"/>
      <c r="F50" s="637"/>
      <c r="G50" s="637"/>
      <c r="H50" s="637"/>
      <c r="I50" s="638"/>
      <c r="J50" s="637"/>
      <c r="K50" s="637"/>
      <c r="L50" s="637"/>
      <c r="M50" s="639"/>
      <c r="N50" s="637"/>
      <c r="O50" s="637"/>
      <c r="P50" s="637"/>
      <c r="Q50" s="639"/>
      <c r="R50" s="637"/>
      <c r="S50" s="637"/>
      <c r="T50" s="637"/>
      <c r="U50" s="639"/>
      <c r="V50" s="637"/>
      <c r="W50" s="637"/>
      <c r="X50" s="637"/>
      <c r="Y50" s="639"/>
      <c r="Z50" s="640"/>
    </row>
    <row r="51" spans="1:26" ht="13.5" customHeight="1" thickBot="1">
      <c r="A51" s="635" t="s">
        <v>242</v>
      </c>
      <c r="B51" s="641" t="s">
        <v>177</v>
      </c>
      <c r="C51" s="642"/>
      <c r="D51" s="642"/>
      <c r="E51" s="642"/>
      <c r="F51" s="642"/>
      <c r="G51" s="642"/>
      <c r="H51" s="642"/>
      <c r="I51" s="643"/>
      <c r="J51" s="642"/>
      <c r="K51" s="642"/>
      <c r="L51" s="637"/>
      <c r="M51" s="642"/>
      <c r="N51" s="642"/>
      <c r="O51" s="642"/>
      <c r="P51" s="637"/>
      <c r="Q51" s="642"/>
      <c r="R51" s="642"/>
      <c r="S51" s="642"/>
      <c r="T51" s="644"/>
      <c r="U51" s="645"/>
      <c r="V51" s="642"/>
      <c r="W51" s="642"/>
      <c r="X51" s="644"/>
      <c r="Y51" s="645"/>
      <c r="Z51" s="646"/>
    </row>
    <row r="52" spans="1:26" ht="13.5" customHeight="1" thickBot="1">
      <c r="A52" s="635" t="s">
        <v>32</v>
      </c>
      <c r="B52" s="647" t="s">
        <v>243</v>
      </c>
      <c r="C52" s="648">
        <f>SUM(J52,N52,R52,V52)</f>
        <v>60</v>
      </c>
      <c r="D52" s="649">
        <f>SUM(K52,O52,S52,W52)</f>
        <v>90</v>
      </c>
      <c r="E52" s="650">
        <f>SUM(C52:D52)</f>
        <v>150</v>
      </c>
      <c r="F52" s="648">
        <v>150</v>
      </c>
      <c r="G52" s="649">
        <f>H52-F52</f>
        <v>100</v>
      </c>
      <c r="H52" s="649">
        <f>$B$5*I52</f>
        <v>250</v>
      </c>
      <c r="I52" s="633">
        <f>SUM(M52,Q52,U52,Y52)</f>
        <v>10</v>
      </c>
      <c r="J52" s="627"/>
      <c r="K52" s="628"/>
      <c r="L52" s="628"/>
      <c r="M52" s="651"/>
      <c r="N52" s="627"/>
      <c r="O52" s="628"/>
      <c r="P52" s="628"/>
      <c r="Q52" s="651"/>
      <c r="R52" s="648">
        <v>30</v>
      </c>
      <c r="S52" s="649">
        <v>30</v>
      </c>
      <c r="T52" s="625">
        <v>40</v>
      </c>
      <c r="U52" s="633">
        <v>4</v>
      </c>
      <c r="V52" s="648">
        <v>30</v>
      </c>
      <c r="W52" s="649">
        <v>60</v>
      </c>
      <c r="X52" s="625">
        <v>60</v>
      </c>
      <c r="Y52" s="633">
        <v>6</v>
      </c>
      <c r="Z52" s="652" t="s">
        <v>50</v>
      </c>
    </row>
    <row r="53" spans="1:26" ht="13.5" customHeight="1" thickBot="1">
      <c r="A53" s="635" t="s">
        <v>244</v>
      </c>
      <c r="B53" s="641" t="s">
        <v>182</v>
      </c>
      <c r="C53" s="637"/>
      <c r="D53" s="637"/>
      <c r="E53" s="637"/>
      <c r="F53" s="637"/>
      <c r="G53" s="637"/>
      <c r="H53" s="637"/>
      <c r="I53" s="638"/>
      <c r="J53" s="637"/>
      <c r="K53" s="637"/>
      <c r="L53" s="637"/>
      <c r="M53" s="653"/>
      <c r="N53" s="637"/>
      <c r="O53" s="637"/>
      <c r="P53" s="637"/>
      <c r="Q53" s="653"/>
      <c r="R53" s="637"/>
      <c r="S53" s="637"/>
      <c r="T53" s="654"/>
      <c r="U53" s="639"/>
      <c r="V53" s="637"/>
      <c r="W53" s="637"/>
      <c r="X53" s="644"/>
      <c r="Y53" s="639"/>
      <c r="Z53" s="655"/>
    </row>
    <row r="54" spans="1:26" ht="14.25" customHeight="1" thickBot="1">
      <c r="A54" s="635" t="s">
        <v>34</v>
      </c>
      <c r="B54" s="656" t="s">
        <v>245</v>
      </c>
      <c r="C54" s="648">
        <f>SUM(J54,N54,R54,V54)</f>
        <v>30</v>
      </c>
      <c r="D54" s="649">
        <f>SUM(K54,O54,S54,W54)</f>
        <v>60</v>
      </c>
      <c r="E54" s="650">
        <f>SUM(C54:D54)</f>
        <v>90</v>
      </c>
      <c r="F54" s="648">
        <v>90</v>
      </c>
      <c r="G54" s="649">
        <f>H54-F54</f>
        <v>160</v>
      </c>
      <c r="H54" s="649">
        <f>$B$5*I54</f>
        <v>250</v>
      </c>
      <c r="I54" s="633">
        <f>SUM(M54,Q54,U54,Y54)</f>
        <v>10</v>
      </c>
      <c r="J54" s="627"/>
      <c r="K54" s="628"/>
      <c r="L54" s="628"/>
      <c r="M54" s="651"/>
      <c r="N54" s="627"/>
      <c r="O54" s="628"/>
      <c r="P54" s="628"/>
      <c r="Q54" s="651"/>
      <c r="R54" s="648">
        <v>15</v>
      </c>
      <c r="S54" s="649">
        <v>30</v>
      </c>
      <c r="T54" s="657">
        <v>55</v>
      </c>
      <c r="U54" s="633">
        <v>4</v>
      </c>
      <c r="V54" s="648">
        <v>15</v>
      </c>
      <c r="W54" s="649">
        <v>30</v>
      </c>
      <c r="X54" s="625">
        <v>105</v>
      </c>
      <c r="Y54" s="633">
        <v>6</v>
      </c>
      <c r="Z54" s="652" t="s">
        <v>50</v>
      </c>
    </row>
    <row r="55" spans="1:26" ht="13.5" customHeight="1" thickBot="1">
      <c r="A55" s="635" t="s">
        <v>246</v>
      </c>
      <c r="B55" s="641" t="s">
        <v>247</v>
      </c>
      <c r="C55" s="637"/>
      <c r="D55" s="637"/>
      <c r="E55" s="637"/>
      <c r="F55" s="637"/>
      <c r="G55" s="637"/>
      <c r="H55" s="637"/>
      <c r="I55" s="639"/>
      <c r="J55" s="637"/>
      <c r="K55" s="637"/>
      <c r="L55" s="637"/>
      <c r="M55" s="653"/>
      <c r="N55" s="637"/>
      <c r="O55" s="637"/>
      <c r="P55" s="637"/>
      <c r="Q55" s="653"/>
      <c r="R55" s="637"/>
      <c r="S55" s="637"/>
      <c r="T55" s="644"/>
      <c r="U55" s="653"/>
      <c r="V55" s="637"/>
      <c r="W55" s="637"/>
      <c r="X55" s="644"/>
      <c r="Y55" s="639"/>
      <c r="Z55" s="655"/>
    </row>
    <row r="56" spans="1:26" ht="15.75" customHeight="1" thickBot="1">
      <c r="A56" s="635" t="s">
        <v>248</v>
      </c>
      <c r="B56" s="658" t="s">
        <v>249</v>
      </c>
      <c r="C56" s="648">
        <f>SUM(J56,N56,R56,V56)</f>
        <v>30</v>
      </c>
      <c r="D56" s="649">
        <f>SUM(K56,O56,S56,W56)</f>
        <v>90</v>
      </c>
      <c r="E56" s="650">
        <f>SUM(C56:D56)</f>
        <v>120</v>
      </c>
      <c r="F56" s="648">
        <v>120</v>
      </c>
      <c r="G56" s="649">
        <f>H56-F56</f>
        <v>130</v>
      </c>
      <c r="H56" s="649">
        <f>$B$5*I56</f>
        <v>250</v>
      </c>
      <c r="I56" s="633">
        <f>SUM(M56,Q56,U56,Y56)</f>
        <v>10</v>
      </c>
      <c r="J56" s="627"/>
      <c r="K56" s="628"/>
      <c r="L56" s="628"/>
      <c r="M56" s="651"/>
      <c r="N56" s="627"/>
      <c r="O56" s="628"/>
      <c r="P56" s="628"/>
      <c r="Q56" s="651"/>
      <c r="R56" s="648">
        <v>15</v>
      </c>
      <c r="S56" s="649">
        <v>45</v>
      </c>
      <c r="T56" s="625">
        <v>40</v>
      </c>
      <c r="U56" s="633">
        <v>4</v>
      </c>
      <c r="V56" s="648">
        <v>15</v>
      </c>
      <c r="W56" s="649">
        <v>45</v>
      </c>
      <c r="X56" s="625">
        <v>90</v>
      </c>
      <c r="Y56" s="633">
        <v>6</v>
      </c>
      <c r="Z56" s="652" t="s">
        <v>50</v>
      </c>
    </row>
    <row r="57" spans="1:26" ht="12" customHeight="1" thickBot="1">
      <c r="A57" s="635" t="s">
        <v>19</v>
      </c>
      <c r="B57" s="5243" t="s">
        <v>250</v>
      </c>
      <c r="C57" s="5244"/>
      <c r="D57" s="5244"/>
      <c r="E57" s="5244"/>
      <c r="F57" s="5244"/>
      <c r="G57" s="5244"/>
      <c r="H57" s="5244"/>
      <c r="I57" s="5244"/>
      <c r="J57" s="5244"/>
      <c r="K57" s="5244"/>
      <c r="L57" s="5244"/>
      <c r="M57" s="5244"/>
      <c r="N57" s="5244"/>
      <c r="O57" s="5244"/>
      <c r="P57" s="5244"/>
      <c r="Q57" s="5244"/>
      <c r="R57" s="5244"/>
      <c r="S57" s="5244"/>
      <c r="T57" s="5245"/>
      <c r="U57" s="5244"/>
      <c r="V57" s="5244"/>
      <c r="W57" s="5244"/>
      <c r="X57" s="5244"/>
      <c r="Y57" s="5244"/>
      <c r="Z57" s="659"/>
    </row>
    <row r="58" spans="1:26" ht="13.5" customHeight="1" thickBot="1">
      <c r="A58" s="660">
        <v>36</v>
      </c>
      <c r="B58" s="647" t="s">
        <v>251</v>
      </c>
      <c r="C58" s="648">
        <f>SUM(J58,N58,R58,V58)</f>
        <v>0</v>
      </c>
      <c r="D58" s="649">
        <f>SUM(K58,O58,S58,W58)</f>
        <v>120</v>
      </c>
      <c r="E58" s="650">
        <f>SUM(C58:D58)</f>
        <v>120</v>
      </c>
      <c r="F58" s="648">
        <v>120</v>
      </c>
      <c r="G58" s="649">
        <f>H58-F58</f>
        <v>30</v>
      </c>
      <c r="H58" s="649">
        <f>$B$5*I58</f>
        <v>150</v>
      </c>
      <c r="I58" s="633">
        <f>SUM(M58,Q58,U58,Y58)</f>
        <v>6</v>
      </c>
      <c r="J58" s="627"/>
      <c r="K58" s="628"/>
      <c r="L58" s="628"/>
      <c r="M58" s="651"/>
      <c r="N58" s="627"/>
      <c r="O58" s="628"/>
      <c r="P58" s="628"/>
      <c r="Q58" s="651"/>
      <c r="R58" s="661">
        <v>0</v>
      </c>
      <c r="S58" s="632">
        <v>120</v>
      </c>
      <c r="T58" s="625">
        <f>G58</f>
        <v>30</v>
      </c>
      <c r="U58" s="633">
        <v>6</v>
      </c>
      <c r="V58" s="627"/>
      <c r="W58" s="628"/>
      <c r="X58" s="628"/>
      <c r="Y58" s="651"/>
      <c r="Z58" s="662" t="s">
        <v>64</v>
      </c>
    </row>
    <row r="59" spans="1:26" ht="13.5" customHeight="1">
      <c r="A59" s="5246" t="s">
        <v>252</v>
      </c>
      <c r="B59" s="5239"/>
      <c r="C59" s="663">
        <f>SUM(C20,C33,C46,C49,C52,C58)</f>
        <v>390</v>
      </c>
      <c r="D59" s="663">
        <f t="shared" ref="D59:Y59" si="19">SUM(D20,D33,D46,D49,D52,D58)</f>
        <v>1070</v>
      </c>
      <c r="E59" s="663">
        <f t="shared" si="19"/>
        <v>1460</v>
      </c>
      <c r="F59" s="663">
        <f t="shared" si="19"/>
        <v>1460</v>
      </c>
      <c r="G59" s="663">
        <f t="shared" si="19"/>
        <v>1340</v>
      </c>
      <c r="H59" s="663">
        <f t="shared" si="19"/>
        <v>2800</v>
      </c>
      <c r="I59" s="664">
        <f t="shared" si="19"/>
        <v>112</v>
      </c>
      <c r="J59" s="663">
        <f t="shared" si="19"/>
        <v>105</v>
      </c>
      <c r="K59" s="663">
        <f t="shared" si="19"/>
        <v>210</v>
      </c>
      <c r="L59" s="663">
        <f t="shared" si="19"/>
        <v>335</v>
      </c>
      <c r="M59" s="664">
        <f t="shared" si="19"/>
        <v>26</v>
      </c>
      <c r="N59" s="663">
        <f t="shared" si="19"/>
        <v>90</v>
      </c>
      <c r="O59" s="663">
        <f t="shared" si="19"/>
        <v>280</v>
      </c>
      <c r="P59" s="663">
        <f t="shared" si="19"/>
        <v>330</v>
      </c>
      <c r="Q59" s="664">
        <f t="shared" si="19"/>
        <v>28</v>
      </c>
      <c r="R59" s="663">
        <f t="shared" si="19"/>
        <v>75</v>
      </c>
      <c r="S59" s="663">
        <f t="shared" si="19"/>
        <v>350</v>
      </c>
      <c r="T59" s="663">
        <f t="shared" si="19"/>
        <v>300</v>
      </c>
      <c r="U59" s="664">
        <f t="shared" si="19"/>
        <v>29</v>
      </c>
      <c r="V59" s="663">
        <f t="shared" si="19"/>
        <v>90</v>
      </c>
      <c r="W59" s="663">
        <f t="shared" si="19"/>
        <v>230</v>
      </c>
      <c r="X59" s="663">
        <f t="shared" si="19"/>
        <v>355</v>
      </c>
      <c r="Y59" s="664">
        <f t="shared" si="19"/>
        <v>27</v>
      </c>
      <c r="Z59" s="665"/>
    </row>
    <row r="60" spans="1:26" ht="13.5" customHeight="1">
      <c r="A60" s="5197" t="s">
        <v>253</v>
      </c>
      <c r="B60" s="5198"/>
      <c r="C60" s="666">
        <f>SUM(C20,C33,C46,C49,C54,C58)</f>
        <v>360</v>
      </c>
      <c r="D60" s="666">
        <f t="shared" ref="D60:Y60" si="20">SUM(D20,D33,D46,D49,D54,D58)</f>
        <v>1040</v>
      </c>
      <c r="E60" s="666">
        <f t="shared" si="20"/>
        <v>1400</v>
      </c>
      <c r="F60" s="666">
        <f>SUM(F20,F33,F46,F49,F54,F58)</f>
        <v>1400</v>
      </c>
      <c r="G60" s="666">
        <f t="shared" si="20"/>
        <v>1400</v>
      </c>
      <c r="H60" s="666">
        <f t="shared" si="20"/>
        <v>2800</v>
      </c>
      <c r="I60" s="667">
        <f t="shared" si="20"/>
        <v>112</v>
      </c>
      <c r="J60" s="666">
        <f t="shared" si="20"/>
        <v>105</v>
      </c>
      <c r="K60" s="666">
        <f t="shared" si="20"/>
        <v>210</v>
      </c>
      <c r="L60" s="666">
        <f t="shared" si="20"/>
        <v>335</v>
      </c>
      <c r="M60" s="667">
        <f t="shared" si="20"/>
        <v>26</v>
      </c>
      <c r="N60" s="666">
        <f t="shared" si="20"/>
        <v>90</v>
      </c>
      <c r="O60" s="666">
        <f t="shared" si="20"/>
        <v>280</v>
      </c>
      <c r="P60" s="666">
        <f t="shared" si="20"/>
        <v>330</v>
      </c>
      <c r="Q60" s="667">
        <f t="shared" si="20"/>
        <v>28</v>
      </c>
      <c r="R60" s="666">
        <f t="shared" si="20"/>
        <v>60</v>
      </c>
      <c r="S60" s="666">
        <f t="shared" si="20"/>
        <v>350</v>
      </c>
      <c r="T60" s="666">
        <f t="shared" si="20"/>
        <v>315</v>
      </c>
      <c r="U60" s="667">
        <f t="shared" si="20"/>
        <v>29</v>
      </c>
      <c r="V60" s="666">
        <f t="shared" si="20"/>
        <v>75</v>
      </c>
      <c r="W60" s="666">
        <f t="shared" si="20"/>
        <v>200</v>
      </c>
      <c r="X60" s="666">
        <f t="shared" si="20"/>
        <v>400</v>
      </c>
      <c r="Y60" s="667">
        <f t="shared" si="20"/>
        <v>27</v>
      </c>
      <c r="Z60" s="668"/>
    </row>
    <row r="61" spans="1:26" ht="30" customHeight="1" thickBot="1">
      <c r="A61" s="5199" t="s">
        <v>254</v>
      </c>
      <c r="B61" s="5200"/>
      <c r="C61" s="669">
        <f>SUM(C20,C33,C46,C49,C56,C58)</f>
        <v>360</v>
      </c>
      <c r="D61" s="669">
        <f t="shared" ref="D61:Y61" si="21">SUM(D20,D33,D46,D49,D56,D58)</f>
        <v>1070</v>
      </c>
      <c r="E61" s="669">
        <f t="shared" si="21"/>
        <v>1430</v>
      </c>
      <c r="F61" s="669">
        <f t="shared" si="21"/>
        <v>1430</v>
      </c>
      <c r="G61" s="669">
        <f t="shared" si="21"/>
        <v>1370</v>
      </c>
      <c r="H61" s="669">
        <f t="shared" si="21"/>
        <v>2800</v>
      </c>
      <c r="I61" s="670">
        <f t="shared" si="21"/>
        <v>112</v>
      </c>
      <c r="J61" s="669">
        <f t="shared" si="21"/>
        <v>105</v>
      </c>
      <c r="K61" s="669">
        <f t="shared" si="21"/>
        <v>210</v>
      </c>
      <c r="L61" s="669">
        <f t="shared" si="21"/>
        <v>335</v>
      </c>
      <c r="M61" s="670">
        <f t="shared" si="21"/>
        <v>26</v>
      </c>
      <c r="N61" s="669">
        <f t="shared" si="21"/>
        <v>90</v>
      </c>
      <c r="O61" s="669">
        <f t="shared" si="21"/>
        <v>280</v>
      </c>
      <c r="P61" s="669">
        <f t="shared" si="21"/>
        <v>330</v>
      </c>
      <c r="Q61" s="670">
        <f t="shared" si="21"/>
        <v>28</v>
      </c>
      <c r="R61" s="669">
        <f t="shared" si="21"/>
        <v>60</v>
      </c>
      <c r="S61" s="669">
        <f t="shared" si="21"/>
        <v>365</v>
      </c>
      <c r="T61" s="669">
        <f t="shared" si="21"/>
        <v>300</v>
      </c>
      <c r="U61" s="670">
        <f t="shared" si="21"/>
        <v>29</v>
      </c>
      <c r="V61" s="669">
        <f t="shared" si="21"/>
        <v>75</v>
      </c>
      <c r="W61" s="669">
        <f t="shared" si="21"/>
        <v>215</v>
      </c>
      <c r="X61" s="669">
        <f t="shared" si="21"/>
        <v>385</v>
      </c>
      <c r="Y61" s="670">
        <f t="shared" si="21"/>
        <v>27</v>
      </c>
      <c r="Z61" s="671"/>
    </row>
    <row r="62" spans="1:26" ht="16.5" customHeight="1" thickBot="1">
      <c r="A62" s="672"/>
      <c r="B62" s="673"/>
      <c r="C62" s="674"/>
      <c r="D62" s="674"/>
      <c r="E62" s="674"/>
      <c r="F62" s="674"/>
      <c r="G62" s="675"/>
      <c r="H62" s="675"/>
      <c r="I62" s="675"/>
      <c r="J62" s="637"/>
      <c r="K62" s="637"/>
      <c r="L62" s="637"/>
      <c r="M62" s="653"/>
      <c r="N62" s="637"/>
      <c r="O62" s="637"/>
      <c r="P62" s="637"/>
      <c r="Q62" s="653"/>
      <c r="R62" s="637"/>
      <c r="S62" s="637"/>
      <c r="T62" s="637"/>
      <c r="U62" s="653"/>
      <c r="V62" s="637"/>
      <c r="W62" s="637"/>
      <c r="X62" s="637"/>
      <c r="Y62" s="676"/>
      <c r="Z62" s="635" t="s">
        <v>22</v>
      </c>
    </row>
    <row r="63" spans="1:26" ht="14.1" customHeight="1">
      <c r="A63" s="677"/>
      <c r="B63" s="678"/>
      <c r="C63" s="679"/>
      <c r="D63" s="679"/>
      <c r="E63" s="679"/>
      <c r="F63" s="680"/>
      <c r="G63" s="5233" t="s">
        <v>103</v>
      </c>
      <c r="H63" s="5234"/>
      <c r="I63" s="5235"/>
      <c r="J63" s="5236">
        <v>7</v>
      </c>
      <c r="K63" s="5237"/>
      <c r="L63" s="5237"/>
      <c r="M63" s="5237"/>
      <c r="N63" s="5238">
        <v>7</v>
      </c>
      <c r="O63" s="5237"/>
      <c r="P63" s="5237"/>
      <c r="Q63" s="5237"/>
      <c r="R63" s="5238">
        <v>5</v>
      </c>
      <c r="S63" s="5237"/>
      <c r="T63" s="5237"/>
      <c r="U63" s="5237"/>
      <c r="V63" s="5238">
        <v>7</v>
      </c>
      <c r="W63" s="5237"/>
      <c r="X63" s="5237"/>
      <c r="Y63" s="5239"/>
      <c r="Z63" s="681">
        <f>SUM(J63:Y63)</f>
        <v>26</v>
      </c>
    </row>
    <row r="64" spans="1:26" ht="13.5" customHeight="1" thickBot="1">
      <c r="A64" s="677"/>
      <c r="B64" s="678"/>
      <c r="C64" s="679"/>
      <c r="D64" s="679"/>
      <c r="E64" s="679"/>
      <c r="F64" s="680"/>
      <c r="G64" s="5203" t="s">
        <v>104</v>
      </c>
      <c r="H64" s="5204"/>
      <c r="I64" s="5205"/>
      <c r="J64" s="5206">
        <v>2</v>
      </c>
      <c r="K64" s="5207"/>
      <c r="L64" s="5207"/>
      <c r="M64" s="5207"/>
      <c r="N64" s="5247">
        <v>3</v>
      </c>
      <c r="O64" s="5207"/>
      <c r="P64" s="5207"/>
      <c r="Q64" s="5207"/>
      <c r="R64" s="5247">
        <v>3</v>
      </c>
      <c r="S64" s="5207"/>
      <c r="T64" s="5207"/>
      <c r="U64" s="5207"/>
      <c r="V64" s="5247">
        <v>7</v>
      </c>
      <c r="W64" s="5207"/>
      <c r="X64" s="5207"/>
      <c r="Y64" s="5248"/>
      <c r="Z64" s="607">
        <f>SUM(J64:Y64)</f>
        <v>15</v>
      </c>
    </row>
    <row r="65" spans="1:27" ht="18" customHeight="1">
      <c r="A65" s="677"/>
      <c r="B65" s="5211" t="s">
        <v>255</v>
      </c>
      <c r="C65" s="5212"/>
      <c r="D65" s="5212"/>
      <c r="E65" s="5212"/>
      <c r="F65" s="5212"/>
      <c r="G65" s="5249"/>
      <c r="H65" s="5249"/>
      <c r="I65" s="5249"/>
      <c r="J65" s="5249"/>
      <c r="K65" s="5249"/>
      <c r="L65" s="5249"/>
      <c r="M65" s="5249"/>
      <c r="N65" s="5249"/>
      <c r="O65" s="5249"/>
      <c r="P65" s="5249"/>
      <c r="Q65" s="5249"/>
      <c r="R65" s="5249"/>
      <c r="S65" s="5249"/>
      <c r="T65" s="5249"/>
      <c r="U65" s="5249"/>
      <c r="V65" s="5249"/>
      <c r="W65" s="5249"/>
      <c r="X65" s="5249"/>
      <c r="Y65" s="5249"/>
      <c r="Z65" s="5249"/>
      <c r="AA65" s="501"/>
    </row>
    <row r="66" spans="1:27" ht="12.6" customHeight="1">
      <c r="A66" s="677"/>
      <c r="B66" s="5201" t="s">
        <v>256</v>
      </c>
      <c r="C66" s="5202"/>
      <c r="D66" s="5202"/>
      <c r="E66" s="5202"/>
      <c r="F66" s="5202"/>
      <c r="G66" s="5202"/>
      <c r="H66" s="5202"/>
      <c r="I66" s="5202"/>
      <c r="J66" s="5202"/>
      <c r="K66" s="5202"/>
      <c r="L66" s="5202"/>
      <c r="M66" s="5202"/>
      <c r="N66" s="5202"/>
      <c r="O66" s="5202"/>
      <c r="P66" s="5202"/>
      <c r="Q66" s="5202"/>
      <c r="R66" s="5202"/>
      <c r="S66" s="5202"/>
      <c r="T66" s="5202"/>
      <c r="U66" s="5202"/>
      <c r="V66" s="5202"/>
      <c r="W66" s="5202"/>
      <c r="X66" s="5202"/>
      <c r="Y66" s="682"/>
      <c r="Z66" s="683"/>
      <c r="AA66" s="684"/>
    </row>
    <row r="67" spans="1:27" ht="12.6" customHeight="1">
      <c r="A67" s="677"/>
      <c r="B67" s="685" t="s">
        <v>257</v>
      </c>
      <c r="C67" s="678"/>
      <c r="D67" s="678"/>
      <c r="E67" s="678"/>
      <c r="F67" s="678"/>
      <c r="G67" s="678"/>
      <c r="H67" s="678"/>
      <c r="I67" s="678"/>
      <c r="J67" s="678"/>
      <c r="K67" s="678"/>
      <c r="L67" s="678"/>
      <c r="M67" s="682"/>
      <c r="N67" s="678"/>
      <c r="O67" s="678"/>
      <c r="P67" s="678"/>
      <c r="Q67" s="682"/>
      <c r="R67" s="678"/>
      <c r="S67" s="678"/>
      <c r="T67" s="678"/>
      <c r="U67" s="682"/>
      <c r="V67" s="678"/>
      <c r="W67" s="678"/>
      <c r="X67" s="678"/>
      <c r="Y67" s="682"/>
      <c r="Z67" s="683"/>
      <c r="AA67" s="686"/>
    </row>
    <row r="68" spans="1:27" ht="12.6" customHeight="1">
      <c r="A68" s="677"/>
      <c r="B68" s="685" t="s">
        <v>258</v>
      </c>
      <c r="C68" s="678"/>
      <c r="D68" s="678"/>
      <c r="E68" s="678"/>
      <c r="F68" s="678"/>
      <c r="G68" s="678"/>
      <c r="H68" s="678"/>
      <c r="I68" s="678"/>
      <c r="J68" s="678"/>
      <c r="K68" s="678"/>
      <c r="L68" s="678"/>
      <c r="M68" s="682"/>
      <c r="N68" s="678"/>
      <c r="O68" s="678"/>
      <c r="P68" s="678"/>
      <c r="Q68" s="682"/>
      <c r="R68" s="678"/>
      <c r="S68" s="678"/>
      <c r="T68" s="678"/>
      <c r="U68" s="682"/>
      <c r="V68" s="678"/>
      <c r="W68" s="678"/>
      <c r="X68" s="678"/>
      <c r="Y68" s="682"/>
      <c r="Z68" s="683"/>
      <c r="AA68" s="501"/>
    </row>
    <row r="69" spans="1:27" ht="13.7" customHeight="1">
      <c r="A69" s="677"/>
      <c r="B69" s="685"/>
      <c r="C69" s="678"/>
      <c r="D69" s="678"/>
      <c r="E69" s="687"/>
      <c r="F69" s="678"/>
      <c r="G69" s="678"/>
      <c r="H69" s="678"/>
      <c r="I69" s="678"/>
      <c r="J69" s="678"/>
      <c r="K69" s="678"/>
      <c r="L69" s="678"/>
      <c r="M69" s="678"/>
      <c r="N69" s="678"/>
      <c r="O69" s="678"/>
      <c r="P69" s="678"/>
      <c r="Q69" s="678"/>
      <c r="R69" s="678"/>
      <c r="S69" s="678"/>
      <c r="T69" s="678"/>
      <c r="U69" s="678"/>
      <c r="V69" s="678"/>
      <c r="W69" s="678"/>
      <c r="X69" s="678"/>
      <c r="Y69" s="678"/>
      <c r="Z69" s="678"/>
      <c r="AA69" s="501"/>
    </row>
    <row r="70" spans="1:27" ht="13.7" customHeight="1">
      <c r="A70" s="677"/>
      <c r="B70" s="688"/>
      <c r="C70" s="688"/>
      <c r="D70" s="688"/>
      <c r="E70" s="689"/>
      <c r="F70" s="688"/>
      <c r="G70" s="688"/>
      <c r="H70" s="688"/>
      <c r="I70" s="688"/>
      <c r="J70" s="678"/>
      <c r="K70" s="678"/>
      <c r="L70" s="678"/>
      <c r="M70" s="687"/>
      <c r="N70" s="678"/>
      <c r="O70" s="678"/>
      <c r="P70" s="678"/>
      <c r="Q70" s="687"/>
      <c r="R70" s="678"/>
      <c r="S70" s="678"/>
      <c r="T70" s="687"/>
      <c r="U70" s="678"/>
      <c r="V70" s="678"/>
      <c r="W70" s="678"/>
      <c r="X70" s="687"/>
      <c r="Y70" s="678"/>
      <c r="Z70" s="678"/>
      <c r="AA70" s="501"/>
    </row>
    <row r="71" spans="1:27" ht="12.75" customHeight="1">
      <c r="A71" s="690"/>
      <c r="B71" s="691"/>
      <c r="C71" s="691"/>
      <c r="D71" s="691"/>
      <c r="E71" s="691"/>
      <c r="F71" s="691"/>
      <c r="G71" s="691"/>
      <c r="H71" s="691"/>
      <c r="I71" s="691"/>
      <c r="J71" s="690"/>
      <c r="K71" s="690"/>
      <c r="L71" s="690"/>
      <c r="M71" s="691"/>
      <c r="N71" s="690"/>
      <c r="O71" s="690"/>
      <c r="P71" s="690"/>
      <c r="Q71" s="691"/>
      <c r="R71" s="690"/>
      <c r="S71" s="690"/>
      <c r="T71" s="691"/>
      <c r="U71" s="690"/>
      <c r="V71" s="690"/>
      <c r="W71" s="690"/>
      <c r="X71" s="691"/>
      <c r="Y71" s="690"/>
      <c r="Z71" s="690"/>
    </row>
    <row r="72" spans="1:27" ht="12.75" customHeight="1">
      <c r="A72" s="691"/>
      <c r="B72" s="691"/>
      <c r="C72" s="691"/>
      <c r="D72" s="691"/>
      <c r="E72" s="691"/>
      <c r="F72" s="691"/>
      <c r="G72" s="691"/>
      <c r="H72" s="691"/>
      <c r="I72" s="691"/>
      <c r="J72" s="691"/>
      <c r="K72" s="691"/>
      <c r="L72" s="691"/>
      <c r="M72" s="691"/>
      <c r="N72" s="691"/>
      <c r="O72" s="691"/>
      <c r="P72" s="691"/>
      <c r="Q72" s="691"/>
      <c r="R72" s="691"/>
      <c r="S72" s="691"/>
      <c r="T72" s="691"/>
      <c r="U72" s="691"/>
      <c r="V72" s="691"/>
      <c r="W72" s="691"/>
      <c r="X72" s="691"/>
      <c r="Y72" s="691"/>
      <c r="Z72" s="691"/>
    </row>
    <row r="73" spans="1:27" ht="12.75" customHeight="1">
      <c r="A73" s="691"/>
      <c r="B73" s="691"/>
      <c r="C73" s="691"/>
      <c r="D73" s="691"/>
      <c r="E73" s="691"/>
      <c r="F73" s="691"/>
      <c r="G73" s="691"/>
      <c r="H73" s="691"/>
      <c r="I73" s="691"/>
      <c r="J73" s="691"/>
      <c r="K73" s="691"/>
      <c r="L73" s="691"/>
      <c r="M73" s="691"/>
      <c r="N73" s="691"/>
      <c r="O73" s="691"/>
      <c r="P73" s="691"/>
      <c r="Q73" s="691"/>
      <c r="R73" s="691"/>
      <c r="S73" s="691"/>
      <c r="T73" s="691"/>
      <c r="U73" s="691"/>
      <c r="V73" s="691"/>
      <c r="W73" s="691"/>
      <c r="X73" s="691"/>
      <c r="Y73" s="691"/>
      <c r="Z73" s="691"/>
    </row>
    <row r="74" spans="1:27" ht="12.75" customHeight="1">
      <c r="A74" s="691"/>
      <c r="B74" s="691"/>
      <c r="C74" s="691"/>
      <c r="D74" s="691"/>
      <c r="E74" s="691"/>
      <c r="F74" s="691"/>
      <c r="G74" s="691"/>
      <c r="H74" s="691"/>
      <c r="I74" s="691"/>
      <c r="J74" s="691"/>
      <c r="K74" s="691"/>
      <c r="L74" s="691"/>
      <c r="M74" s="691"/>
      <c r="N74" s="691"/>
      <c r="O74" s="691"/>
      <c r="P74" s="691"/>
      <c r="Q74" s="691"/>
      <c r="R74" s="691"/>
      <c r="S74" s="691"/>
      <c r="T74" s="691"/>
      <c r="U74" s="691"/>
      <c r="V74" s="691"/>
      <c r="W74" s="691"/>
      <c r="X74" s="691"/>
      <c r="Y74" s="691"/>
      <c r="Z74" s="691"/>
    </row>
    <row r="75" spans="1:27" ht="12.75" customHeight="1">
      <c r="A75" s="691"/>
      <c r="B75" s="691"/>
      <c r="C75" s="691"/>
      <c r="D75" s="691"/>
      <c r="E75" s="691"/>
      <c r="F75" s="691"/>
      <c r="G75" s="691"/>
      <c r="H75" s="691"/>
      <c r="I75" s="691"/>
      <c r="J75" s="691"/>
      <c r="K75" s="691"/>
      <c r="L75" s="691"/>
      <c r="M75" s="691"/>
      <c r="N75" s="691"/>
      <c r="O75" s="691"/>
      <c r="P75" s="691"/>
      <c r="Q75" s="691"/>
      <c r="R75" s="691"/>
      <c r="S75" s="691"/>
      <c r="T75" s="691"/>
      <c r="U75" s="691"/>
      <c r="V75" s="691"/>
      <c r="W75" s="691"/>
      <c r="X75" s="691"/>
      <c r="Y75" s="691"/>
      <c r="Z75" s="691"/>
    </row>
    <row r="76" spans="1:27" ht="12.75" customHeight="1">
      <c r="A76" s="691"/>
      <c r="B76" s="691"/>
      <c r="C76" s="691"/>
      <c r="D76" s="691"/>
      <c r="E76" s="691"/>
      <c r="F76" s="691"/>
      <c r="G76" s="691"/>
      <c r="H76" s="691"/>
      <c r="I76" s="691"/>
      <c r="J76" s="691"/>
      <c r="K76" s="691"/>
      <c r="L76" s="691"/>
      <c r="M76" s="691"/>
      <c r="N76" s="691"/>
      <c r="O76" s="691"/>
      <c r="P76" s="691"/>
      <c r="Q76" s="691"/>
      <c r="R76" s="691"/>
      <c r="S76" s="691"/>
      <c r="T76" s="691"/>
      <c r="U76" s="691"/>
      <c r="V76" s="691"/>
      <c r="W76" s="691"/>
      <c r="X76" s="691"/>
      <c r="Y76" s="691"/>
      <c r="Z76" s="691"/>
    </row>
    <row r="77" spans="1:27" ht="12.75" customHeight="1">
      <c r="A77" s="691"/>
      <c r="B77" s="691"/>
      <c r="C77" s="691"/>
      <c r="D77" s="691"/>
      <c r="E77" s="691"/>
      <c r="F77" s="691"/>
      <c r="G77" s="691"/>
      <c r="H77" s="691"/>
      <c r="I77" s="691"/>
      <c r="J77" s="691"/>
      <c r="K77" s="691"/>
      <c r="L77" s="691"/>
      <c r="M77" s="691"/>
      <c r="N77" s="691"/>
      <c r="O77" s="691"/>
      <c r="P77" s="691"/>
      <c r="Q77" s="691"/>
      <c r="R77" s="691"/>
      <c r="S77" s="691"/>
      <c r="T77" s="691"/>
      <c r="U77" s="691"/>
      <c r="V77" s="691"/>
      <c r="W77" s="691"/>
      <c r="X77" s="691"/>
      <c r="Y77" s="691"/>
      <c r="Z77" s="691"/>
    </row>
    <row r="78" spans="1:27" ht="12.75" customHeight="1">
      <c r="A78" s="691"/>
      <c r="B78" s="691"/>
      <c r="C78" s="691"/>
      <c r="D78" s="691"/>
      <c r="E78" s="691"/>
      <c r="F78" s="691"/>
      <c r="G78" s="691"/>
      <c r="H78" s="691"/>
      <c r="I78" s="691"/>
      <c r="J78" s="691"/>
      <c r="K78" s="691"/>
      <c r="L78" s="691"/>
      <c r="M78" s="691"/>
      <c r="N78" s="691"/>
      <c r="O78" s="691"/>
      <c r="P78" s="691"/>
      <c r="Q78" s="691"/>
      <c r="R78" s="691"/>
      <c r="S78" s="691"/>
      <c r="T78" s="691"/>
      <c r="U78" s="691"/>
      <c r="V78" s="691"/>
      <c r="W78" s="691"/>
      <c r="X78" s="691"/>
      <c r="Y78" s="691"/>
      <c r="Z78" s="691"/>
    </row>
    <row r="79" spans="1:27" ht="12.75" customHeight="1">
      <c r="A79" s="691"/>
      <c r="B79" s="691"/>
      <c r="C79" s="691"/>
      <c r="D79" s="691"/>
      <c r="E79" s="691"/>
      <c r="F79" s="691"/>
      <c r="G79" s="691"/>
      <c r="H79" s="691"/>
      <c r="I79" s="691"/>
      <c r="J79" s="691"/>
      <c r="K79" s="691"/>
      <c r="L79" s="691"/>
      <c r="M79" s="691"/>
      <c r="N79" s="691"/>
      <c r="O79" s="691"/>
      <c r="P79" s="691"/>
      <c r="Q79" s="691"/>
      <c r="R79" s="691"/>
      <c r="S79" s="691"/>
      <c r="T79" s="691"/>
      <c r="U79" s="691"/>
      <c r="V79" s="691"/>
      <c r="W79" s="691"/>
      <c r="X79" s="691"/>
      <c r="Y79" s="691"/>
      <c r="Z79" s="691"/>
    </row>
    <row r="80" spans="1:27" ht="12.75" customHeight="1">
      <c r="A80" s="691"/>
      <c r="J80" s="691"/>
      <c r="K80" s="691"/>
      <c r="L80" s="691"/>
      <c r="M80" s="691"/>
      <c r="N80" s="691"/>
      <c r="O80" s="691"/>
      <c r="P80" s="691"/>
      <c r="Q80" s="691"/>
      <c r="R80" s="691"/>
      <c r="S80" s="691"/>
      <c r="T80" s="691"/>
      <c r="U80" s="691"/>
      <c r="V80" s="691"/>
      <c r="W80" s="691"/>
      <c r="X80" s="691"/>
      <c r="Y80" s="691"/>
      <c r="Z80" s="691"/>
    </row>
  </sheetData>
  <mergeCells count="33">
    <mergeCell ref="B66:X66"/>
    <mergeCell ref="G64:I64"/>
    <mergeCell ref="J64:M64"/>
    <mergeCell ref="N64:Q64"/>
    <mergeCell ref="R64:U64"/>
    <mergeCell ref="V64:Y64"/>
    <mergeCell ref="B65:Z65"/>
    <mergeCell ref="B34:Z34"/>
    <mergeCell ref="B57:Y57"/>
    <mergeCell ref="A59:B59"/>
    <mergeCell ref="A60:B60"/>
    <mergeCell ref="A61:B61"/>
    <mergeCell ref="G63:I63"/>
    <mergeCell ref="J63:M63"/>
    <mergeCell ref="N63:Q63"/>
    <mergeCell ref="R63:U63"/>
    <mergeCell ref="V63:Y63"/>
    <mergeCell ref="J32:Y32"/>
    <mergeCell ref="A1:Z1"/>
    <mergeCell ref="A2:Z2"/>
    <mergeCell ref="A3:Z3"/>
    <mergeCell ref="A4:Z4"/>
    <mergeCell ref="C5:E6"/>
    <mergeCell ref="F5:F7"/>
    <mergeCell ref="G5:G7"/>
    <mergeCell ref="H5:H7"/>
    <mergeCell ref="I5:I7"/>
    <mergeCell ref="J5:Y5"/>
    <mergeCell ref="Z5:Z7"/>
    <mergeCell ref="J6:M6"/>
    <mergeCell ref="N6:Q6"/>
    <mergeCell ref="R6:U6"/>
    <mergeCell ref="V6:Y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14C5-DC8C-4784-A809-32F92B765547}">
  <sheetPr>
    <pageSetUpPr fitToPage="1"/>
  </sheetPr>
  <dimension ref="A1:AH121"/>
  <sheetViews>
    <sheetView topLeftCell="A4" zoomScale="90" zoomScaleNormal="90" workbookViewId="0">
      <selection activeCell="X14" sqref="X14"/>
    </sheetView>
  </sheetViews>
  <sheetFormatPr defaultColWidth="8.7109375" defaultRowHeight="12.75"/>
  <cols>
    <col min="1" max="1" width="4.42578125" style="1621" customWidth="1"/>
    <col min="2" max="2" width="30.5703125" style="1621" customWidth="1"/>
    <col min="3" max="3" width="6.5703125" style="1621" customWidth="1"/>
    <col min="4" max="4" width="5" style="1621" customWidth="1"/>
    <col min="5" max="5" width="5.85546875" style="1621" customWidth="1"/>
    <col min="6" max="6" width="7" style="1621" customWidth="1"/>
    <col min="7" max="7" width="6.140625" style="1621" customWidth="1"/>
    <col min="8" max="8" width="6.85546875" style="1621" customWidth="1"/>
    <col min="9" max="9" width="5.85546875" style="1621" customWidth="1"/>
    <col min="10" max="18" width="3.85546875" style="1621" customWidth="1"/>
    <col min="19" max="21" width="4.42578125" style="1621" customWidth="1"/>
    <col min="22" max="33" width="3.85546875" style="1621" customWidth="1"/>
    <col min="34" max="34" width="8.42578125" style="1621" customWidth="1"/>
    <col min="35" max="36" width="8.7109375" style="1621"/>
    <col min="37" max="37" width="8.28515625" style="1621" customWidth="1"/>
    <col min="38" max="38" width="7.85546875" style="1621" customWidth="1"/>
    <col min="39" max="16384" width="8.7109375" style="1621"/>
  </cols>
  <sheetData>
    <row r="1" spans="1:34" ht="15.75">
      <c r="A1" s="5024" t="s">
        <v>37</v>
      </c>
      <c r="B1" s="5024"/>
      <c r="C1" s="5024"/>
      <c r="D1" s="5024"/>
      <c r="E1" s="5024"/>
      <c r="F1" s="5024"/>
      <c r="G1" s="5024"/>
      <c r="H1" s="5024"/>
      <c r="I1" s="5024"/>
      <c r="J1" s="5024"/>
      <c r="K1" s="5024"/>
      <c r="L1" s="5024"/>
      <c r="M1" s="5024"/>
      <c r="N1" s="5024"/>
      <c r="O1" s="5024"/>
      <c r="P1" s="5024"/>
      <c r="Q1" s="5024"/>
      <c r="R1" s="5024"/>
      <c r="S1" s="5024"/>
      <c r="T1" s="5024"/>
      <c r="U1" s="5024"/>
      <c r="V1" s="5024"/>
      <c r="W1" s="5024"/>
      <c r="X1" s="5024"/>
      <c r="Y1" s="5024"/>
      <c r="Z1" s="5024"/>
      <c r="AA1" s="5024"/>
      <c r="AB1" s="5024"/>
      <c r="AC1" s="5024"/>
      <c r="AD1" s="5024"/>
      <c r="AE1" s="5024"/>
      <c r="AF1" s="5024"/>
      <c r="AG1" s="5024"/>
      <c r="AH1" s="5024"/>
    </row>
    <row r="2" spans="1:34" ht="15.75">
      <c r="A2" s="5024" t="s">
        <v>132</v>
      </c>
      <c r="B2" s="5024"/>
      <c r="C2" s="5024"/>
      <c r="D2" s="5024"/>
      <c r="E2" s="5024"/>
      <c r="F2" s="5024"/>
      <c r="G2" s="5024"/>
      <c r="H2" s="5024"/>
      <c r="I2" s="5024"/>
      <c r="J2" s="5024"/>
      <c r="K2" s="5024"/>
      <c r="L2" s="5024"/>
      <c r="M2" s="5024"/>
      <c r="N2" s="5024"/>
      <c r="O2" s="5024"/>
      <c r="P2" s="5024"/>
      <c r="Q2" s="5024"/>
      <c r="R2" s="5024"/>
      <c r="S2" s="5024"/>
      <c r="T2" s="5024"/>
      <c r="U2" s="5024"/>
      <c r="V2" s="5024"/>
      <c r="W2" s="5024"/>
      <c r="X2" s="5024"/>
      <c r="Y2" s="5024"/>
      <c r="Z2" s="5024"/>
      <c r="AA2" s="5024"/>
      <c r="AB2" s="5024"/>
      <c r="AC2" s="5024"/>
      <c r="AD2" s="5024"/>
      <c r="AE2" s="5024"/>
      <c r="AF2" s="5024"/>
      <c r="AG2" s="5024"/>
      <c r="AH2" s="5024"/>
    </row>
    <row r="3" spans="1:34" ht="15.75">
      <c r="A3" s="1927"/>
      <c r="B3" s="1927"/>
      <c r="C3" s="1927"/>
      <c r="D3" s="1927"/>
      <c r="E3" s="1927"/>
      <c r="F3" s="5024" t="s">
        <v>428</v>
      </c>
      <c r="G3" s="5024"/>
      <c r="H3" s="5024"/>
      <c r="I3" s="5024"/>
      <c r="J3" s="5024"/>
      <c r="K3" s="5024"/>
      <c r="L3" s="5024"/>
      <c r="M3" s="5024"/>
      <c r="N3" s="5024"/>
      <c r="O3" s="5024"/>
      <c r="P3" s="5024"/>
      <c r="Q3" s="5024"/>
      <c r="R3" s="5024"/>
      <c r="S3" s="5024"/>
      <c r="T3" s="5024"/>
      <c r="U3" s="5024"/>
      <c r="V3" s="5024"/>
      <c r="W3" s="5024"/>
      <c r="X3" s="1927"/>
      <c r="Y3" s="1927"/>
      <c r="Z3" s="1927"/>
      <c r="AA3" s="1927"/>
      <c r="AB3" s="1927"/>
      <c r="AC3" s="1927"/>
      <c r="AD3" s="1927"/>
      <c r="AE3" s="1927"/>
      <c r="AF3" s="1927"/>
      <c r="AG3" s="1927"/>
      <c r="AH3" s="1927"/>
    </row>
    <row r="4" spans="1:34" ht="15.75">
      <c r="A4" s="5025" t="s">
        <v>0</v>
      </c>
      <c r="B4" s="5025"/>
      <c r="C4" s="5025"/>
      <c r="D4" s="5025"/>
      <c r="E4" s="5025"/>
      <c r="F4" s="5025"/>
      <c r="G4" s="5025"/>
      <c r="H4" s="5025"/>
      <c r="I4" s="5025"/>
      <c r="J4" s="5025"/>
      <c r="K4" s="5025"/>
      <c r="L4" s="5025"/>
      <c r="M4" s="5025"/>
      <c r="N4" s="5025"/>
      <c r="O4" s="5025"/>
      <c r="P4" s="5025"/>
      <c r="Q4" s="5025"/>
      <c r="R4" s="5025"/>
      <c r="S4" s="5025"/>
      <c r="T4" s="5025"/>
      <c r="U4" s="5025"/>
      <c r="V4" s="5025"/>
      <c r="W4" s="5025"/>
      <c r="X4" s="5025"/>
      <c r="Y4" s="5025"/>
      <c r="Z4" s="5025"/>
      <c r="AA4" s="5025"/>
      <c r="AB4" s="5025"/>
      <c r="AC4" s="5025"/>
      <c r="AD4" s="5025"/>
      <c r="AE4" s="5025"/>
      <c r="AF4" s="5025"/>
      <c r="AG4" s="5025"/>
      <c r="AH4" s="5025"/>
    </row>
    <row r="5" spans="1:34" ht="15.75">
      <c r="A5" s="5025" t="s">
        <v>23</v>
      </c>
      <c r="B5" s="5025"/>
      <c r="C5" s="5025"/>
      <c r="D5" s="5025"/>
      <c r="E5" s="5025"/>
      <c r="F5" s="5025"/>
      <c r="G5" s="5025"/>
      <c r="H5" s="5025"/>
      <c r="I5" s="5025"/>
      <c r="J5" s="5025"/>
      <c r="K5" s="5025"/>
      <c r="L5" s="5025"/>
      <c r="M5" s="5025"/>
      <c r="N5" s="5025"/>
      <c r="O5" s="5025"/>
      <c r="P5" s="5025"/>
      <c r="Q5" s="5025"/>
      <c r="R5" s="5025"/>
      <c r="S5" s="5025"/>
      <c r="T5" s="5025"/>
      <c r="U5" s="5025"/>
      <c r="V5" s="5025"/>
      <c r="W5" s="5025"/>
      <c r="X5" s="5025"/>
      <c r="Y5" s="5025"/>
      <c r="Z5" s="5025"/>
      <c r="AA5" s="5025"/>
      <c r="AB5" s="5025"/>
      <c r="AC5" s="5025"/>
      <c r="AD5" s="5025"/>
      <c r="AE5" s="5025"/>
      <c r="AF5" s="5025"/>
      <c r="AG5" s="5025"/>
      <c r="AH5" s="5025"/>
    </row>
    <row r="6" spans="1:34" ht="13.5" thickBot="1">
      <c r="A6" s="1926"/>
      <c r="B6" s="1925"/>
      <c r="C6" s="1925"/>
      <c r="D6" s="1925"/>
      <c r="E6" s="1925"/>
      <c r="F6" s="1626"/>
      <c r="G6" s="1626"/>
      <c r="H6" s="1626"/>
      <c r="I6" s="1925"/>
      <c r="J6" s="1925"/>
      <c r="K6" s="1925"/>
      <c r="L6" s="1925"/>
      <c r="M6" s="1925"/>
      <c r="N6" s="1925"/>
      <c r="O6" s="1925"/>
      <c r="P6" s="1925"/>
      <c r="Q6" s="1925"/>
      <c r="R6" s="1925"/>
      <c r="S6" s="1925"/>
      <c r="T6" s="1925"/>
      <c r="U6" s="1925"/>
      <c r="V6" s="1925"/>
      <c r="W6" s="1925"/>
      <c r="X6" s="1925"/>
      <c r="Y6" s="1925"/>
      <c r="Z6" s="1925"/>
      <c r="AA6" s="1925"/>
      <c r="AB6" s="1925"/>
      <c r="AC6" s="1925"/>
      <c r="AD6" s="1925"/>
      <c r="AE6" s="1925"/>
      <c r="AF6" s="1925"/>
      <c r="AG6" s="1925"/>
      <c r="AH6" s="1925"/>
    </row>
    <row r="7" spans="1:34" ht="13.5" thickBot="1">
      <c r="A7" s="1923"/>
      <c r="B7" s="1924">
        <v>25</v>
      </c>
      <c r="C7" s="5026" t="s">
        <v>1</v>
      </c>
      <c r="D7" s="5027"/>
      <c r="E7" s="5027"/>
      <c r="F7" s="5265" t="s">
        <v>133</v>
      </c>
      <c r="G7" s="5268" t="s">
        <v>2</v>
      </c>
      <c r="H7" s="5268" t="s">
        <v>3</v>
      </c>
      <c r="I7" s="5271" t="s">
        <v>4</v>
      </c>
      <c r="J7" s="5253" t="s">
        <v>5</v>
      </c>
      <c r="K7" s="5254"/>
      <c r="L7" s="5254"/>
      <c r="M7" s="5254"/>
      <c r="N7" s="5254"/>
      <c r="O7" s="5254"/>
      <c r="P7" s="5254"/>
      <c r="Q7" s="5254"/>
      <c r="R7" s="5254"/>
      <c r="S7" s="5254"/>
      <c r="T7" s="5254"/>
      <c r="U7" s="5254"/>
      <c r="V7" s="5254"/>
      <c r="W7" s="5254"/>
      <c r="X7" s="5254"/>
      <c r="Y7" s="5254"/>
      <c r="Z7" s="5254"/>
      <c r="AA7" s="5254"/>
      <c r="AB7" s="5254"/>
      <c r="AC7" s="5254"/>
      <c r="AD7" s="5254"/>
      <c r="AE7" s="5254"/>
      <c r="AF7" s="5254"/>
      <c r="AG7" s="5255"/>
      <c r="AH7" s="5037" t="s">
        <v>26</v>
      </c>
    </row>
    <row r="8" spans="1:34">
      <c r="A8" s="1921"/>
      <c r="B8" s="1922"/>
      <c r="C8" s="5256" t="s">
        <v>6</v>
      </c>
      <c r="D8" s="5258" t="s">
        <v>7</v>
      </c>
      <c r="E8" s="5260" t="s">
        <v>8</v>
      </c>
      <c r="F8" s="5266"/>
      <c r="G8" s="5269"/>
      <c r="H8" s="5269"/>
      <c r="I8" s="5272"/>
      <c r="J8" s="5262">
        <v>1</v>
      </c>
      <c r="K8" s="5263"/>
      <c r="L8" s="5263"/>
      <c r="M8" s="5264"/>
      <c r="N8" s="5262">
        <v>2</v>
      </c>
      <c r="O8" s="5263"/>
      <c r="P8" s="5263"/>
      <c r="Q8" s="5264"/>
      <c r="R8" s="5262">
        <v>3</v>
      </c>
      <c r="S8" s="5263"/>
      <c r="T8" s="5263"/>
      <c r="U8" s="5264"/>
      <c r="V8" s="5262">
        <v>4</v>
      </c>
      <c r="W8" s="5263"/>
      <c r="X8" s="5263"/>
      <c r="Y8" s="5264"/>
      <c r="Z8" s="5262">
        <v>5</v>
      </c>
      <c r="AA8" s="5263"/>
      <c r="AB8" s="5263"/>
      <c r="AC8" s="5264"/>
      <c r="AD8" s="5262">
        <v>6</v>
      </c>
      <c r="AE8" s="5263"/>
      <c r="AF8" s="5263"/>
      <c r="AG8" s="5264"/>
      <c r="AH8" s="5038"/>
    </row>
    <row r="9" spans="1:34" ht="13.5" thickBot="1">
      <c r="A9" s="1921"/>
      <c r="B9" s="1920">
        <v>25</v>
      </c>
      <c r="C9" s="5257"/>
      <c r="D9" s="5259"/>
      <c r="E9" s="5261"/>
      <c r="F9" s="5267"/>
      <c r="G9" s="5270"/>
      <c r="H9" s="5270"/>
      <c r="I9" s="5273"/>
      <c r="J9" s="2111" t="s">
        <v>40</v>
      </c>
      <c r="K9" s="2112" t="s">
        <v>41</v>
      </c>
      <c r="L9" s="2113" t="s">
        <v>9</v>
      </c>
      <c r="M9" s="2114" t="s">
        <v>10</v>
      </c>
      <c r="N9" s="2111" t="s">
        <v>40</v>
      </c>
      <c r="O9" s="2112" t="s">
        <v>41</v>
      </c>
      <c r="P9" s="2113" t="s">
        <v>9</v>
      </c>
      <c r="Q9" s="2114" t="s">
        <v>10</v>
      </c>
      <c r="R9" s="2111" t="s">
        <v>40</v>
      </c>
      <c r="S9" s="2112" t="s">
        <v>41</v>
      </c>
      <c r="T9" s="2113" t="s">
        <v>9</v>
      </c>
      <c r="U9" s="2114" t="s">
        <v>10</v>
      </c>
      <c r="V9" s="2111" t="s">
        <v>40</v>
      </c>
      <c r="W9" s="2112" t="s">
        <v>41</v>
      </c>
      <c r="X9" s="2113" t="s">
        <v>9</v>
      </c>
      <c r="Y9" s="2114" t="s">
        <v>10</v>
      </c>
      <c r="Z9" s="2111" t="s">
        <v>40</v>
      </c>
      <c r="AA9" s="2112" t="s">
        <v>41</v>
      </c>
      <c r="AB9" s="2113" t="s">
        <v>9</v>
      </c>
      <c r="AC9" s="2114" t="s">
        <v>10</v>
      </c>
      <c r="AD9" s="2111" t="s">
        <v>40</v>
      </c>
      <c r="AE9" s="2112" t="s">
        <v>41</v>
      </c>
      <c r="AF9" s="2113" t="s">
        <v>9</v>
      </c>
      <c r="AG9" s="1863" t="s">
        <v>10</v>
      </c>
      <c r="AH9" s="5038"/>
    </row>
    <row r="10" spans="1:34" ht="15" customHeight="1" thickBot="1">
      <c r="A10" s="1854"/>
      <c r="B10" s="5274" t="s">
        <v>423</v>
      </c>
      <c r="C10" s="5275"/>
      <c r="D10" s="5275"/>
      <c r="E10" s="5275"/>
      <c r="F10" s="5275"/>
      <c r="G10" s="5275"/>
      <c r="H10" s="5275"/>
      <c r="I10" s="5275"/>
      <c r="J10" s="5275"/>
      <c r="K10" s="5275"/>
      <c r="L10" s="5275"/>
      <c r="M10" s="5275"/>
      <c r="N10" s="5275"/>
      <c r="O10" s="5275"/>
      <c r="P10" s="5275"/>
      <c r="Q10" s="5275"/>
      <c r="R10" s="5275"/>
      <c r="S10" s="5275"/>
      <c r="T10" s="5275"/>
      <c r="U10" s="5275"/>
      <c r="V10" s="5275"/>
      <c r="W10" s="5275"/>
      <c r="X10" s="5275"/>
      <c r="Y10" s="5275"/>
      <c r="Z10" s="5275"/>
      <c r="AA10" s="5275"/>
      <c r="AB10" s="5275"/>
      <c r="AC10" s="5275"/>
      <c r="AD10" s="5275"/>
      <c r="AE10" s="5275"/>
      <c r="AF10" s="5275"/>
      <c r="AG10" s="5275"/>
      <c r="AH10" s="5276"/>
    </row>
    <row r="11" spans="1:34" ht="15" customHeight="1" thickBot="1">
      <c r="A11" s="1637" t="s">
        <v>14</v>
      </c>
      <c r="B11" s="5250" t="s">
        <v>422</v>
      </c>
      <c r="C11" s="5251"/>
      <c r="D11" s="5251"/>
      <c r="E11" s="5251"/>
      <c r="F11" s="5251"/>
      <c r="G11" s="5251"/>
      <c r="H11" s="5251"/>
      <c r="I11" s="5251"/>
      <c r="J11" s="5251"/>
      <c r="K11" s="5251"/>
      <c r="L11" s="5251"/>
      <c r="M11" s="5251"/>
      <c r="N11" s="5251"/>
      <c r="O11" s="5251"/>
      <c r="P11" s="5251"/>
      <c r="Q11" s="5251"/>
      <c r="R11" s="5251"/>
      <c r="S11" s="5251"/>
      <c r="T11" s="5251"/>
      <c r="U11" s="5251"/>
      <c r="V11" s="5251"/>
      <c r="W11" s="5251"/>
      <c r="X11" s="5251"/>
      <c r="Y11" s="5251"/>
      <c r="Z11" s="5251"/>
      <c r="AA11" s="5251"/>
      <c r="AB11" s="5251"/>
      <c r="AC11" s="5251"/>
      <c r="AD11" s="5251"/>
      <c r="AE11" s="5251"/>
      <c r="AF11" s="5251"/>
      <c r="AG11" s="5252"/>
      <c r="AH11" s="1635"/>
    </row>
    <row r="12" spans="1:34">
      <c r="A12" s="1919">
        <v>1</v>
      </c>
      <c r="B12" s="2115" t="s">
        <v>27</v>
      </c>
      <c r="C12" s="2116">
        <v>0</v>
      </c>
      <c r="D12" s="2117">
        <v>120</v>
      </c>
      <c r="E12" s="2118">
        <f>SUM(C12:D12)</f>
        <v>120</v>
      </c>
      <c r="F12" s="2119">
        <v>120</v>
      </c>
      <c r="G12" s="2117">
        <f>H12-F12</f>
        <v>180</v>
      </c>
      <c r="H12" s="2117">
        <f>$B$9*I12</f>
        <v>300</v>
      </c>
      <c r="I12" s="2120">
        <f>SUM(M12,Q12,U12,Y12,AC12,AG12)</f>
        <v>12</v>
      </c>
      <c r="J12" s="2116">
        <v>0</v>
      </c>
      <c r="K12" s="2117">
        <v>30</v>
      </c>
      <c r="L12" s="2121">
        <v>20</v>
      </c>
      <c r="M12" s="2122">
        <v>2</v>
      </c>
      <c r="N12" s="2123">
        <v>0</v>
      </c>
      <c r="O12" s="2124">
        <v>30</v>
      </c>
      <c r="P12" s="2125">
        <v>20</v>
      </c>
      <c r="Q12" s="2126">
        <v>2</v>
      </c>
      <c r="R12" s="2127">
        <v>0</v>
      </c>
      <c r="S12" s="2128">
        <v>15</v>
      </c>
      <c r="T12" s="2129">
        <v>35</v>
      </c>
      <c r="U12" s="2122">
        <v>2</v>
      </c>
      <c r="V12" s="2130">
        <v>0</v>
      </c>
      <c r="W12" s="2124">
        <v>15</v>
      </c>
      <c r="X12" s="2125">
        <v>35</v>
      </c>
      <c r="Y12" s="2126">
        <v>2</v>
      </c>
      <c r="Z12" s="2116">
        <v>0</v>
      </c>
      <c r="AA12" s="2128">
        <v>15</v>
      </c>
      <c r="AB12" s="2129">
        <v>35</v>
      </c>
      <c r="AC12" s="2122">
        <v>2</v>
      </c>
      <c r="AD12" s="2123">
        <v>0</v>
      </c>
      <c r="AE12" s="2124">
        <v>15</v>
      </c>
      <c r="AF12" s="2125">
        <v>35</v>
      </c>
      <c r="AG12" s="2126">
        <v>2</v>
      </c>
      <c r="AH12" s="1744" t="s">
        <v>54</v>
      </c>
    </row>
    <row r="13" spans="1:34">
      <c r="A13" s="2131">
        <v>2</v>
      </c>
      <c r="B13" s="2132" t="s">
        <v>82</v>
      </c>
      <c r="C13" s="2133">
        <v>0</v>
      </c>
      <c r="D13" s="2134">
        <v>15</v>
      </c>
      <c r="E13" s="2135">
        <f>SUM(C13:D13)</f>
        <v>15</v>
      </c>
      <c r="F13" s="2136">
        <v>15</v>
      </c>
      <c r="G13" s="2134">
        <f>H13-F13</f>
        <v>35</v>
      </c>
      <c r="H13" s="2134">
        <f>$B$9*I13</f>
        <v>50</v>
      </c>
      <c r="I13" s="2137">
        <f>SUM(M13,Q13,U13,Y13,AC13,AG13)</f>
        <v>2</v>
      </c>
      <c r="J13" s="2138"/>
      <c r="K13" s="2139"/>
      <c r="L13" s="2140"/>
      <c r="M13" s="2141"/>
      <c r="N13" s="2142"/>
      <c r="O13" s="2139"/>
      <c r="P13" s="2140"/>
      <c r="Q13" s="2137"/>
      <c r="R13" s="2138"/>
      <c r="S13" s="2139"/>
      <c r="T13" s="2140"/>
      <c r="U13" s="2141"/>
      <c r="V13" s="2142">
        <v>0</v>
      </c>
      <c r="W13" s="2139">
        <v>15</v>
      </c>
      <c r="X13" s="2140">
        <v>35</v>
      </c>
      <c r="Y13" s="2137">
        <v>2</v>
      </c>
      <c r="Z13" s="2138"/>
      <c r="AA13" s="2139"/>
      <c r="AB13" s="2140"/>
      <c r="AC13" s="2141"/>
      <c r="AD13" s="2142"/>
      <c r="AE13" s="2139"/>
      <c r="AF13" s="2140"/>
      <c r="AG13" s="2137"/>
      <c r="AH13" s="2143" t="s">
        <v>62</v>
      </c>
    </row>
    <row r="14" spans="1:34">
      <c r="A14" s="2131">
        <v>3</v>
      </c>
      <c r="B14" s="2144" t="s">
        <v>141</v>
      </c>
      <c r="C14" s="2133">
        <v>15</v>
      </c>
      <c r="D14" s="2134">
        <v>0</v>
      </c>
      <c r="E14" s="2135">
        <f>SUM(C14:D14)</f>
        <v>15</v>
      </c>
      <c r="F14" s="2136">
        <v>15</v>
      </c>
      <c r="G14" s="2134">
        <f>H14-F14</f>
        <v>35</v>
      </c>
      <c r="H14" s="2134">
        <f>$B$9*I14</f>
        <v>50</v>
      </c>
      <c r="I14" s="2137">
        <f>SUM(M14,Q14,U14,Y14,AC14,AG14)</f>
        <v>2</v>
      </c>
      <c r="J14" s="2138"/>
      <c r="K14" s="2139"/>
      <c r="L14" s="2139"/>
      <c r="M14" s="2141"/>
      <c r="N14" s="2142"/>
      <c r="O14" s="2139"/>
      <c r="P14" s="2139"/>
      <c r="Q14" s="2137"/>
      <c r="R14" s="2138"/>
      <c r="S14" s="2139"/>
      <c r="T14" s="2139"/>
      <c r="U14" s="2141"/>
      <c r="V14" s="2142">
        <v>15</v>
      </c>
      <c r="W14" s="2139">
        <v>0</v>
      </c>
      <c r="X14" s="2139">
        <v>35</v>
      </c>
      <c r="Y14" s="2137">
        <v>2</v>
      </c>
      <c r="Z14" s="2138"/>
      <c r="AA14" s="2139"/>
      <c r="AB14" s="2139"/>
      <c r="AC14" s="2141"/>
      <c r="AD14" s="2142"/>
      <c r="AE14" s="2139"/>
      <c r="AF14" s="2139"/>
      <c r="AG14" s="2137"/>
      <c r="AH14" s="2143" t="s">
        <v>62</v>
      </c>
    </row>
    <row r="15" spans="1:34" ht="22.5">
      <c r="A15" s="2145">
        <v>4</v>
      </c>
      <c r="B15" s="2146" t="s">
        <v>135</v>
      </c>
      <c r="C15" s="2133">
        <v>0</v>
      </c>
      <c r="D15" s="2134">
        <v>30</v>
      </c>
      <c r="E15" s="2135">
        <f>SUM(C15:D15)</f>
        <v>30</v>
      </c>
      <c r="F15" s="2147">
        <v>30</v>
      </c>
      <c r="G15" s="2134">
        <f>H15-F15</f>
        <v>20</v>
      </c>
      <c r="H15" s="2134">
        <f>$B$9*I15</f>
        <v>50</v>
      </c>
      <c r="I15" s="2137">
        <f>SUM(M15,Q15,U15,Y15,AC15,AG15)</f>
        <v>2</v>
      </c>
      <c r="J15" s="2133"/>
      <c r="K15" s="2134"/>
      <c r="L15" s="2134"/>
      <c r="M15" s="2141"/>
      <c r="N15" s="2136"/>
      <c r="O15" s="2134"/>
      <c r="P15" s="2134"/>
      <c r="Q15" s="2137"/>
      <c r="R15" s="2138">
        <v>0</v>
      </c>
      <c r="S15" s="2139">
        <v>30</v>
      </c>
      <c r="T15" s="2139">
        <v>20</v>
      </c>
      <c r="U15" s="2141">
        <v>2</v>
      </c>
      <c r="V15" s="2142"/>
      <c r="W15" s="2134"/>
      <c r="X15" s="2134"/>
      <c r="Y15" s="2137"/>
      <c r="Z15" s="2148"/>
      <c r="AA15" s="2149"/>
      <c r="AB15" s="2149"/>
      <c r="AC15" s="2141"/>
      <c r="AD15" s="2136"/>
      <c r="AE15" s="2134"/>
      <c r="AF15" s="2134"/>
      <c r="AG15" s="2137"/>
      <c r="AH15" s="2143" t="s">
        <v>64</v>
      </c>
    </row>
    <row r="16" spans="1:34" ht="22.5">
      <c r="A16" s="2131">
        <v>5</v>
      </c>
      <c r="B16" s="2150" t="s">
        <v>136</v>
      </c>
      <c r="C16" s="2133">
        <v>15</v>
      </c>
      <c r="D16" s="2134">
        <v>0</v>
      </c>
      <c r="E16" s="2135">
        <f>SUM(C16:D16)</f>
        <v>15</v>
      </c>
      <c r="F16" s="2136">
        <v>15</v>
      </c>
      <c r="G16" s="2134">
        <f>H16-F16</f>
        <v>35</v>
      </c>
      <c r="H16" s="2134">
        <f>$B$9*I16</f>
        <v>50</v>
      </c>
      <c r="I16" s="2137">
        <f>SUM(M16,Q16,U16,Y16,AC16,AG16)</f>
        <v>2</v>
      </c>
      <c r="J16" s="2133">
        <v>15</v>
      </c>
      <c r="K16" s="2134">
        <v>0</v>
      </c>
      <c r="L16" s="2134">
        <v>35</v>
      </c>
      <c r="M16" s="2141">
        <v>2</v>
      </c>
      <c r="N16" s="2136"/>
      <c r="O16" s="2134"/>
      <c r="P16" s="2134"/>
      <c r="Q16" s="2137"/>
      <c r="R16" s="2138"/>
      <c r="S16" s="2139"/>
      <c r="T16" s="2139"/>
      <c r="U16" s="2141"/>
      <c r="V16" s="2142"/>
      <c r="W16" s="2134"/>
      <c r="X16" s="2134"/>
      <c r="Y16" s="2137"/>
      <c r="Z16" s="2133"/>
      <c r="AA16" s="2134"/>
      <c r="AB16" s="2134"/>
      <c r="AC16" s="2141"/>
      <c r="AD16" s="2136"/>
      <c r="AE16" s="2134"/>
      <c r="AF16" s="2134"/>
      <c r="AG16" s="2137"/>
      <c r="AH16" s="2143" t="s">
        <v>66</v>
      </c>
    </row>
    <row r="17" spans="1:34" ht="13.5" thickBot="1">
      <c r="A17" s="1901">
        <v>6</v>
      </c>
      <c r="B17" s="2151" t="s">
        <v>421</v>
      </c>
      <c r="C17" s="2111">
        <v>4</v>
      </c>
      <c r="D17" s="2112">
        <v>0</v>
      </c>
      <c r="E17" s="2152">
        <v>4</v>
      </c>
      <c r="F17" s="2153">
        <v>4</v>
      </c>
      <c r="G17" s="2112">
        <v>0</v>
      </c>
      <c r="H17" s="2112">
        <v>4</v>
      </c>
      <c r="I17" s="2154">
        <v>0</v>
      </c>
      <c r="J17" s="2111">
        <v>4</v>
      </c>
      <c r="K17" s="2112">
        <v>0</v>
      </c>
      <c r="L17" s="2112">
        <v>0</v>
      </c>
      <c r="M17" s="2114">
        <v>0</v>
      </c>
      <c r="N17" s="2153"/>
      <c r="O17" s="2112"/>
      <c r="P17" s="2112"/>
      <c r="Q17" s="2154"/>
      <c r="R17" s="2155"/>
      <c r="S17" s="2156"/>
      <c r="T17" s="2156"/>
      <c r="U17" s="2114"/>
      <c r="V17" s="2157"/>
      <c r="W17" s="2112"/>
      <c r="X17" s="2112"/>
      <c r="Y17" s="2154"/>
      <c r="Z17" s="2111"/>
      <c r="AA17" s="2112"/>
      <c r="AB17" s="2112"/>
      <c r="AC17" s="2114"/>
      <c r="AD17" s="2153"/>
      <c r="AE17" s="2112"/>
      <c r="AF17" s="2112"/>
      <c r="AG17" s="2154"/>
      <c r="AH17" s="2158" t="s">
        <v>66</v>
      </c>
    </row>
    <row r="18" spans="1:34" ht="13.5" thickBot="1">
      <c r="A18" s="1635"/>
      <c r="B18" s="2159" t="s">
        <v>55</v>
      </c>
      <c r="C18" s="1640">
        <f>SUM(C12:C17)</f>
        <v>34</v>
      </c>
      <c r="D18" s="1640">
        <f t="shared" ref="D18:AG18" si="0">SUM(D12:D17)</f>
        <v>165</v>
      </c>
      <c r="E18" s="1640">
        <f t="shared" si="0"/>
        <v>199</v>
      </c>
      <c r="F18" s="1640">
        <f t="shared" si="0"/>
        <v>199</v>
      </c>
      <c r="G18" s="1640">
        <f t="shared" si="0"/>
        <v>305</v>
      </c>
      <c r="H18" s="1640">
        <f t="shared" si="0"/>
        <v>504</v>
      </c>
      <c r="I18" s="1639">
        <f t="shared" si="0"/>
        <v>20</v>
      </c>
      <c r="J18" s="1640">
        <f t="shared" si="0"/>
        <v>19</v>
      </c>
      <c r="K18" s="1640">
        <f t="shared" si="0"/>
        <v>30</v>
      </c>
      <c r="L18" s="1640">
        <f t="shared" si="0"/>
        <v>55</v>
      </c>
      <c r="M18" s="1639">
        <f t="shared" si="0"/>
        <v>4</v>
      </c>
      <c r="N18" s="1640">
        <f t="shared" si="0"/>
        <v>0</v>
      </c>
      <c r="O18" s="1640">
        <f t="shared" si="0"/>
        <v>30</v>
      </c>
      <c r="P18" s="1640">
        <f t="shared" si="0"/>
        <v>20</v>
      </c>
      <c r="Q18" s="1639">
        <f t="shared" si="0"/>
        <v>2</v>
      </c>
      <c r="R18" s="1640">
        <f t="shared" si="0"/>
        <v>0</v>
      </c>
      <c r="S18" s="1640">
        <f t="shared" si="0"/>
        <v>45</v>
      </c>
      <c r="T18" s="1640">
        <f t="shared" si="0"/>
        <v>55</v>
      </c>
      <c r="U18" s="1639">
        <f t="shared" si="0"/>
        <v>4</v>
      </c>
      <c r="V18" s="1640">
        <f t="shared" si="0"/>
        <v>15</v>
      </c>
      <c r="W18" s="1640">
        <f t="shared" si="0"/>
        <v>30</v>
      </c>
      <c r="X18" s="1640">
        <f t="shared" si="0"/>
        <v>105</v>
      </c>
      <c r="Y18" s="1639">
        <f t="shared" si="0"/>
        <v>6</v>
      </c>
      <c r="Z18" s="1640">
        <f t="shared" si="0"/>
        <v>0</v>
      </c>
      <c r="AA18" s="1640">
        <f t="shared" si="0"/>
        <v>15</v>
      </c>
      <c r="AB18" s="1640">
        <f t="shared" si="0"/>
        <v>35</v>
      </c>
      <c r="AC18" s="1639">
        <f t="shared" si="0"/>
        <v>2</v>
      </c>
      <c r="AD18" s="1640">
        <f t="shared" si="0"/>
        <v>0</v>
      </c>
      <c r="AE18" s="1640">
        <f t="shared" si="0"/>
        <v>15</v>
      </c>
      <c r="AF18" s="1640">
        <f t="shared" si="0"/>
        <v>35</v>
      </c>
      <c r="AG18" s="1639">
        <f t="shared" si="0"/>
        <v>2</v>
      </c>
      <c r="AH18" s="1635"/>
    </row>
    <row r="19" spans="1:34" ht="15" customHeight="1" thickBot="1">
      <c r="A19" s="1635"/>
      <c r="B19" s="5274" t="s">
        <v>420</v>
      </c>
      <c r="C19" s="5275"/>
      <c r="D19" s="5275"/>
      <c r="E19" s="5275"/>
      <c r="F19" s="5275"/>
      <c r="G19" s="5275"/>
      <c r="H19" s="5275"/>
      <c r="I19" s="5275"/>
      <c r="J19" s="5275"/>
      <c r="K19" s="5275"/>
      <c r="L19" s="5275"/>
      <c r="M19" s="5275"/>
      <c r="N19" s="5275"/>
      <c r="O19" s="5275"/>
      <c r="P19" s="5275"/>
      <c r="Q19" s="5275"/>
      <c r="R19" s="5275"/>
      <c r="S19" s="5275"/>
      <c r="T19" s="5275"/>
      <c r="U19" s="5275"/>
      <c r="V19" s="5275"/>
      <c r="W19" s="5275"/>
      <c r="X19" s="5275"/>
      <c r="Y19" s="5275"/>
      <c r="Z19" s="5275"/>
      <c r="AA19" s="5275"/>
      <c r="AB19" s="5275"/>
      <c r="AC19" s="5275"/>
      <c r="AD19" s="5275"/>
      <c r="AE19" s="5275"/>
      <c r="AF19" s="5275"/>
      <c r="AG19" s="5275"/>
      <c r="AH19" s="5276"/>
    </row>
    <row r="20" spans="1:34" ht="15" customHeight="1" thickBot="1">
      <c r="A20" s="1635" t="s">
        <v>15</v>
      </c>
      <c r="B20" s="5250" t="s">
        <v>419</v>
      </c>
      <c r="C20" s="5251"/>
      <c r="D20" s="5251"/>
      <c r="E20" s="5251"/>
      <c r="F20" s="5251"/>
      <c r="G20" s="5251"/>
      <c r="H20" s="5251"/>
      <c r="I20" s="5251"/>
      <c r="J20" s="5251"/>
      <c r="K20" s="5251"/>
      <c r="L20" s="5251"/>
      <c r="M20" s="5251"/>
      <c r="N20" s="5251"/>
      <c r="O20" s="5251"/>
      <c r="P20" s="5251"/>
      <c r="Q20" s="5251"/>
      <c r="R20" s="5251"/>
      <c r="S20" s="5251"/>
      <c r="T20" s="5251"/>
      <c r="U20" s="5251"/>
      <c r="V20" s="5251"/>
      <c r="W20" s="5251"/>
      <c r="X20" s="5251"/>
      <c r="Y20" s="5251"/>
      <c r="Z20" s="5251"/>
      <c r="AA20" s="5251"/>
      <c r="AB20" s="5251"/>
      <c r="AC20" s="5251"/>
      <c r="AD20" s="5251"/>
      <c r="AE20" s="5251"/>
      <c r="AF20" s="5251"/>
      <c r="AG20" s="5252"/>
      <c r="AH20" s="1635"/>
    </row>
    <row r="21" spans="1:34">
      <c r="A21" s="2145">
        <v>7</v>
      </c>
      <c r="B21" s="2115" t="s">
        <v>43</v>
      </c>
      <c r="C21" s="2160">
        <v>15</v>
      </c>
      <c r="D21" s="2124">
        <v>30</v>
      </c>
      <c r="E21" s="2125">
        <f t="shared" ref="E21:E33" si="1">SUM(C21:D21)</f>
        <v>45</v>
      </c>
      <c r="F21" s="2116">
        <v>45</v>
      </c>
      <c r="G21" s="2117">
        <f t="shared" ref="G21:G33" si="2">H21-F21</f>
        <v>55</v>
      </c>
      <c r="H21" s="2117">
        <f t="shared" ref="H21:H33" si="3">$B$9*I21</f>
        <v>100</v>
      </c>
      <c r="I21" s="2122">
        <f t="shared" ref="I21:I33" si="4">SUM(M21,Q21,U21,Y21,AC21,AG21)</f>
        <v>4</v>
      </c>
      <c r="J21" s="2130">
        <v>15</v>
      </c>
      <c r="K21" s="2161">
        <v>15</v>
      </c>
      <c r="L21" s="2125">
        <v>20</v>
      </c>
      <c r="M21" s="2162">
        <v>2</v>
      </c>
      <c r="N21" s="2163">
        <v>0</v>
      </c>
      <c r="O21" s="2161">
        <v>15</v>
      </c>
      <c r="P21" s="2164">
        <v>35</v>
      </c>
      <c r="Q21" s="2162">
        <v>2</v>
      </c>
      <c r="R21" s="2163"/>
      <c r="S21" s="2161"/>
      <c r="T21" s="2164"/>
      <c r="U21" s="2162"/>
      <c r="V21" s="2163"/>
      <c r="W21" s="2161"/>
      <c r="X21" s="2164"/>
      <c r="Y21" s="2162"/>
      <c r="Z21" s="2163"/>
      <c r="AA21" s="2161"/>
      <c r="AB21" s="2164"/>
      <c r="AC21" s="2162"/>
      <c r="AD21" s="2163"/>
      <c r="AE21" s="2161"/>
      <c r="AF21" s="2164"/>
      <c r="AG21" s="2162"/>
      <c r="AH21" s="1868" t="s">
        <v>47</v>
      </c>
    </row>
    <row r="22" spans="1:34">
      <c r="A22" s="2145">
        <v>8</v>
      </c>
      <c r="B22" s="2165" t="s">
        <v>137</v>
      </c>
      <c r="C22" s="2133">
        <v>15</v>
      </c>
      <c r="D22" s="2134">
        <v>30</v>
      </c>
      <c r="E22" s="2125">
        <f t="shared" si="1"/>
        <v>45</v>
      </c>
      <c r="F22" s="2133">
        <v>45</v>
      </c>
      <c r="G22" s="2134">
        <f t="shared" si="2"/>
        <v>30</v>
      </c>
      <c r="H22" s="2134">
        <f t="shared" si="3"/>
        <v>75</v>
      </c>
      <c r="I22" s="2141">
        <f t="shared" si="4"/>
        <v>3</v>
      </c>
      <c r="J22" s="2142"/>
      <c r="K22" s="2139"/>
      <c r="L22" s="2140"/>
      <c r="M22" s="2141"/>
      <c r="N22" s="2138"/>
      <c r="O22" s="2139"/>
      <c r="P22" s="2140"/>
      <c r="Q22" s="2141"/>
      <c r="R22" s="2138">
        <v>15</v>
      </c>
      <c r="S22" s="2139">
        <v>30</v>
      </c>
      <c r="T22" s="2140">
        <v>30</v>
      </c>
      <c r="U22" s="2141">
        <v>3</v>
      </c>
      <c r="V22" s="2138"/>
      <c r="W22" s="2139"/>
      <c r="X22" s="2140"/>
      <c r="Y22" s="2141"/>
      <c r="Z22" s="2138"/>
      <c r="AA22" s="2139"/>
      <c r="AB22" s="2140"/>
      <c r="AC22" s="2141"/>
      <c r="AD22" s="2138"/>
      <c r="AE22" s="2139"/>
      <c r="AF22" s="2140"/>
      <c r="AG22" s="2141"/>
      <c r="AH22" s="2166" t="s">
        <v>45</v>
      </c>
    </row>
    <row r="23" spans="1:34">
      <c r="A23" s="2145">
        <v>9</v>
      </c>
      <c r="B23" s="2167" t="s">
        <v>138</v>
      </c>
      <c r="C23" s="2133">
        <v>15</v>
      </c>
      <c r="D23" s="2134">
        <v>30</v>
      </c>
      <c r="E23" s="2125">
        <f t="shared" si="1"/>
        <v>45</v>
      </c>
      <c r="F23" s="2133">
        <v>45</v>
      </c>
      <c r="G23" s="2134">
        <f t="shared" si="2"/>
        <v>30</v>
      </c>
      <c r="H23" s="2134">
        <f t="shared" si="3"/>
        <v>75</v>
      </c>
      <c r="I23" s="2141">
        <f t="shared" si="4"/>
        <v>3</v>
      </c>
      <c r="J23" s="2142"/>
      <c r="K23" s="2139"/>
      <c r="L23" s="2140"/>
      <c r="M23" s="2141"/>
      <c r="N23" s="2138"/>
      <c r="O23" s="2139"/>
      <c r="P23" s="2140"/>
      <c r="Q23" s="2141"/>
      <c r="R23" s="2138"/>
      <c r="S23" s="2139"/>
      <c r="T23" s="2140"/>
      <c r="U23" s="2141"/>
      <c r="V23" s="2168">
        <v>15</v>
      </c>
      <c r="W23" s="2169">
        <v>30</v>
      </c>
      <c r="X23" s="2140">
        <v>30</v>
      </c>
      <c r="Y23" s="2141">
        <v>3</v>
      </c>
      <c r="Z23" s="2138"/>
      <c r="AA23" s="2139"/>
      <c r="AB23" s="2140"/>
      <c r="AC23" s="2141"/>
      <c r="AD23" s="2138"/>
      <c r="AE23" s="2139"/>
      <c r="AF23" s="2140"/>
      <c r="AG23" s="2141"/>
      <c r="AH23" s="2166" t="s">
        <v>50</v>
      </c>
    </row>
    <row r="24" spans="1:34">
      <c r="A24" s="2145">
        <v>10</v>
      </c>
      <c r="B24" s="2165" t="s">
        <v>24</v>
      </c>
      <c r="C24" s="2133">
        <v>15</v>
      </c>
      <c r="D24" s="2134">
        <v>30</v>
      </c>
      <c r="E24" s="2125">
        <f t="shared" si="1"/>
        <v>45</v>
      </c>
      <c r="F24" s="2133">
        <v>45</v>
      </c>
      <c r="G24" s="2134">
        <f t="shared" si="2"/>
        <v>5</v>
      </c>
      <c r="H24" s="2134">
        <f t="shared" si="3"/>
        <v>50</v>
      </c>
      <c r="I24" s="2141">
        <f t="shared" si="4"/>
        <v>2</v>
      </c>
      <c r="J24" s="2142"/>
      <c r="K24" s="2139"/>
      <c r="L24" s="2140"/>
      <c r="M24" s="2141"/>
      <c r="N24" s="2138">
        <v>15</v>
      </c>
      <c r="O24" s="2139">
        <v>30</v>
      </c>
      <c r="P24" s="2140">
        <v>5</v>
      </c>
      <c r="Q24" s="2141">
        <v>2</v>
      </c>
      <c r="R24" s="2138"/>
      <c r="S24" s="2139"/>
      <c r="T24" s="2140"/>
      <c r="U24" s="2141"/>
      <c r="V24" s="2138"/>
      <c r="W24" s="2139"/>
      <c r="X24" s="2140"/>
      <c r="Y24" s="2141"/>
      <c r="Z24" s="2138"/>
      <c r="AA24" s="2139"/>
      <c r="AB24" s="2140"/>
      <c r="AC24" s="2141"/>
      <c r="AD24" s="2138"/>
      <c r="AE24" s="2139"/>
      <c r="AF24" s="2140"/>
      <c r="AG24" s="2141"/>
      <c r="AH24" s="2166" t="s">
        <v>47</v>
      </c>
    </row>
    <row r="25" spans="1:34">
      <c r="A25" s="2145">
        <v>11</v>
      </c>
      <c r="B25" s="2170" t="s">
        <v>139</v>
      </c>
      <c r="C25" s="2133">
        <v>15</v>
      </c>
      <c r="D25" s="2134">
        <v>15</v>
      </c>
      <c r="E25" s="2171">
        <f t="shared" si="1"/>
        <v>30</v>
      </c>
      <c r="F25" s="2133">
        <v>30</v>
      </c>
      <c r="G25" s="2134">
        <f t="shared" si="2"/>
        <v>20</v>
      </c>
      <c r="H25" s="2134">
        <f t="shared" si="3"/>
        <v>50</v>
      </c>
      <c r="I25" s="2141">
        <f t="shared" si="4"/>
        <v>2</v>
      </c>
      <c r="J25" s="2142">
        <v>15</v>
      </c>
      <c r="K25" s="2139">
        <v>15</v>
      </c>
      <c r="L25" s="2171">
        <v>20</v>
      </c>
      <c r="M25" s="2141">
        <v>2</v>
      </c>
      <c r="N25" s="2138"/>
      <c r="O25" s="2139"/>
      <c r="P25" s="2140"/>
      <c r="Q25" s="2141"/>
      <c r="R25" s="2138"/>
      <c r="S25" s="2139"/>
      <c r="T25" s="2140"/>
      <c r="U25" s="2141"/>
      <c r="V25" s="2138"/>
      <c r="W25" s="2139"/>
      <c r="X25" s="2140"/>
      <c r="Y25" s="2141"/>
      <c r="Z25" s="2138"/>
      <c r="AA25" s="2139"/>
      <c r="AB25" s="2140"/>
      <c r="AC25" s="2141"/>
      <c r="AD25" s="2138"/>
      <c r="AE25" s="2139"/>
      <c r="AF25" s="2140"/>
      <c r="AG25" s="2141"/>
      <c r="AH25" s="2166" t="s">
        <v>44</v>
      </c>
    </row>
    <row r="26" spans="1:34">
      <c r="A26" s="2145">
        <v>12</v>
      </c>
      <c r="B26" s="2172" t="s">
        <v>143</v>
      </c>
      <c r="C26" s="2160">
        <v>15</v>
      </c>
      <c r="D26" s="2124">
        <v>30</v>
      </c>
      <c r="E26" s="2125">
        <f>SUM(C26:D26)</f>
        <v>45</v>
      </c>
      <c r="F26" s="2160">
        <v>45</v>
      </c>
      <c r="G26" s="2124">
        <f>H26-F26</f>
        <v>30</v>
      </c>
      <c r="H26" s="2124">
        <f>$B$9*I26</f>
        <v>75</v>
      </c>
      <c r="I26" s="2162">
        <f>SUM(M26,Q26,U26,Y26,AC26,AG26)</f>
        <v>3</v>
      </c>
      <c r="J26" s="2130"/>
      <c r="K26" s="2161"/>
      <c r="L26" s="2164"/>
      <c r="M26" s="2162"/>
      <c r="N26" s="2163"/>
      <c r="O26" s="2161"/>
      <c r="P26" s="2164"/>
      <c r="Q26" s="2162"/>
      <c r="R26" s="2163">
        <v>15</v>
      </c>
      <c r="S26" s="2161">
        <v>30</v>
      </c>
      <c r="T26" s="2164">
        <v>30</v>
      </c>
      <c r="U26" s="2162">
        <v>3</v>
      </c>
      <c r="V26" s="2163"/>
      <c r="W26" s="2161"/>
      <c r="X26" s="2164"/>
      <c r="Y26" s="2162"/>
      <c r="Z26" s="2163"/>
      <c r="AA26" s="2161"/>
      <c r="AB26" s="2164"/>
      <c r="AC26" s="2162"/>
      <c r="AD26" s="2163"/>
      <c r="AE26" s="2161"/>
      <c r="AF26" s="2164"/>
      <c r="AG26" s="2126"/>
      <c r="AH26" s="1868" t="s">
        <v>45</v>
      </c>
    </row>
    <row r="27" spans="1:34">
      <c r="A27" s="2145">
        <v>13</v>
      </c>
      <c r="B27" s="2173" t="s">
        <v>144</v>
      </c>
      <c r="C27" s="2133">
        <v>30</v>
      </c>
      <c r="D27" s="2134">
        <v>30</v>
      </c>
      <c r="E27" s="2171">
        <f>SUM(C27:D27)</f>
        <v>60</v>
      </c>
      <c r="F27" s="2133">
        <v>60</v>
      </c>
      <c r="G27" s="2134">
        <f>H27-F27</f>
        <v>65</v>
      </c>
      <c r="H27" s="2134">
        <f>$B$9*I27</f>
        <v>125</v>
      </c>
      <c r="I27" s="2141">
        <f>SUM(M27,Q27,U27,Y27,AC27,AG27)</f>
        <v>5</v>
      </c>
      <c r="J27" s="2142"/>
      <c r="K27" s="2139"/>
      <c r="L27" s="2140"/>
      <c r="M27" s="2141"/>
      <c r="N27" s="2138"/>
      <c r="O27" s="2139"/>
      <c r="P27" s="2140"/>
      <c r="Q27" s="2141"/>
      <c r="R27" s="2138"/>
      <c r="S27" s="2139"/>
      <c r="T27" s="2140"/>
      <c r="U27" s="2141"/>
      <c r="V27" s="2138"/>
      <c r="W27" s="2139"/>
      <c r="X27" s="2140"/>
      <c r="Y27" s="2141"/>
      <c r="Z27" s="2138"/>
      <c r="AA27" s="2139"/>
      <c r="AB27" s="2140"/>
      <c r="AC27" s="2141"/>
      <c r="AD27" s="2168">
        <v>30</v>
      </c>
      <c r="AE27" s="2169">
        <v>30</v>
      </c>
      <c r="AF27" s="2140">
        <v>65</v>
      </c>
      <c r="AG27" s="2137">
        <v>5</v>
      </c>
      <c r="AH27" s="2166" t="s">
        <v>57</v>
      </c>
    </row>
    <row r="28" spans="1:34">
      <c r="A28" s="2145">
        <v>14</v>
      </c>
      <c r="B28" s="2174" t="s">
        <v>149</v>
      </c>
      <c r="C28" s="2133">
        <v>15</v>
      </c>
      <c r="D28" s="2134">
        <v>15</v>
      </c>
      <c r="E28" s="2171">
        <f>SUM(C28:D28)</f>
        <v>30</v>
      </c>
      <c r="F28" s="2133">
        <v>30</v>
      </c>
      <c r="G28" s="2134">
        <f>H28-F28</f>
        <v>20</v>
      </c>
      <c r="H28" s="2134">
        <f>$B$9*I28</f>
        <v>50</v>
      </c>
      <c r="I28" s="2141">
        <f>SUM(M28,Q28,U28,Y28,AC28,AG28)</f>
        <v>2</v>
      </c>
      <c r="J28" s="2142"/>
      <c r="K28" s="2139"/>
      <c r="L28" s="2140"/>
      <c r="M28" s="2141"/>
      <c r="N28" s="2138"/>
      <c r="O28" s="2139"/>
      <c r="P28" s="2140"/>
      <c r="Q28" s="2137"/>
      <c r="R28" s="2138"/>
      <c r="S28" s="2139"/>
      <c r="T28" s="2140"/>
      <c r="U28" s="2141"/>
      <c r="V28" s="2138"/>
      <c r="W28" s="2139"/>
      <c r="X28" s="2140"/>
      <c r="Y28" s="2141"/>
      <c r="Z28" s="2138">
        <v>15</v>
      </c>
      <c r="AA28" s="2139">
        <v>15</v>
      </c>
      <c r="AB28" s="2140">
        <v>20</v>
      </c>
      <c r="AC28" s="2137">
        <v>2</v>
      </c>
      <c r="AD28" s="2138"/>
      <c r="AE28" s="2139"/>
      <c r="AF28" s="2140"/>
      <c r="AG28" s="2137"/>
      <c r="AH28" s="2166" t="s">
        <v>72</v>
      </c>
    </row>
    <row r="29" spans="1:34" ht="13.5" thickBot="1">
      <c r="A29" s="2175">
        <v>15</v>
      </c>
      <c r="B29" s="2176" t="s">
        <v>148</v>
      </c>
      <c r="C29" s="2111">
        <v>0</v>
      </c>
      <c r="D29" s="2112">
        <v>15</v>
      </c>
      <c r="E29" s="2113">
        <f>SUM(C29:D29)</f>
        <v>15</v>
      </c>
      <c r="F29" s="2111">
        <v>15</v>
      </c>
      <c r="G29" s="2112">
        <f>H29-F29</f>
        <v>35</v>
      </c>
      <c r="H29" s="2112">
        <f>$B$9*I29</f>
        <v>50</v>
      </c>
      <c r="I29" s="2114">
        <f>SUM(M29,Q29,U29,Y29,AC29,AG29)</f>
        <v>2</v>
      </c>
      <c r="J29" s="2157"/>
      <c r="K29" s="2156"/>
      <c r="L29" s="2177"/>
      <c r="M29" s="2114"/>
      <c r="N29" s="2155"/>
      <c r="O29" s="2156"/>
      <c r="P29" s="2177"/>
      <c r="Q29" s="2114"/>
      <c r="R29" s="2155"/>
      <c r="S29" s="2156"/>
      <c r="T29" s="2177"/>
      <c r="U29" s="2114"/>
      <c r="V29" s="2155"/>
      <c r="W29" s="2156"/>
      <c r="X29" s="2177"/>
      <c r="Y29" s="2114"/>
      <c r="Z29" s="2155"/>
      <c r="AA29" s="2156"/>
      <c r="AB29" s="2177"/>
      <c r="AC29" s="2114"/>
      <c r="AD29" s="2155">
        <v>0</v>
      </c>
      <c r="AE29" s="2156">
        <v>15</v>
      </c>
      <c r="AF29" s="2177">
        <v>35</v>
      </c>
      <c r="AG29" s="2154">
        <v>2</v>
      </c>
      <c r="AH29" s="2158" t="s">
        <v>54</v>
      </c>
    </row>
    <row r="30" spans="1:34" ht="13.5" thickBot="1">
      <c r="A30" s="1644"/>
      <c r="B30" s="2159" t="s">
        <v>55</v>
      </c>
      <c r="C30" s="1640">
        <f>SUM(C21:C29)</f>
        <v>135</v>
      </c>
      <c r="D30" s="1640">
        <f t="shared" ref="D30:AG30" si="5">SUM(D21:D29)</f>
        <v>225</v>
      </c>
      <c r="E30" s="1640">
        <f t="shared" si="5"/>
        <v>360</v>
      </c>
      <c r="F30" s="1640">
        <f t="shared" si="5"/>
        <v>360</v>
      </c>
      <c r="G30" s="1640">
        <f t="shared" si="5"/>
        <v>290</v>
      </c>
      <c r="H30" s="1640">
        <f t="shared" si="5"/>
        <v>650</v>
      </c>
      <c r="I30" s="1639">
        <f t="shared" si="5"/>
        <v>26</v>
      </c>
      <c r="J30" s="1640">
        <f t="shared" si="5"/>
        <v>30</v>
      </c>
      <c r="K30" s="1640">
        <f t="shared" si="5"/>
        <v>30</v>
      </c>
      <c r="L30" s="1640">
        <f t="shared" si="5"/>
        <v>40</v>
      </c>
      <c r="M30" s="1639">
        <f t="shared" si="5"/>
        <v>4</v>
      </c>
      <c r="N30" s="1640">
        <f t="shared" si="5"/>
        <v>15</v>
      </c>
      <c r="O30" s="1640">
        <f t="shared" si="5"/>
        <v>45</v>
      </c>
      <c r="P30" s="1640">
        <f t="shared" si="5"/>
        <v>40</v>
      </c>
      <c r="Q30" s="1639">
        <f t="shared" si="5"/>
        <v>4</v>
      </c>
      <c r="R30" s="1640">
        <f t="shared" si="5"/>
        <v>30</v>
      </c>
      <c r="S30" s="1640">
        <f t="shared" si="5"/>
        <v>60</v>
      </c>
      <c r="T30" s="1640">
        <f t="shared" si="5"/>
        <v>60</v>
      </c>
      <c r="U30" s="1639">
        <f t="shared" si="5"/>
        <v>6</v>
      </c>
      <c r="V30" s="1640">
        <f t="shared" si="5"/>
        <v>15</v>
      </c>
      <c r="W30" s="1640">
        <f t="shared" si="5"/>
        <v>30</v>
      </c>
      <c r="X30" s="1640">
        <f t="shared" si="5"/>
        <v>30</v>
      </c>
      <c r="Y30" s="1639">
        <f t="shared" si="5"/>
        <v>3</v>
      </c>
      <c r="Z30" s="1640">
        <f t="shared" si="5"/>
        <v>15</v>
      </c>
      <c r="AA30" s="1640">
        <f t="shared" si="5"/>
        <v>15</v>
      </c>
      <c r="AB30" s="1640">
        <f t="shared" si="5"/>
        <v>20</v>
      </c>
      <c r="AC30" s="1639">
        <f t="shared" si="5"/>
        <v>2</v>
      </c>
      <c r="AD30" s="1640">
        <f t="shared" si="5"/>
        <v>30</v>
      </c>
      <c r="AE30" s="1640">
        <f t="shared" si="5"/>
        <v>45</v>
      </c>
      <c r="AF30" s="1640">
        <f t="shared" si="5"/>
        <v>100</v>
      </c>
      <c r="AG30" s="1639">
        <f t="shared" si="5"/>
        <v>7</v>
      </c>
      <c r="AH30" s="1876"/>
    </row>
    <row r="31" spans="1:34" ht="13.5" thickBot="1">
      <c r="A31" s="1718" t="s">
        <v>16</v>
      </c>
      <c r="B31" s="5250" t="s">
        <v>418</v>
      </c>
      <c r="C31" s="5251"/>
      <c r="D31" s="5251"/>
      <c r="E31" s="5251"/>
      <c r="F31" s="5251"/>
      <c r="G31" s="5251"/>
      <c r="H31" s="5251"/>
      <c r="I31" s="5251"/>
      <c r="J31" s="5251"/>
      <c r="K31" s="5251"/>
      <c r="L31" s="5251"/>
      <c r="M31" s="5251"/>
      <c r="N31" s="5251"/>
      <c r="O31" s="5251"/>
      <c r="P31" s="5251"/>
      <c r="Q31" s="5251"/>
      <c r="R31" s="5251"/>
      <c r="S31" s="5251"/>
      <c r="T31" s="5251"/>
      <c r="U31" s="5251"/>
      <c r="V31" s="5251"/>
      <c r="W31" s="5251"/>
      <c r="X31" s="5251"/>
      <c r="Y31" s="5251"/>
      <c r="Z31" s="5251"/>
      <c r="AA31" s="5251"/>
      <c r="AB31" s="5251"/>
      <c r="AC31" s="5251"/>
      <c r="AD31" s="5251"/>
      <c r="AE31" s="5251"/>
      <c r="AF31" s="5251"/>
      <c r="AG31" s="5252"/>
      <c r="AH31" s="1876"/>
    </row>
    <row r="32" spans="1:34">
      <c r="A32" s="2178">
        <v>16</v>
      </c>
      <c r="B32" s="2172" t="s">
        <v>59</v>
      </c>
      <c r="C32" s="2160">
        <v>45</v>
      </c>
      <c r="D32" s="2124">
        <v>45</v>
      </c>
      <c r="E32" s="2125">
        <f t="shared" si="1"/>
        <v>90</v>
      </c>
      <c r="F32" s="2160">
        <v>90</v>
      </c>
      <c r="G32" s="2124">
        <f t="shared" si="2"/>
        <v>35</v>
      </c>
      <c r="H32" s="2124">
        <f t="shared" si="3"/>
        <v>125</v>
      </c>
      <c r="I32" s="2162">
        <f t="shared" si="4"/>
        <v>5</v>
      </c>
      <c r="J32" s="2130">
        <v>30</v>
      </c>
      <c r="K32" s="2161">
        <v>30</v>
      </c>
      <c r="L32" s="2164">
        <v>15</v>
      </c>
      <c r="M32" s="2162">
        <v>3</v>
      </c>
      <c r="N32" s="2163">
        <v>15</v>
      </c>
      <c r="O32" s="2161">
        <v>15</v>
      </c>
      <c r="P32" s="2164">
        <v>20</v>
      </c>
      <c r="Q32" s="2162">
        <v>2</v>
      </c>
      <c r="R32" s="2163"/>
      <c r="S32" s="2161"/>
      <c r="T32" s="2164"/>
      <c r="U32" s="2162"/>
      <c r="V32" s="2163"/>
      <c r="W32" s="2161"/>
      <c r="X32" s="2164"/>
      <c r="Y32" s="2162"/>
      <c r="Z32" s="2163"/>
      <c r="AA32" s="2161"/>
      <c r="AB32" s="2164"/>
      <c r="AC32" s="2162"/>
      <c r="AD32" s="2163"/>
      <c r="AE32" s="2161"/>
      <c r="AF32" s="2164"/>
      <c r="AG32" s="2162"/>
      <c r="AH32" s="1868" t="s">
        <v>47</v>
      </c>
    </row>
    <row r="33" spans="1:34">
      <c r="A33" s="2145">
        <v>17</v>
      </c>
      <c r="B33" s="2144" t="s">
        <v>30</v>
      </c>
      <c r="C33" s="2133">
        <v>45</v>
      </c>
      <c r="D33" s="2134">
        <v>45</v>
      </c>
      <c r="E33" s="2125">
        <f t="shared" si="1"/>
        <v>90</v>
      </c>
      <c r="F33" s="2133">
        <v>90</v>
      </c>
      <c r="G33" s="2134">
        <f t="shared" si="2"/>
        <v>35</v>
      </c>
      <c r="H33" s="2134">
        <f t="shared" si="3"/>
        <v>125</v>
      </c>
      <c r="I33" s="2141">
        <f t="shared" si="4"/>
        <v>5</v>
      </c>
      <c r="J33" s="2142">
        <v>30</v>
      </c>
      <c r="K33" s="2139">
        <v>30</v>
      </c>
      <c r="L33" s="2125">
        <v>15</v>
      </c>
      <c r="M33" s="2141">
        <v>3</v>
      </c>
      <c r="N33" s="2138">
        <v>15</v>
      </c>
      <c r="O33" s="2139">
        <v>15</v>
      </c>
      <c r="P33" s="2140">
        <v>20</v>
      </c>
      <c r="Q33" s="2141">
        <v>2</v>
      </c>
      <c r="R33" s="2138"/>
      <c r="S33" s="2139"/>
      <c r="T33" s="2140"/>
      <c r="U33" s="2141"/>
      <c r="V33" s="2138"/>
      <c r="W33" s="2139"/>
      <c r="X33" s="2140"/>
      <c r="Y33" s="2141"/>
      <c r="Z33" s="2138"/>
      <c r="AA33" s="2139"/>
      <c r="AB33" s="2140"/>
      <c r="AC33" s="2141"/>
      <c r="AD33" s="2138"/>
      <c r="AE33" s="2139"/>
      <c r="AF33" s="2140"/>
      <c r="AG33" s="2141"/>
      <c r="AH33" s="2166" t="s">
        <v>47</v>
      </c>
    </row>
    <row r="34" spans="1:34">
      <c r="A34" s="2145">
        <v>18</v>
      </c>
      <c r="B34" s="2144" t="s">
        <v>140</v>
      </c>
      <c r="C34" s="2133">
        <v>30</v>
      </c>
      <c r="D34" s="2134">
        <v>30</v>
      </c>
      <c r="E34" s="2125">
        <v>60</v>
      </c>
      <c r="F34" s="2133">
        <v>60</v>
      </c>
      <c r="G34" s="2134">
        <v>15</v>
      </c>
      <c r="H34" s="2134">
        <v>75</v>
      </c>
      <c r="I34" s="2141">
        <v>3</v>
      </c>
      <c r="J34" s="2142"/>
      <c r="K34" s="2139"/>
      <c r="L34" s="2125"/>
      <c r="M34" s="2141"/>
      <c r="N34" s="2138">
        <v>30</v>
      </c>
      <c r="O34" s="2139">
        <v>30</v>
      </c>
      <c r="P34" s="2140">
        <v>15</v>
      </c>
      <c r="Q34" s="2141">
        <v>3</v>
      </c>
      <c r="R34" s="2138"/>
      <c r="S34" s="2139"/>
      <c r="T34" s="2140"/>
      <c r="U34" s="2141"/>
      <c r="V34" s="2138"/>
      <c r="W34" s="2139"/>
      <c r="X34" s="2140"/>
      <c r="Y34" s="2141"/>
      <c r="Z34" s="2138"/>
      <c r="AA34" s="2139"/>
      <c r="AB34" s="2140"/>
      <c r="AC34" s="2141"/>
      <c r="AD34" s="2138"/>
      <c r="AE34" s="2139"/>
      <c r="AF34" s="2140"/>
      <c r="AG34" s="2141"/>
      <c r="AH34" s="2166" t="s">
        <v>47</v>
      </c>
    </row>
    <row r="35" spans="1:34" ht="13.5" thickBot="1">
      <c r="A35" s="2145">
        <v>19</v>
      </c>
      <c r="B35" s="2174" t="s">
        <v>150</v>
      </c>
      <c r="C35" s="2133">
        <v>30</v>
      </c>
      <c r="D35" s="2134">
        <v>0</v>
      </c>
      <c r="E35" s="2171">
        <f>SUM(C35:D35)</f>
        <v>30</v>
      </c>
      <c r="F35" s="2133">
        <v>30</v>
      </c>
      <c r="G35" s="2134">
        <f>H35-F35</f>
        <v>20</v>
      </c>
      <c r="H35" s="2134">
        <f>$B$9*I35</f>
        <v>50</v>
      </c>
      <c r="I35" s="2141">
        <f>SUM(M35,Q35,U35,Y35,AC35,AG35)</f>
        <v>2</v>
      </c>
      <c r="J35" s="2179"/>
      <c r="K35" s="1861"/>
      <c r="L35" s="1864"/>
      <c r="M35" s="1863"/>
      <c r="N35" s="1862"/>
      <c r="O35" s="1861"/>
      <c r="P35" s="1864"/>
      <c r="Q35" s="1863"/>
      <c r="R35" s="1862"/>
      <c r="S35" s="1861"/>
      <c r="T35" s="1864"/>
      <c r="U35" s="1863"/>
      <c r="V35" s="1862"/>
      <c r="W35" s="1861"/>
      <c r="X35" s="1864"/>
      <c r="Y35" s="1863"/>
      <c r="Z35" s="1862"/>
      <c r="AA35" s="1861"/>
      <c r="AB35" s="1864"/>
      <c r="AC35" s="1863"/>
      <c r="AD35" s="1862">
        <v>30</v>
      </c>
      <c r="AE35" s="1861">
        <v>0</v>
      </c>
      <c r="AF35" s="2140">
        <v>20</v>
      </c>
      <c r="AG35" s="1860">
        <v>2</v>
      </c>
      <c r="AH35" s="1859" t="s">
        <v>54</v>
      </c>
    </row>
    <row r="36" spans="1:34" ht="13.5" thickBot="1">
      <c r="A36" s="2175"/>
      <c r="B36" s="2180" t="s">
        <v>55</v>
      </c>
      <c r="C36" s="1857">
        <f>SUM(C32:C35)</f>
        <v>150</v>
      </c>
      <c r="D36" s="1857">
        <f t="shared" ref="D36:AG36" si="6">SUM(D32:D35)</f>
        <v>120</v>
      </c>
      <c r="E36" s="1857">
        <f t="shared" si="6"/>
        <v>270</v>
      </c>
      <c r="F36" s="1857">
        <f t="shared" si="6"/>
        <v>270</v>
      </c>
      <c r="G36" s="1857">
        <f t="shared" si="6"/>
        <v>105</v>
      </c>
      <c r="H36" s="1857">
        <f t="shared" si="6"/>
        <v>375</v>
      </c>
      <c r="I36" s="1856">
        <f t="shared" si="6"/>
        <v>15</v>
      </c>
      <c r="J36" s="1857">
        <f t="shared" si="6"/>
        <v>60</v>
      </c>
      <c r="K36" s="1857">
        <f t="shared" si="6"/>
        <v>60</v>
      </c>
      <c r="L36" s="1857">
        <f t="shared" si="6"/>
        <v>30</v>
      </c>
      <c r="M36" s="1856">
        <f t="shared" si="6"/>
        <v>6</v>
      </c>
      <c r="N36" s="1857">
        <f t="shared" si="6"/>
        <v>60</v>
      </c>
      <c r="O36" s="1857">
        <f t="shared" si="6"/>
        <v>60</v>
      </c>
      <c r="P36" s="1857">
        <f t="shared" si="6"/>
        <v>55</v>
      </c>
      <c r="Q36" s="1856">
        <f t="shared" si="6"/>
        <v>7</v>
      </c>
      <c r="R36" s="1857"/>
      <c r="S36" s="1857"/>
      <c r="T36" s="1857"/>
      <c r="U36" s="1857"/>
      <c r="V36" s="1857"/>
      <c r="W36" s="1857"/>
      <c r="X36" s="1857"/>
      <c r="Y36" s="1857"/>
      <c r="Z36" s="1857"/>
      <c r="AA36" s="1857"/>
      <c r="AB36" s="1857"/>
      <c r="AC36" s="1857"/>
      <c r="AD36" s="1857">
        <f t="shared" si="6"/>
        <v>30</v>
      </c>
      <c r="AE36" s="1857">
        <f t="shared" si="6"/>
        <v>0</v>
      </c>
      <c r="AF36" s="1857">
        <f t="shared" si="6"/>
        <v>20</v>
      </c>
      <c r="AG36" s="1856">
        <f t="shared" si="6"/>
        <v>2</v>
      </c>
      <c r="AH36" s="1855"/>
    </row>
    <row r="37" spans="1:34" ht="15" customHeight="1" thickBot="1">
      <c r="A37" s="1854"/>
      <c r="B37" s="5274" t="s">
        <v>417</v>
      </c>
      <c r="C37" s="5275"/>
      <c r="D37" s="5275"/>
      <c r="E37" s="5275"/>
      <c r="F37" s="5275"/>
      <c r="G37" s="5275"/>
      <c r="H37" s="5275"/>
      <c r="I37" s="5275"/>
      <c r="J37" s="5275"/>
      <c r="K37" s="5275"/>
      <c r="L37" s="5275"/>
      <c r="M37" s="5275"/>
      <c r="N37" s="5275"/>
      <c r="O37" s="5275"/>
      <c r="P37" s="5275"/>
      <c r="Q37" s="5275"/>
      <c r="R37" s="5275"/>
      <c r="S37" s="5275"/>
      <c r="T37" s="5275"/>
      <c r="U37" s="5275"/>
      <c r="V37" s="5275"/>
      <c r="W37" s="5275"/>
      <c r="X37" s="5275"/>
      <c r="Y37" s="5275"/>
      <c r="Z37" s="5275"/>
      <c r="AA37" s="5275"/>
      <c r="AB37" s="5275"/>
      <c r="AC37" s="5275"/>
      <c r="AD37" s="5275"/>
      <c r="AE37" s="5275"/>
      <c r="AF37" s="5275"/>
      <c r="AG37" s="5275"/>
      <c r="AH37" s="5276"/>
    </row>
    <row r="38" spans="1:34" ht="13.5" thickBot="1">
      <c r="A38" s="1644" t="s">
        <v>17</v>
      </c>
      <c r="B38" s="5250" t="s">
        <v>416</v>
      </c>
      <c r="C38" s="5251"/>
      <c r="D38" s="5251"/>
      <c r="E38" s="5251"/>
      <c r="F38" s="5251"/>
      <c r="G38" s="5251"/>
      <c r="H38" s="5251"/>
      <c r="I38" s="5251"/>
      <c r="J38" s="5251"/>
      <c r="K38" s="5251"/>
      <c r="L38" s="5251"/>
      <c r="M38" s="5251"/>
      <c r="N38" s="5251"/>
      <c r="O38" s="5251"/>
      <c r="P38" s="5251"/>
      <c r="Q38" s="5251"/>
      <c r="R38" s="5251"/>
      <c r="S38" s="5251"/>
      <c r="T38" s="5251"/>
      <c r="U38" s="5251"/>
      <c r="V38" s="5251"/>
      <c r="W38" s="5251"/>
      <c r="X38" s="5251"/>
      <c r="Y38" s="5251"/>
      <c r="Z38" s="5251"/>
      <c r="AA38" s="5251"/>
      <c r="AB38" s="5251"/>
      <c r="AC38" s="5251"/>
      <c r="AD38" s="5251"/>
      <c r="AE38" s="5251"/>
      <c r="AF38" s="5251"/>
      <c r="AG38" s="5252"/>
      <c r="AH38" s="1852"/>
    </row>
    <row r="39" spans="1:34">
      <c r="A39" s="2178">
        <v>20</v>
      </c>
      <c r="B39" s="2181" t="s">
        <v>142</v>
      </c>
      <c r="C39" s="2133">
        <v>15</v>
      </c>
      <c r="D39" s="2134">
        <v>15</v>
      </c>
      <c r="E39" s="2125">
        <f>SUM(C39:D39)</f>
        <v>30</v>
      </c>
      <c r="F39" s="2133">
        <v>30</v>
      </c>
      <c r="G39" s="2134">
        <f>H39-F39</f>
        <v>20</v>
      </c>
      <c r="H39" s="2134">
        <f>$B$9*I39</f>
        <v>50</v>
      </c>
      <c r="I39" s="2141">
        <f>SUM(M39,Q39,U39,Y39,AC39,AG39)</f>
        <v>2</v>
      </c>
      <c r="J39" s="2142"/>
      <c r="K39" s="2139"/>
      <c r="L39" s="2140"/>
      <c r="M39" s="2141"/>
      <c r="N39" s="2138"/>
      <c r="O39" s="2139"/>
      <c r="P39" s="2140"/>
      <c r="Q39" s="2141"/>
      <c r="R39" s="2138"/>
      <c r="S39" s="2139"/>
      <c r="T39" s="2140"/>
      <c r="U39" s="2141"/>
      <c r="V39" s="2138"/>
      <c r="W39" s="2139"/>
      <c r="X39" s="2140"/>
      <c r="Y39" s="2141"/>
      <c r="Z39" s="2138">
        <v>15</v>
      </c>
      <c r="AA39" s="2139">
        <v>15</v>
      </c>
      <c r="AB39" s="2140">
        <v>20</v>
      </c>
      <c r="AC39" s="2141">
        <v>2</v>
      </c>
      <c r="AD39" s="2138"/>
      <c r="AE39" s="2139"/>
      <c r="AF39" s="2140"/>
      <c r="AG39" s="2141"/>
      <c r="AH39" s="2166" t="s">
        <v>72</v>
      </c>
    </row>
    <row r="40" spans="1:34">
      <c r="A40" s="2145">
        <v>21</v>
      </c>
      <c r="B40" s="2181" t="s">
        <v>49</v>
      </c>
      <c r="C40" s="2133">
        <v>30</v>
      </c>
      <c r="D40" s="2134">
        <v>15</v>
      </c>
      <c r="E40" s="2171">
        <f t="shared" ref="E40:E43" si="7">SUM(C40:D40)</f>
        <v>45</v>
      </c>
      <c r="F40" s="2133">
        <v>45</v>
      </c>
      <c r="G40" s="2134">
        <f t="shared" ref="G40:G43" si="8">H40-F40</f>
        <v>5</v>
      </c>
      <c r="H40" s="2134">
        <f t="shared" ref="H40:H43" si="9">$B$9*I40</f>
        <v>50</v>
      </c>
      <c r="I40" s="2141">
        <f t="shared" ref="I40:I43" si="10">SUM(M40,Q40,U40,Y40,AC40,AG40)</f>
        <v>2</v>
      </c>
      <c r="J40" s="2142"/>
      <c r="K40" s="2139"/>
      <c r="L40" s="2140"/>
      <c r="M40" s="2141"/>
      <c r="N40" s="2138"/>
      <c r="O40" s="2139"/>
      <c r="P40" s="2140"/>
      <c r="Q40" s="2141"/>
      <c r="R40" s="2138"/>
      <c r="S40" s="2139"/>
      <c r="T40" s="2140"/>
      <c r="U40" s="2141"/>
      <c r="V40" s="2138"/>
      <c r="W40" s="2139"/>
      <c r="X40" s="2140"/>
      <c r="Y40" s="2141"/>
      <c r="Z40" s="2138">
        <v>30</v>
      </c>
      <c r="AA40" s="2139">
        <v>15</v>
      </c>
      <c r="AB40" s="2140">
        <v>5</v>
      </c>
      <c r="AC40" s="2141">
        <v>2</v>
      </c>
      <c r="AD40" s="2138"/>
      <c r="AE40" s="2139"/>
      <c r="AF40" s="2140"/>
      <c r="AG40" s="2137"/>
      <c r="AH40" s="2143" t="s">
        <v>52</v>
      </c>
    </row>
    <row r="41" spans="1:34">
      <c r="A41" s="2145">
        <v>22</v>
      </c>
      <c r="B41" s="2182" t="s">
        <v>145</v>
      </c>
      <c r="C41" s="2133">
        <v>15</v>
      </c>
      <c r="D41" s="2134">
        <v>30</v>
      </c>
      <c r="E41" s="2171">
        <f t="shared" si="7"/>
        <v>45</v>
      </c>
      <c r="F41" s="2133">
        <v>45</v>
      </c>
      <c r="G41" s="2134">
        <f t="shared" si="8"/>
        <v>30</v>
      </c>
      <c r="H41" s="2134">
        <f t="shared" si="9"/>
        <v>75</v>
      </c>
      <c r="I41" s="2141">
        <f t="shared" si="10"/>
        <v>3</v>
      </c>
      <c r="J41" s="2142"/>
      <c r="K41" s="2139"/>
      <c r="L41" s="2140"/>
      <c r="M41" s="2141"/>
      <c r="N41" s="2138"/>
      <c r="O41" s="2139"/>
      <c r="P41" s="2140"/>
      <c r="Q41" s="2141"/>
      <c r="R41" s="2138"/>
      <c r="S41" s="2139"/>
      <c r="T41" s="2140"/>
      <c r="U41" s="2141"/>
      <c r="V41" s="2138">
        <v>15</v>
      </c>
      <c r="W41" s="2139">
        <v>30</v>
      </c>
      <c r="X41" s="2140">
        <v>30</v>
      </c>
      <c r="Y41" s="2141">
        <v>3</v>
      </c>
      <c r="Z41" s="2138"/>
      <c r="AA41" s="2139"/>
      <c r="AB41" s="2140"/>
      <c r="AC41" s="2141"/>
      <c r="AD41" s="2138"/>
      <c r="AE41" s="2139"/>
      <c r="AF41" s="2140"/>
      <c r="AG41" s="2137"/>
      <c r="AH41" s="2143" t="s">
        <v>62</v>
      </c>
    </row>
    <row r="42" spans="1:34">
      <c r="A42" s="2145">
        <v>23</v>
      </c>
      <c r="B42" s="2182" t="s">
        <v>146</v>
      </c>
      <c r="C42" s="2133">
        <v>15</v>
      </c>
      <c r="D42" s="2134">
        <v>30</v>
      </c>
      <c r="E42" s="2171">
        <f t="shared" si="7"/>
        <v>45</v>
      </c>
      <c r="F42" s="2133">
        <v>45</v>
      </c>
      <c r="G42" s="2134">
        <f t="shared" si="8"/>
        <v>30</v>
      </c>
      <c r="H42" s="2134">
        <f t="shared" si="9"/>
        <v>75</v>
      </c>
      <c r="I42" s="2141">
        <f t="shared" si="10"/>
        <v>3</v>
      </c>
      <c r="J42" s="2142"/>
      <c r="K42" s="2139"/>
      <c r="L42" s="2140"/>
      <c r="M42" s="2141"/>
      <c r="N42" s="2138"/>
      <c r="O42" s="2139"/>
      <c r="P42" s="2140"/>
      <c r="Q42" s="2141"/>
      <c r="R42" s="2138"/>
      <c r="S42" s="2139"/>
      <c r="T42" s="2140"/>
      <c r="U42" s="2141"/>
      <c r="V42" s="2138"/>
      <c r="W42" s="2139"/>
      <c r="X42" s="2140"/>
      <c r="Y42" s="2141"/>
      <c r="Z42" s="2138">
        <v>15</v>
      </c>
      <c r="AA42" s="2139">
        <v>30</v>
      </c>
      <c r="AB42" s="2140">
        <v>30</v>
      </c>
      <c r="AC42" s="2141">
        <v>3</v>
      </c>
      <c r="AD42" s="2138"/>
      <c r="AE42" s="2139"/>
      <c r="AF42" s="2140"/>
      <c r="AG42" s="2137"/>
      <c r="AH42" s="2166" t="s">
        <v>72</v>
      </c>
    </row>
    <row r="43" spans="1:34" ht="12.75" customHeight="1" thickBot="1">
      <c r="A43" s="2145">
        <v>24</v>
      </c>
      <c r="B43" s="2165" t="s">
        <v>147</v>
      </c>
      <c r="C43" s="2133">
        <v>30</v>
      </c>
      <c r="D43" s="2134">
        <v>0</v>
      </c>
      <c r="E43" s="2171">
        <f t="shared" si="7"/>
        <v>30</v>
      </c>
      <c r="F43" s="2133">
        <v>30</v>
      </c>
      <c r="G43" s="2134">
        <f t="shared" si="8"/>
        <v>45</v>
      </c>
      <c r="H43" s="2134">
        <f t="shared" si="9"/>
        <v>75</v>
      </c>
      <c r="I43" s="2141">
        <f t="shared" si="10"/>
        <v>3</v>
      </c>
      <c r="J43" s="2142">
        <v>30</v>
      </c>
      <c r="K43" s="2139">
        <v>0</v>
      </c>
      <c r="L43" s="2125">
        <f>G43</f>
        <v>45</v>
      </c>
      <c r="M43" s="2141">
        <v>3</v>
      </c>
      <c r="N43" s="2138"/>
      <c r="O43" s="2139"/>
      <c r="P43" s="2140"/>
      <c r="Q43" s="2141"/>
      <c r="R43" s="2138"/>
      <c r="S43" s="2139"/>
      <c r="T43" s="2140"/>
      <c r="U43" s="2141"/>
      <c r="V43" s="2138"/>
      <c r="W43" s="2139"/>
      <c r="X43" s="2140"/>
      <c r="Y43" s="2141"/>
      <c r="Z43" s="2138"/>
      <c r="AA43" s="2139"/>
      <c r="AB43" s="2140"/>
      <c r="AC43" s="2141"/>
      <c r="AD43" s="2138"/>
      <c r="AE43" s="2139"/>
      <c r="AF43" s="2140"/>
      <c r="AG43" s="2137"/>
      <c r="AH43" s="2143" t="s">
        <v>66</v>
      </c>
    </row>
    <row r="44" spans="1:34" ht="13.5" thickBot="1">
      <c r="A44" s="2145"/>
      <c r="B44" s="2183" t="s">
        <v>151</v>
      </c>
      <c r="C44" s="1635">
        <f>SUM(C39:C43)</f>
        <v>105</v>
      </c>
      <c r="D44" s="1635">
        <f t="shared" ref="D44:AC44" si="11">SUM(D39:D43)</f>
        <v>90</v>
      </c>
      <c r="E44" s="1635">
        <f t="shared" si="11"/>
        <v>195</v>
      </c>
      <c r="F44" s="1635">
        <f t="shared" si="11"/>
        <v>195</v>
      </c>
      <c r="G44" s="1635">
        <f t="shared" si="11"/>
        <v>130</v>
      </c>
      <c r="H44" s="1635">
        <f t="shared" si="11"/>
        <v>325</v>
      </c>
      <c r="I44" s="1671">
        <f t="shared" si="11"/>
        <v>13</v>
      </c>
      <c r="J44" s="1635">
        <f t="shared" si="11"/>
        <v>30</v>
      </c>
      <c r="K44" s="1635">
        <f t="shared" si="11"/>
        <v>0</v>
      </c>
      <c r="L44" s="1635">
        <f t="shared" si="11"/>
        <v>45</v>
      </c>
      <c r="M44" s="1671">
        <f t="shared" si="11"/>
        <v>3</v>
      </c>
      <c r="N44" s="1635"/>
      <c r="O44" s="1635"/>
      <c r="P44" s="1635"/>
      <c r="Q44" s="1635"/>
      <c r="R44" s="1635"/>
      <c r="S44" s="1635"/>
      <c r="T44" s="1635"/>
      <c r="U44" s="1635"/>
      <c r="V44" s="1635">
        <f t="shared" si="11"/>
        <v>15</v>
      </c>
      <c r="W44" s="1635">
        <f t="shared" si="11"/>
        <v>30</v>
      </c>
      <c r="X44" s="1635">
        <f t="shared" si="11"/>
        <v>30</v>
      </c>
      <c r="Y44" s="1671">
        <f t="shared" si="11"/>
        <v>3</v>
      </c>
      <c r="Z44" s="1635">
        <f t="shared" si="11"/>
        <v>60</v>
      </c>
      <c r="AA44" s="1635">
        <f t="shared" si="11"/>
        <v>60</v>
      </c>
      <c r="AB44" s="1635">
        <f t="shared" si="11"/>
        <v>55</v>
      </c>
      <c r="AC44" s="1671">
        <f t="shared" si="11"/>
        <v>7</v>
      </c>
      <c r="AD44" s="1635"/>
      <c r="AE44" s="1635"/>
      <c r="AF44" s="1635"/>
      <c r="AG44" s="1635"/>
      <c r="AH44" s="1719"/>
    </row>
    <row r="45" spans="1:34" ht="13.5" thickBot="1">
      <c r="A45" s="2145" t="s">
        <v>18</v>
      </c>
      <c r="B45" s="5279" t="s">
        <v>415</v>
      </c>
      <c r="C45" s="5280"/>
      <c r="D45" s="5280"/>
      <c r="E45" s="5280"/>
      <c r="F45" s="5280"/>
      <c r="G45" s="5280"/>
      <c r="H45" s="5280"/>
      <c r="I45" s="5280"/>
      <c r="J45" s="5280"/>
      <c r="K45" s="5280"/>
      <c r="L45" s="5280"/>
      <c r="M45" s="5280"/>
      <c r="N45" s="5280"/>
      <c r="O45" s="5280"/>
      <c r="P45" s="5280"/>
      <c r="Q45" s="5280"/>
      <c r="R45" s="5280"/>
      <c r="S45" s="5280"/>
      <c r="T45" s="5280"/>
      <c r="U45" s="5280"/>
      <c r="V45" s="5280"/>
      <c r="W45" s="5280"/>
      <c r="X45" s="5280"/>
      <c r="Y45" s="5280"/>
      <c r="Z45" s="5280"/>
      <c r="AA45" s="5280"/>
      <c r="AB45" s="5280"/>
      <c r="AC45" s="5280"/>
      <c r="AD45" s="5280"/>
      <c r="AE45" s="5280"/>
      <c r="AF45" s="5280"/>
      <c r="AG45" s="5280"/>
      <c r="AH45" s="5281"/>
    </row>
    <row r="46" spans="1:34">
      <c r="A46" s="2184">
        <v>25</v>
      </c>
      <c r="B46" s="2185" t="s">
        <v>153</v>
      </c>
      <c r="C46" s="2116">
        <v>15</v>
      </c>
      <c r="D46" s="2117">
        <v>45</v>
      </c>
      <c r="E46" s="2118">
        <f t="shared" ref="E46:E57" si="12">SUM(C46:D46)</f>
        <v>60</v>
      </c>
      <c r="F46" s="2116">
        <v>60</v>
      </c>
      <c r="G46" s="2117">
        <f t="shared" ref="G46:G57" si="13">H46-F46</f>
        <v>90</v>
      </c>
      <c r="H46" s="2117">
        <f t="shared" ref="H46:H57" si="14">$B$9*I46</f>
        <v>150</v>
      </c>
      <c r="I46" s="2122">
        <f t="shared" ref="I46:I57" si="15">SUM(M46,Q46,U46,Y46,AC46,AG46)</f>
        <v>6</v>
      </c>
      <c r="J46" s="2127"/>
      <c r="K46" s="2128"/>
      <c r="L46" s="2129"/>
      <c r="M46" s="2122"/>
      <c r="N46" s="2127"/>
      <c r="O46" s="2186"/>
      <c r="P46" s="2129"/>
      <c r="Q46" s="2122"/>
      <c r="R46" s="2127">
        <v>15</v>
      </c>
      <c r="S46" s="2128">
        <v>15</v>
      </c>
      <c r="T46" s="2129">
        <v>20</v>
      </c>
      <c r="U46" s="2122">
        <v>2</v>
      </c>
      <c r="V46" s="2127">
        <v>0</v>
      </c>
      <c r="W46" s="2128">
        <v>15</v>
      </c>
      <c r="X46" s="2129">
        <v>35</v>
      </c>
      <c r="Y46" s="2122">
        <v>2</v>
      </c>
      <c r="Z46" s="2187">
        <v>0</v>
      </c>
      <c r="AA46" s="2186">
        <v>15</v>
      </c>
      <c r="AB46" s="2188">
        <v>35</v>
      </c>
      <c r="AC46" s="2189">
        <v>2</v>
      </c>
      <c r="AD46" s="2127"/>
      <c r="AE46" s="2128"/>
      <c r="AF46" s="2129"/>
      <c r="AG46" s="2122"/>
      <c r="AH46" s="2190" t="s">
        <v>72</v>
      </c>
    </row>
    <row r="47" spans="1:34">
      <c r="A47" s="2184">
        <v>26</v>
      </c>
      <c r="B47" s="2191" t="s">
        <v>154</v>
      </c>
      <c r="C47" s="2192">
        <v>0</v>
      </c>
      <c r="D47" s="2193">
        <v>30</v>
      </c>
      <c r="E47" s="2135">
        <f t="shared" si="12"/>
        <v>30</v>
      </c>
      <c r="F47" s="2192">
        <v>30</v>
      </c>
      <c r="G47" s="2134">
        <f t="shared" si="13"/>
        <v>45</v>
      </c>
      <c r="H47" s="2134">
        <f t="shared" si="14"/>
        <v>75</v>
      </c>
      <c r="I47" s="2141">
        <f t="shared" si="15"/>
        <v>3</v>
      </c>
      <c r="J47" s="2194">
        <v>0</v>
      </c>
      <c r="K47" s="2195">
        <v>30</v>
      </c>
      <c r="L47" s="2125">
        <f>G47</f>
        <v>45</v>
      </c>
      <c r="M47" s="2196">
        <v>3</v>
      </c>
      <c r="N47" s="2194"/>
      <c r="O47" s="2195"/>
      <c r="P47" s="2197"/>
      <c r="Q47" s="2196"/>
      <c r="R47" s="2194"/>
      <c r="S47" s="2195"/>
      <c r="T47" s="2197"/>
      <c r="U47" s="2196"/>
      <c r="V47" s="2194"/>
      <c r="W47" s="2195"/>
      <c r="X47" s="2197"/>
      <c r="Y47" s="2196"/>
      <c r="Z47" s="2194"/>
      <c r="AA47" s="2195"/>
      <c r="AB47" s="2197"/>
      <c r="AC47" s="2196"/>
      <c r="AD47" s="2194"/>
      <c r="AE47" s="2195"/>
      <c r="AF47" s="2197"/>
      <c r="AG47" s="2196"/>
      <c r="AH47" s="2198" t="s">
        <v>66</v>
      </c>
    </row>
    <row r="48" spans="1:34">
      <c r="A48" s="2184">
        <v>27</v>
      </c>
      <c r="B48" s="2199" t="s">
        <v>155</v>
      </c>
      <c r="C48" s="2133">
        <v>0</v>
      </c>
      <c r="D48" s="2134">
        <v>60</v>
      </c>
      <c r="E48" s="2135">
        <f t="shared" si="12"/>
        <v>60</v>
      </c>
      <c r="F48" s="2133">
        <v>60</v>
      </c>
      <c r="G48" s="2134">
        <f t="shared" si="13"/>
        <v>40</v>
      </c>
      <c r="H48" s="2134">
        <f t="shared" si="14"/>
        <v>100</v>
      </c>
      <c r="I48" s="2141">
        <f t="shared" si="15"/>
        <v>4</v>
      </c>
      <c r="J48" s="2138">
        <v>0</v>
      </c>
      <c r="K48" s="2139">
        <v>30</v>
      </c>
      <c r="L48" s="2125">
        <v>20</v>
      </c>
      <c r="M48" s="2141">
        <v>2</v>
      </c>
      <c r="N48" s="2138">
        <v>0</v>
      </c>
      <c r="O48" s="2139">
        <v>30</v>
      </c>
      <c r="P48" s="2140">
        <v>20</v>
      </c>
      <c r="Q48" s="2141">
        <v>2</v>
      </c>
      <c r="R48" s="2138"/>
      <c r="S48" s="2139"/>
      <c r="T48" s="2140"/>
      <c r="U48" s="2141"/>
      <c r="V48" s="2138"/>
      <c r="W48" s="2139"/>
      <c r="X48" s="2140"/>
      <c r="Y48" s="2141"/>
      <c r="Z48" s="2138"/>
      <c r="AA48" s="2139"/>
      <c r="AB48" s="2140"/>
      <c r="AC48" s="2141"/>
      <c r="AD48" s="2138"/>
      <c r="AE48" s="2139"/>
      <c r="AF48" s="2140"/>
      <c r="AG48" s="2141"/>
      <c r="AH48" s="2143" t="s">
        <v>58</v>
      </c>
    </row>
    <row r="49" spans="1:34">
      <c r="A49" s="2184">
        <v>28</v>
      </c>
      <c r="B49" s="2199" t="s">
        <v>156</v>
      </c>
      <c r="C49" s="2133">
        <v>0</v>
      </c>
      <c r="D49" s="2134">
        <v>60</v>
      </c>
      <c r="E49" s="2135">
        <f t="shared" si="12"/>
        <v>60</v>
      </c>
      <c r="F49" s="2133">
        <v>60</v>
      </c>
      <c r="G49" s="2134">
        <f t="shared" si="13"/>
        <v>40</v>
      </c>
      <c r="H49" s="2134">
        <f t="shared" si="14"/>
        <v>100</v>
      </c>
      <c r="I49" s="2141">
        <f t="shared" si="15"/>
        <v>4</v>
      </c>
      <c r="J49" s="2138"/>
      <c r="K49" s="2139"/>
      <c r="L49" s="2140"/>
      <c r="M49" s="2141"/>
      <c r="N49" s="2138"/>
      <c r="O49" s="2139"/>
      <c r="P49" s="2140"/>
      <c r="Q49" s="2141"/>
      <c r="R49" s="2138"/>
      <c r="S49" s="2139"/>
      <c r="T49" s="2140"/>
      <c r="U49" s="2141"/>
      <c r="V49" s="2138">
        <v>0</v>
      </c>
      <c r="W49" s="2139">
        <v>30</v>
      </c>
      <c r="X49" s="2140">
        <v>20</v>
      </c>
      <c r="Y49" s="2141">
        <v>2</v>
      </c>
      <c r="Z49" s="2138">
        <v>0</v>
      </c>
      <c r="AA49" s="2139">
        <v>30</v>
      </c>
      <c r="AB49" s="2140">
        <v>20</v>
      </c>
      <c r="AC49" s="2141">
        <v>2</v>
      </c>
      <c r="AD49" s="2138"/>
      <c r="AE49" s="2139"/>
      <c r="AF49" s="2140"/>
      <c r="AG49" s="2141"/>
      <c r="AH49" s="2143" t="s">
        <v>52</v>
      </c>
    </row>
    <row r="50" spans="1:34">
      <c r="A50" s="2184">
        <v>29</v>
      </c>
      <c r="B50" s="2199" t="s">
        <v>157</v>
      </c>
      <c r="C50" s="2133">
        <v>0</v>
      </c>
      <c r="D50" s="2134">
        <v>60</v>
      </c>
      <c r="E50" s="2135">
        <f t="shared" si="12"/>
        <v>60</v>
      </c>
      <c r="F50" s="2133">
        <v>60</v>
      </c>
      <c r="G50" s="2134">
        <f t="shared" si="13"/>
        <v>40</v>
      </c>
      <c r="H50" s="2134">
        <f t="shared" si="14"/>
        <v>100</v>
      </c>
      <c r="I50" s="2141">
        <f t="shared" si="15"/>
        <v>4</v>
      </c>
      <c r="J50" s="2138"/>
      <c r="K50" s="2139"/>
      <c r="L50" s="2140"/>
      <c r="M50" s="2141"/>
      <c r="N50" s="2138">
        <v>0</v>
      </c>
      <c r="O50" s="2139">
        <v>30</v>
      </c>
      <c r="P50" s="2140">
        <v>20</v>
      </c>
      <c r="Q50" s="2141">
        <v>2</v>
      </c>
      <c r="R50" s="2138">
        <v>0</v>
      </c>
      <c r="S50" s="2139">
        <v>30</v>
      </c>
      <c r="T50" s="2140">
        <v>20</v>
      </c>
      <c r="U50" s="2141">
        <v>2</v>
      </c>
      <c r="V50" s="2138"/>
      <c r="W50" s="2139"/>
      <c r="X50" s="2140"/>
      <c r="Y50" s="2141"/>
      <c r="Z50" s="2138"/>
      <c r="AA50" s="2139"/>
      <c r="AB50" s="2140"/>
      <c r="AC50" s="2141"/>
      <c r="AD50" s="2138"/>
      <c r="AE50" s="2139"/>
      <c r="AF50" s="2140"/>
      <c r="AG50" s="2141"/>
      <c r="AH50" s="2143" t="s">
        <v>64</v>
      </c>
    </row>
    <row r="51" spans="1:34">
      <c r="A51" s="2184">
        <v>30</v>
      </c>
      <c r="B51" s="2199" t="s">
        <v>158</v>
      </c>
      <c r="C51" s="2133">
        <v>0</v>
      </c>
      <c r="D51" s="2134">
        <v>60</v>
      </c>
      <c r="E51" s="2135">
        <f t="shared" si="12"/>
        <v>60</v>
      </c>
      <c r="F51" s="2133">
        <v>60</v>
      </c>
      <c r="G51" s="2134">
        <f t="shared" si="13"/>
        <v>40</v>
      </c>
      <c r="H51" s="2134">
        <f t="shared" si="14"/>
        <v>100</v>
      </c>
      <c r="I51" s="2141">
        <f t="shared" si="15"/>
        <v>4</v>
      </c>
      <c r="J51" s="2138"/>
      <c r="K51" s="2139"/>
      <c r="L51" s="2140"/>
      <c r="M51" s="2141"/>
      <c r="N51" s="2138"/>
      <c r="O51" s="2139"/>
      <c r="P51" s="2140"/>
      <c r="Q51" s="2141"/>
      <c r="R51" s="2138">
        <v>0</v>
      </c>
      <c r="S51" s="2139">
        <v>30</v>
      </c>
      <c r="T51" s="2140">
        <v>20</v>
      </c>
      <c r="U51" s="2141">
        <v>2</v>
      </c>
      <c r="V51" s="2138">
        <v>0</v>
      </c>
      <c r="W51" s="2139">
        <v>30</v>
      </c>
      <c r="X51" s="2140">
        <v>20</v>
      </c>
      <c r="Y51" s="2141">
        <v>2</v>
      </c>
      <c r="Z51" s="2138"/>
      <c r="AA51" s="2139"/>
      <c r="AB51" s="2140"/>
      <c r="AC51" s="2141"/>
      <c r="AD51" s="2138"/>
      <c r="AE51" s="2139"/>
      <c r="AF51" s="2140"/>
      <c r="AG51" s="2141"/>
      <c r="AH51" s="2143" t="s">
        <v>62</v>
      </c>
    </row>
    <row r="52" spans="1:34">
      <c r="A52" s="2184">
        <v>31</v>
      </c>
      <c r="B52" s="2199" t="s">
        <v>159</v>
      </c>
      <c r="C52" s="2133">
        <v>0</v>
      </c>
      <c r="D52" s="2134">
        <v>75</v>
      </c>
      <c r="E52" s="2135">
        <f t="shared" si="12"/>
        <v>75</v>
      </c>
      <c r="F52" s="2133">
        <v>75</v>
      </c>
      <c r="G52" s="2134">
        <f t="shared" si="13"/>
        <v>75</v>
      </c>
      <c r="H52" s="2134">
        <f t="shared" si="14"/>
        <v>150</v>
      </c>
      <c r="I52" s="2141">
        <f t="shared" si="15"/>
        <v>6</v>
      </c>
      <c r="J52" s="2138">
        <v>0</v>
      </c>
      <c r="K52" s="2139">
        <v>30</v>
      </c>
      <c r="L52" s="2139">
        <v>20</v>
      </c>
      <c r="M52" s="2141">
        <v>2</v>
      </c>
      <c r="N52" s="2138">
        <v>0</v>
      </c>
      <c r="O52" s="2139">
        <v>30</v>
      </c>
      <c r="P52" s="2139">
        <v>20</v>
      </c>
      <c r="Q52" s="2141">
        <v>2</v>
      </c>
      <c r="R52" s="2138">
        <v>0</v>
      </c>
      <c r="S52" s="2139">
        <v>15</v>
      </c>
      <c r="T52" s="2139">
        <v>35</v>
      </c>
      <c r="U52" s="2141">
        <v>2</v>
      </c>
      <c r="V52" s="2138"/>
      <c r="W52" s="2139"/>
      <c r="X52" s="2139"/>
      <c r="Y52" s="2141"/>
      <c r="Z52" s="2138"/>
      <c r="AA52" s="2139"/>
      <c r="AB52" s="2139"/>
      <c r="AC52" s="2141"/>
      <c r="AD52" s="2138"/>
      <c r="AE52" s="2139"/>
      <c r="AF52" s="2139"/>
      <c r="AG52" s="2141"/>
      <c r="AH52" s="2143" t="s">
        <v>64</v>
      </c>
    </row>
    <row r="53" spans="1:34">
      <c r="A53" s="2184">
        <v>32</v>
      </c>
      <c r="B53" s="2199" t="s">
        <v>161</v>
      </c>
      <c r="C53" s="2133">
        <v>0</v>
      </c>
      <c r="D53" s="2134">
        <v>60</v>
      </c>
      <c r="E53" s="2135">
        <f t="shared" si="12"/>
        <v>60</v>
      </c>
      <c r="F53" s="2133">
        <v>60</v>
      </c>
      <c r="G53" s="2134">
        <f t="shared" si="13"/>
        <v>165</v>
      </c>
      <c r="H53" s="2134">
        <f t="shared" si="14"/>
        <v>225</v>
      </c>
      <c r="I53" s="2141">
        <f t="shared" si="15"/>
        <v>9</v>
      </c>
      <c r="J53" s="2138">
        <v>0</v>
      </c>
      <c r="K53" s="2139">
        <v>15</v>
      </c>
      <c r="L53" s="2140">
        <v>35</v>
      </c>
      <c r="M53" s="2141">
        <v>2</v>
      </c>
      <c r="N53" s="2138">
        <v>0</v>
      </c>
      <c r="O53" s="2139">
        <v>15</v>
      </c>
      <c r="P53" s="2140">
        <v>35</v>
      </c>
      <c r="Q53" s="2141">
        <v>2</v>
      </c>
      <c r="R53" s="2138">
        <v>0</v>
      </c>
      <c r="S53" s="2139">
        <v>15</v>
      </c>
      <c r="T53" s="2140">
        <v>35</v>
      </c>
      <c r="U53" s="2141">
        <v>2</v>
      </c>
      <c r="V53" s="2138">
        <v>0</v>
      </c>
      <c r="W53" s="2139">
        <v>15</v>
      </c>
      <c r="X53" s="2140">
        <v>60</v>
      </c>
      <c r="Y53" s="2141">
        <v>3</v>
      </c>
      <c r="Z53" s="2138"/>
      <c r="AA53" s="2139"/>
      <c r="AB53" s="2140"/>
      <c r="AC53" s="2141"/>
      <c r="AD53" s="2138"/>
      <c r="AE53" s="2139"/>
      <c r="AF53" s="2140"/>
      <c r="AG53" s="2141"/>
      <c r="AH53" s="2143" t="s">
        <v>62</v>
      </c>
    </row>
    <row r="54" spans="1:34">
      <c r="A54" s="2184">
        <v>33</v>
      </c>
      <c r="B54" s="2199" t="s">
        <v>162</v>
      </c>
      <c r="C54" s="2133">
        <v>0</v>
      </c>
      <c r="D54" s="2134">
        <v>90</v>
      </c>
      <c r="E54" s="2135">
        <f t="shared" si="12"/>
        <v>90</v>
      </c>
      <c r="F54" s="2133">
        <v>90</v>
      </c>
      <c r="G54" s="2134">
        <f t="shared" si="13"/>
        <v>85</v>
      </c>
      <c r="H54" s="2134">
        <f t="shared" si="14"/>
        <v>175</v>
      </c>
      <c r="I54" s="2141">
        <f t="shared" si="15"/>
        <v>7</v>
      </c>
      <c r="J54" s="2138"/>
      <c r="K54" s="2139"/>
      <c r="L54" s="2140"/>
      <c r="M54" s="2141"/>
      <c r="N54" s="2138">
        <v>0</v>
      </c>
      <c r="O54" s="2139">
        <v>30</v>
      </c>
      <c r="P54" s="2140">
        <v>20</v>
      </c>
      <c r="Q54" s="2141">
        <v>2</v>
      </c>
      <c r="R54" s="2138">
        <v>0</v>
      </c>
      <c r="S54" s="2139">
        <v>30</v>
      </c>
      <c r="T54" s="2140">
        <v>20</v>
      </c>
      <c r="U54" s="2141">
        <v>2</v>
      </c>
      <c r="V54" s="2138">
        <v>0</v>
      </c>
      <c r="W54" s="2139">
        <v>30</v>
      </c>
      <c r="X54" s="2140">
        <v>45</v>
      </c>
      <c r="Y54" s="2141">
        <v>3</v>
      </c>
      <c r="Z54" s="2138"/>
      <c r="AA54" s="2139"/>
      <c r="AB54" s="2140"/>
      <c r="AC54" s="2141"/>
      <c r="AD54" s="2138"/>
      <c r="AE54" s="2139"/>
      <c r="AF54" s="2140"/>
      <c r="AG54" s="2141"/>
      <c r="AH54" s="2143" t="s">
        <v>62</v>
      </c>
    </row>
    <row r="55" spans="1:34">
      <c r="A55" s="2184">
        <v>34</v>
      </c>
      <c r="B55" s="2200" t="s">
        <v>284</v>
      </c>
      <c r="C55" s="2133">
        <v>0</v>
      </c>
      <c r="D55" s="2134">
        <v>45</v>
      </c>
      <c r="E55" s="2135">
        <f t="shared" si="12"/>
        <v>45</v>
      </c>
      <c r="F55" s="2133">
        <v>45</v>
      </c>
      <c r="G55" s="2134">
        <f t="shared" si="13"/>
        <v>105</v>
      </c>
      <c r="H55" s="2134">
        <f t="shared" si="14"/>
        <v>150</v>
      </c>
      <c r="I55" s="2141">
        <f t="shared" si="15"/>
        <v>6</v>
      </c>
      <c r="J55" s="2138">
        <v>0</v>
      </c>
      <c r="K55" s="2139">
        <v>15</v>
      </c>
      <c r="L55" s="2140">
        <v>35</v>
      </c>
      <c r="M55" s="2141">
        <v>2</v>
      </c>
      <c r="N55" s="2138">
        <v>0</v>
      </c>
      <c r="O55" s="2139">
        <v>15</v>
      </c>
      <c r="P55" s="2140">
        <v>35</v>
      </c>
      <c r="Q55" s="2141">
        <v>2</v>
      </c>
      <c r="R55" s="2168">
        <v>0</v>
      </c>
      <c r="S55" s="2169">
        <v>15</v>
      </c>
      <c r="T55" s="2201">
        <v>35</v>
      </c>
      <c r="U55" s="2202">
        <v>2</v>
      </c>
      <c r="V55" s="2138"/>
      <c r="W55" s="2139"/>
      <c r="X55" s="2140"/>
      <c r="Y55" s="2141"/>
      <c r="Z55" s="2138"/>
      <c r="AA55" s="2139"/>
      <c r="AB55" s="2140"/>
      <c r="AC55" s="2141"/>
      <c r="AD55" s="2138"/>
      <c r="AE55" s="2139"/>
      <c r="AF55" s="2140"/>
      <c r="AG55" s="2141"/>
      <c r="AH55" s="2143" t="s">
        <v>64</v>
      </c>
    </row>
    <row r="56" spans="1:34" ht="12.6" customHeight="1">
      <c r="A56" s="2184">
        <v>35</v>
      </c>
      <c r="B56" s="2203" t="s">
        <v>285</v>
      </c>
      <c r="C56" s="2133">
        <v>0</v>
      </c>
      <c r="D56" s="2134">
        <v>45</v>
      </c>
      <c r="E56" s="2135">
        <f t="shared" si="12"/>
        <v>45</v>
      </c>
      <c r="F56" s="2133">
        <v>45</v>
      </c>
      <c r="G56" s="2134">
        <f t="shared" si="13"/>
        <v>55</v>
      </c>
      <c r="H56" s="2134">
        <f t="shared" si="14"/>
        <v>100</v>
      </c>
      <c r="I56" s="2141">
        <f t="shared" si="15"/>
        <v>4</v>
      </c>
      <c r="J56" s="2138">
        <v>0</v>
      </c>
      <c r="K56" s="2139">
        <v>15</v>
      </c>
      <c r="L56" s="2140">
        <v>35</v>
      </c>
      <c r="M56" s="2141">
        <v>2</v>
      </c>
      <c r="N56" s="2138">
        <v>0</v>
      </c>
      <c r="O56" s="2139">
        <v>30</v>
      </c>
      <c r="P56" s="2140">
        <v>20</v>
      </c>
      <c r="Q56" s="2141">
        <v>2</v>
      </c>
      <c r="R56" s="2204"/>
      <c r="S56" s="2205"/>
      <c r="T56" s="2205"/>
      <c r="U56" s="2206"/>
      <c r="V56" s="2138"/>
      <c r="W56" s="2139"/>
      <c r="X56" s="2140"/>
      <c r="Y56" s="2141"/>
      <c r="Z56" s="2138"/>
      <c r="AA56" s="2139"/>
      <c r="AB56" s="2140"/>
      <c r="AC56" s="2141"/>
      <c r="AD56" s="2138"/>
      <c r="AE56" s="2139"/>
      <c r="AF56" s="2140"/>
      <c r="AG56" s="2141"/>
      <c r="AH56" s="2143" t="s">
        <v>58</v>
      </c>
    </row>
    <row r="57" spans="1:34" ht="13.5" thickBot="1">
      <c r="A57" s="2184">
        <v>36</v>
      </c>
      <c r="B57" s="2207" t="s">
        <v>168</v>
      </c>
      <c r="C57" s="2208">
        <v>0</v>
      </c>
      <c r="D57" s="2209">
        <v>120</v>
      </c>
      <c r="E57" s="2210">
        <f t="shared" si="12"/>
        <v>120</v>
      </c>
      <c r="F57" s="2208">
        <v>120</v>
      </c>
      <c r="G57" s="2209">
        <f t="shared" si="13"/>
        <v>30</v>
      </c>
      <c r="H57" s="2209">
        <f t="shared" si="14"/>
        <v>150</v>
      </c>
      <c r="I57" s="2211">
        <f t="shared" si="15"/>
        <v>6</v>
      </c>
      <c r="J57" s="2212"/>
      <c r="K57" s="2213"/>
      <c r="L57" s="2214"/>
      <c r="M57" s="2215"/>
      <c r="N57" s="2212">
        <v>0</v>
      </c>
      <c r="O57" s="2213">
        <v>60</v>
      </c>
      <c r="P57" s="2214">
        <v>15</v>
      </c>
      <c r="Q57" s="2215">
        <v>3</v>
      </c>
      <c r="R57" s="2212">
        <v>0</v>
      </c>
      <c r="S57" s="2213">
        <v>60</v>
      </c>
      <c r="T57" s="2214">
        <v>15</v>
      </c>
      <c r="U57" s="2215">
        <v>3</v>
      </c>
      <c r="V57" s="2212"/>
      <c r="W57" s="2213"/>
      <c r="X57" s="2214"/>
      <c r="Y57" s="2215"/>
      <c r="Z57" s="2216"/>
      <c r="AA57" s="2217"/>
      <c r="AB57" s="2218"/>
      <c r="AC57" s="2211"/>
      <c r="AD57" s="2216"/>
      <c r="AE57" s="2217"/>
      <c r="AF57" s="2218"/>
      <c r="AG57" s="2211"/>
      <c r="AH57" s="2219" t="s">
        <v>169</v>
      </c>
    </row>
    <row r="58" spans="1:34" ht="13.5" thickBot="1">
      <c r="A58" s="2145"/>
      <c r="B58" s="1719" t="s">
        <v>55</v>
      </c>
      <c r="C58" s="1635">
        <f>SUM(C46:C57)</f>
        <v>15</v>
      </c>
      <c r="D58" s="1635">
        <f t="shared" ref="D58:AC58" si="16">SUM(D46:D57)</f>
        <v>750</v>
      </c>
      <c r="E58" s="1635">
        <f t="shared" si="16"/>
        <v>765</v>
      </c>
      <c r="F58" s="1635">
        <f t="shared" si="16"/>
        <v>765</v>
      </c>
      <c r="G58" s="1635">
        <f t="shared" si="16"/>
        <v>810</v>
      </c>
      <c r="H58" s="1635">
        <f t="shared" si="16"/>
        <v>1575</v>
      </c>
      <c r="I58" s="1671">
        <f t="shared" si="16"/>
        <v>63</v>
      </c>
      <c r="J58" s="1635">
        <f t="shared" si="16"/>
        <v>0</v>
      </c>
      <c r="K58" s="1635">
        <f t="shared" si="16"/>
        <v>135</v>
      </c>
      <c r="L58" s="1635">
        <f t="shared" si="16"/>
        <v>190</v>
      </c>
      <c r="M58" s="1671">
        <f t="shared" si="16"/>
        <v>13</v>
      </c>
      <c r="N58" s="1635">
        <f t="shared" si="16"/>
        <v>0</v>
      </c>
      <c r="O58" s="1635">
        <f t="shared" si="16"/>
        <v>240</v>
      </c>
      <c r="P58" s="1635">
        <f t="shared" si="16"/>
        <v>185</v>
      </c>
      <c r="Q58" s="1671">
        <f t="shared" si="16"/>
        <v>17</v>
      </c>
      <c r="R58" s="1635">
        <f t="shared" si="16"/>
        <v>15</v>
      </c>
      <c r="S58" s="1635">
        <f t="shared" si="16"/>
        <v>210</v>
      </c>
      <c r="T58" s="1635">
        <f t="shared" si="16"/>
        <v>200</v>
      </c>
      <c r="U58" s="1671">
        <f t="shared" si="16"/>
        <v>17</v>
      </c>
      <c r="V58" s="1635">
        <f t="shared" si="16"/>
        <v>0</v>
      </c>
      <c r="W58" s="1635">
        <f t="shared" si="16"/>
        <v>120</v>
      </c>
      <c r="X58" s="1635">
        <f t="shared" si="16"/>
        <v>180</v>
      </c>
      <c r="Y58" s="1671">
        <f t="shared" si="16"/>
        <v>12</v>
      </c>
      <c r="Z58" s="1635">
        <f t="shared" si="16"/>
        <v>0</v>
      </c>
      <c r="AA58" s="1635">
        <f t="shared" si="16"/>
        <v>45</v>
      </c>
      <c r="AB58" s="1635">
        <f t="shared" si="16"/>
        <v>55</v>
      </c>
      <c r="AC58" s="1671">
        <f t="shared" si="16"/>
        <v>4</v>
      </c>
      <c r="AD58" s="1635"/>
      <c r="AE58" s="1635"/>
      <c r="AF58" s="1635"/>
      <c r="AG58" s="1671"/>
      <c r="AH58" s="1635"/>
    </row>
    <row r="59" spans="1:34" ht="13.5" thickBot="1">
      <c r="A59" s="2145" t="s">
        <v>19</v>
      </c>
      <c r="B59" s="5282" t="s">
        <v>414</v>
      </c>
      <c r="C59" s="5043"/>
      <c r="D59" s="5043"/>
      <c r="E59" s="5043"/>
      <c r="F59" s="5043"/>
      <c r="G59" s="5043"/>
      <c r="H59" s="5043"/>
      <c r="I59" s="5044"/>
      <c r="J59" s="5283"/>
      <c r="K59" s="5284"/>
      <c r="L59" s="5284"/>
      <c r="M59" s="5284"/>
      <c r="N59" s="5284"/>
      <c r="O59" s="5284"/>
      <c r="P59" s="5284"/>
      <c r="Q59" s="5284"/>
      <c r="R59" s="5284"/>
      <c r="S59" s="5284"/>
      <c r="T59" s="5284"/>
      <c r="U59" s="5284"/>
      <c r="V59" s="5284"/>
      <c r="W59" s="5284"/>
      <c r="X59" s="5284"/>
      <c r="Y59" s="5284"/>
      <c r="Z59" s="5284"/>
      <c r="AA59" s="5284"/>
      <c r="AB59" s="5284"/>
      <c r="AC59" s="5284"/>
      <c r="AD59" s="5284"/>
      <c r="AE59" s="5284"/>
      <c r="AF59" s="5284"/>
      <c r="AG59" s="5284"/>
      <c r="AH59" s="5285"/>
    </row>
    <row r="60" spans="1:34">
      <c r="A60" s="2145">
        <v>37</v>
      </c>
      <c r="B60" s="2172" t="s">
        <v>170</v>
      </c>
      <c r="C60" s="2224">
        <v>0</v>
      </c>
      <c r="D60" s="2225">
        <v>60</v>
      </c>
      <c r="E60" s="2121">
        <f>SUM(C60:D60)</f>
        <v>60</v>
      </c>
      <c r="F60" s="2224">
        <v>60</v>
      </c>
      <c r="G60" s="2117">
        <f>H60-F60</f>
        <v>15</v>
      </c>
      <c r="H60" s="2117">
        <f>$B$9*I60</f>
        <v>75</v>
      </c>
      <c r="I60" s="2122">
        <f>SUM(M60,Q60,U60,Y60,AC60,AG60)</f>
        <v>3</v>
      </c>
      <c r="J60" s="2226"/>
      <c r="K60" s="2227"/>
      <c r="L60" s="2228"/>
      <c r="M60" s="2229"/>
      <c r="N60" s="2230"/>
      <c r="O60" s="2231"/>
      <c r="P60" s="2232"/>
      <c r="Q60" s="2228"/>
      <c r="R60" s="2224">
        <v>0</v>
      </c>
      <c r="S60" s="2225">
        <v>60</v>
      </c>
      <c r="T60" s="2233">
        <v>15</v>
      </c>
      <c r="U60" s="2234">
        <v>3</v>
      </c>
      <c r="V60" s="2224"/>
      <c r="W60" s="2225"/>
      <c r="X60" s="2233"/>
      <c r="Y60" s="2235"/>
      <c r="Z60" s="2224"/>
      <c r="AA60" s="2225"/>
      <c r="AB60" s="2233"/>
      <c r="AC60" s="2234"/>
      <c r="AD60" s="2224"/>
      <c r="AE60" s="2225"/>
      <c r="AF60" s="2233"/>
      <c r="AG60" s="2235"/>
      <c r="AH60" s="2236" t="s">
        <v>64</v>
      </c>
    </row>
    <row r="61" spans="1:34">
      <c r="A61" s="2145">
        <v>38</v>
      </c>
      <c r="B61" s="2181" t="s">
        <v>171</v>
      </c>
      <c r="C61" s="2237">
        <v>0</v>
      </c>
      <c r="D61" s="2238">
        <v>40</v>
      </c>
      <c r="E61" s="2171">
        <f>SUM(C61:D61)</f>
        <v>40</v>
      </c>
      <c r="F61" s="2237">
        <v>40</v>
      </c>
      <c r="G61" s="2134">
        <f>H61-F61</f>
        <v>60</v>
      </c>
      <c r="H61" s="2134">
        <f>$B$9*I61</f>
        <v>100</v>
      </c>
      <c r="I61" s="2141">
        <f>SUM(M61,Q61,U61,Y61,AC61,AG61)</f>
        <v>4</v>
      </c>
      <c r="J61" s="2147"/>
      <c r="K61" s="2238"/>
      <c r="L61" s="2239"/>
      <c r="M61" s="2240"/>
      <c r="N61" s="2237">
        <v>0</v>
      </c>
      <c r="O61" s="2238">
        <v>10</v>
      </c>
      <c r="P61" s="2239">
        <v>15</v>
      </c>
      <c r="Q61" s="2241">
        <v>1</v>
      </c>
      <c r="R61" s="2237">
        <v>0</v>
      </c>
      <c r="S61" s="2242">
        <v>15</v>
      </c>
      <c r="T61" s="2243">
        <v>10</v>
      </c>
      <c r="U61" s="2244">
        <v>1</v>
      </c>
      <c r="V61" s="2237">
        <v>0</v>
      </c>
      <c r="W61" s="2242">
        <v>15</v>
      </c>
      <c r="X61" s="2243">
        <v>35</v>
      </c>
      <c r="Y61" s="2244">
        <v>2</v>
      </c>
      <c r="Z61" s="2237"/>
      <c r="AA61" s="2238"/>
      <c r="AB61" s="2239"/>
      <c r="AC61" s="2244"/>
      <c r="AD61" s="2237"/>
      <c r="AE61" s="2238"/>
      <c r="AF61" s="2239"/>
      <c r="AG61" s="2240"/>
      <c r="AH61" s="2245" t="s">
        <v>62</v>
      </c>
    </row>
    <row r="62" spans="1:34">
      <c r="A62" s="2145">
        <v>39</v>
      </c>
      <c r="B62" s="2246" t="s">
        <v>286</v>
      </c>
      <c r="C62" s="2247">
        <v>0</v>
      </c>
      <c r="D62" s="2248">
        <v>40</v>
      </c>
      <c r="E62" s="2113">
        <f>SUM(C62:D62)</f>
        <v>40</v>
      </c>
      <c r="F62" s="2237">
        <v>40</v>
      </c>
      <c r="G62" s="2134">
        <f>H62-F62</f>
        <v>10</v>
      </c>
      <c r="H62" s="2134">
        <f>$B$9*I62</f>
        <v>50</v>
      </c>
      <c r="I62" s="2141">
        <f>SUM(M62,Q62,U62,Y62,AC62,AG62)</f>
        <v>2</v>
      </c>
      <c r="J62" s="2249"/>
      <c r="K62" s="2248"/>
      <c r="L62" s="2250"/>
      <c r="M62" s="2251"/>
      <c r="N62" s="2247"/>
      <c r="O62" s="2248"/>
      <c r="P62" s="2250"/>
      <c r="Q62" s="2250"/>
      <c r="R62" s="2247"/>
      <c r="S62" s="2248"/>
      <c r="T62" s="2250"/>
      <c r="U62" s="2251"/>
      <c r="V62" s="2247"/>
      <c r="W62" s="2252"/>
      <c r="X62" s="2253"/>
      <c r="Y62" s="2254"/>
      <c r="Z62" s="2247"/>
      <c r="AA62" s="2255"/>
      <c r="AB62" s="2256"/>
      <c r="AC62" s="2257"/>
      <c r="AD62" s="2258">
        <v>0</v>
      </c>
      <c r="AE62" s="2255">
        <v>40</v>
      </c>
      <c r="AF62" s="2256">
        <v>10</v>
      </c>
      <c r="AG62" s="2257">
        <v>2</v>
      </c>
      <c r="AH62" s="2259" t="s">
        <v>54</v>
      </c>
    </row>
    <row r="63" spans="1:34">
      <c r="A63" s="2145">
        <v>40</v>
      </c>
      <c r="B63" s="2181" t="s">
        <v>172</v>
      </c>
      <c r="C63" s="2237">
        <v>0</v>
      </c>
      <c r="D63" s="2238">
        <v>200</v>
      </c>
      <c r="E63" s="2171">
        <v>200</v>
      </c>
      <c r="F63" s="2237">
        <v>200</v>
      </c>
      <c r="G63" s="2134">
        <v>0</v>
      </c>
      <c r="H63" s="2134">
        <v>200</v>
      </c>
      <c r="I63" s="2141">
        <v>8</v>
      </c>
      <c r="J63" s="2147"/>
      <c r="K63" s="2238"/>
      <c r="L63" s="2239"/>
      <c r="M63" s="2240"/>
      <c r="N63" s="2237"/>
      <c r="O63" s="2238"/>
      <c r="P63" s="2239"/>
      <c r="Q63" s="2241"/>
      <c r="R63" s="2237">
        <v>0</v>
      </c>
      <c r="S63" s="2242">
        <v>50</v>
      </c>
      <c r="T63" s="2243">
        <v>0</v>
      </c>
      <c r="U63" s="2244">
        <v>2</v>
      </c>
      <c r="V63" s="2237">
        <v>0</v>
      </c>
      <c r="W63" s="2242">
        <v>50</v>
      </c>
      <c r="X63" s="2243">
        <v>0</v>
      </c>
      <c r="Y63" s="2244">
        <v>2</v>
      </c>
      <c r="Z63" s="2237">
        <v>0</v>
      </c>
      <c r="AA63" s="2238">
        <v>50</v>
      </c>
      <c r="AB63" s="2239">
        <v>0</v>
      </c>
      <c r="AC63" s="2244">
        <v>2</v>
      </c>
      <c r="AD63" s="2237">
        <v>0</v>
      </c>
      <c r="AE63" s="2238">
        <v>50</v>
      </c>
      <c r="AF63" s="2239">
        <v>0</v>
      </c>
      <c r="AG63" s="2260">
        <v>2</v>
      </c>
      <c r="AH63" s="2245" t="s">
        <v>173</v>
      </c>
    </row>
    <row r="64" spans="1:34" ht="13.5" thickBot="1">
      <c r="A64" s="2145">
        <v>41</v>
      </c>
      <c r="B64" s="2181" t="s">
        <v>174</v>
      </c>
      <c r="C64" s="2237">
        <v>0</v>
      </c>
      <c r="D64" s="2238">
        <v>120</v>
      </c>
      <c r="E64" s="2171">
        <f>SUM(C64:D64)</f>
        <v>120</v>
      </c>
      <c r="F64" s="2261">
        <v>120</v>
      </c>
      <c r="G64" s="2209">
        <f>H64-F64</f>
        <v>5</v>
      </c>
      <c r="H64" s="2209">
        <f>$B$9*I64</f>
        <v>125</v>
      </c>
      <c r="I64" s="2211">
        <f>SUM(M64,Q64,U64,Y64,AC64,AG64)</f>
        <v>5</v>
      </c>
      <c r="J64" s="2147"/>
      <c r="K64" s="2238"/>
      <c r="L64" s="2239"/>
      <c r="M64" s="2240"/>
      <c r="N64" s="2237"/>
      <c r="O64" s="2238"/>
      <c r="P64" s="2239"/>
      <c r="Q64" s="2239"/>
      <c r="R64" s="2237"/>
      <c r="S64" s="2238"/>
      <c r="T64" s="2239"/>
      <c r="U64" s="2240"/>
      <c r="V64" s="2237"/>
      <c r="W64" s="2262"/>
      <c r="X64" s="2263"/>
      <c r="Y64" s="2264"/>
      <c r="Z64" s="2237">
        <v>0</v>
      </c>
      <c r="AA64" s="2238">
        <v>120</v>
      </c>
      <c r="AB64" s="2239">
        <v>5</v>
      </c>
      <c r="AC64" s="2244">
        <v>5</v>
      </c>
      <c r="AD64" s="2237"/>
      <c r="AE64" s="2238"/>
      <c r="AF64" s="2239"/>
      <c r="AG64" s="2240"/>
      <c r="AH64" s="2245" t="s">
        <v>52</v>
      </c>
    </row>
    <row r="65" spans="1:34" ht="13.5" thickBot="1">
      <c r="A65" s="2145"/>
      <c r="B65" s="2265" t="s">
        <v>55</v>
      </c>
      <c r="C65" s="1757">
        <f>SUM(C60:C64)</f>
        <v>0</v>
      </c>
      <c r="D65" s="1757">
        <f>SUM(D60:D64)</f>
        <v>460</v>
      </c>
      <c r="E65" s="1757">
        <f t="shared" ref="E65:AG65" si="17">SUM(E60:E64)</f>
        <v>460</v>
      </c>
      <c r="F65" s="1757">
        <f t="shared" si="17"/>
        <v>460</v>
      </c>
      <c r="G65" s="1757">
        <f t="shared" si="17"/>
        <v>90</v>
      </c>
      <c r="H65" s="1757">
        <f t="shared" si="17"/>
        <v>550</v>
      </c>
      <c r="I65" s="1756">
        <f>SUM(I60:I64)</f>
        <v>22</v>
      </c>
      <c r="J65" s="1757"/>
      <c r="K65" s="1757"/>
      <c r="L65" s="1757"/>
      <c r="M65" s="1757"/>
      <c r="N65" s="1757">
        <f t="shared" si="17"/>
        <v>0</v>
      </c>
      <c r="O65" s="1757">
        <f t="shared" si="17"/>
        <v>10</v>
      </c>
      <c r="P65" s="1757">
        <f t="shared" si="17"/>
        <v>15</v>
      </c>
      <c r="Q65" s="1756">
        <f t="shared" si="17"/>
        <v>1</v>
      </c>
      <c r="R65" s="1757">
        <f t="shared" si="17"/>
        <v>0</v>
      </c>
      <c r="S65" s="1757">
        <f t="shared" si="17"/>
        <v>125</v>
      </c>
      <c r="T65" s="1757">
        <f t="shared" si="17"/>
        <v>25</v>
      </c>
      <c r="U65" s="1756">
        <f t="shared" si="17"/>
        <v>6</v>
      </c>
      <c r="V65" s="1757">
        <f t="shared" si="17"/>
        <v>0</v>
      </c>
      <c r="W65" s="1757">
        <f t="shared" si="17"/>
        <v>65</v>
      </c>
      <c r="X65" s="1757">
        <f t="shared" si="17"/>
        <v>35</v>
      </c>
      <c r="Y65" s="1756">
        <f t="shared" si="17"/>
        <v>4</v>
      </c>
      <c r="Z65" s="1757">
        <f t="shared" si="17"/>
        <v>0</v>
      </c>
      <c r="AA65" s="1757">
        <f t="shared" si="17"/>
        <v>170</v>
      </c>
      <c r="AB65" s="1757">
        <f t="shared" si="17"/>
        <v>5</v>
      </c>
      <c r="AC65" s="1756">
        <f t="shared" si="17"/>
        <v>7</v>
      </c>
      <c r="AD65" s="1757">
        <f t="shared" si="17"/>
        <v>0</v>
      </c>
      <c r="AE65" s="1757">
        <f t="shared" si="17"/>
        <v>90</v>
      </c>
      <c r="AF65" s="1757">
        <f t="shared" si="17"/>
        <v>10</v>
      </c>
      <c r="AG65" s="1756">
        <f t="shared" si="17"/>
        <v>4</v>
      </c>
      <c r="AH65" s="1755"/>
    </row>
    <row r="66" spans="1:34" ht="13.5" thickBot="1">
      <c r="A66" s="2266" t="s">
        <v>20</v>
      </c>
      <c r="B66" s="2267" t="s">
        <v>429</v>
      </c>
      <c r="C66" s="2268"/>
      <c r="D66" s="2269"/>
      <c r="E66" s="2270"/>
      <c r="F66" s="2271"/>
      <c r="G66" s="2272"/>
      <c r="H66" s="2273"/>
      <c r="I66" s="2274"/>
      <c r="J66" s="2271"/>
      <c r="K66" s="2272"/>
      <c r="L66" s="2273"/>
      <c r="M66" s="2273"/>
      <c r="N66" s="2271"/>
      <c r="O66" s="2272"/>
      <c r="P66" s="2273"/>
      <c r="Q66" s="2275"/>
      <c r="R66" s="2271"/>
      <c r="S66" s="2272"/>
      <c r="T66" s="2273"/>
      <c r="U66" s="2273"/>
      <c r="V66" s="2271"/>
      <c r="W66" s="2272"/>
      <c r="X66" s="2273"/>
      <c r="Y66" s="2273"/>
      <c r="Z66" s="2271"/>
      <c r="AA66" s="2272"/>
      <c r="AB66" s="2273"/>
      <c r="AC66" s="2276"/>
      <c r="AD66" s="2271"/>
      <c r="AE66" s="2272"/>
      <c r="AF66" s="2273"/>
      <c r="AG66" s="2276"/>
      <c r="AH66" s="2277"/>
    </row>
    <row r="67" spans="1:34">
      <c r="A67" s="2266">
        <v>42</v>
      </c>
      <c r="B67" s="2278" t="s">
        <v>288</v>
      </c>
      <c r="C67" s="2279">
        <v>0</v>
      </c>
      <c r="D67" s="2110">
        <v>30</v>
      </c>
      <c r="E67" s="2279">
        <v>30</v>
      </c>
      <c r="F67" s="2280">
        <v>30</v>
      </c>
      <c r="G67" s="2110">
        <f t="shared" ref="G67:G79" si="18">H67-F67</f>
        <v>20</v>
      </c>
      <c r="H67" s="2110">
        <f t="shared" ref="H67:H79" si="19">$B$9*I67</f>
        <v>50</v>
      </c>
      <c r="I67" s="2281">
        <f t="shared" ref="I67:I79" si="20">SUM(M67,Q67,U67,Y67,AC67,AG67)</f>
        <v>2</v>
      </c>
      <c r="J67" s="2282">
        <v>0</v>
      </c>
      <c r="K67" s="2283">
        <v>30</v>
      </c>
      <c r="L67" s="2284">
        <v>20</v>
      </c>
      <c r="M67" s="2285">
        <v>2</v>
      </c>
      <c r="N67" s="2271"/>
      <c r="O67" s="2272"/>
      <c r="P67" s="2273"/>
      <c r="Q67" s="2273"/>
      <c r="R67" s="2271"/>
      <c r="S67" s="2272"/>
      <c r="T67" s="2273"/>
      <c r="U67" s="2273"/>
      <c r="V67" s="2271"/>
      <c r="W67" s="2272"/>
      <c r="X67" s="2273"/>
      <c r="Y67" s="2273"/>
      <c r="Z67" s="2271"/>
      <c r="AA67" s="2272"/>
      <c r="AB67" s="2273"/>
      <c r="AC67" s="2276"/>
      <c r="AD67" s="2271"/>
      <c r="AE67" s="2272"/>
      <c r="AF67" s="2273"/>
      <c r="AG67" s="2274"/>
      <c r="AH67" s="1698" t="s">
        <v>66</v>
      </c>
    </row>
    <row r="68" spans="1:34">
      <c r="A68" s="2266">
        <v>43</v>
      </c>
      <c r="B68" s="2286" t="s">
        <v>289</v>
      </c>
      <c r="C68" s="2287">
        <v>0</v>
      </c>
      <c r="D68" s="2288">
        <v>30</v>
      </c>
      <c r="E68" s="2289">
        <v>30</v>
      </c>
      <c r="F68" s="2287">
        <v>30</v>
      </c>
      <c r="G68" s="2290">
        <f t="shared" si="18"/>
        <v>20</v>
      </c>
      <c r="H68" s="2290">
        <f t="shared" si="19"/>
        <v>50</v>
      </c>
      <c r="I68" s="2291">
        <f t="shared" si="20"/>
        <v>2</v>
      </c>
      <c r="J68" s="2287">
        <v>0</v>
      </c>
      <c r="K68" s="2290">
        <v>30</v>
      </c>
      <c r="L68" s="2290">
        <v>20</v>
      </c>
      <c r="M68" s="2292">
        <v>2</v>
      </c>
      <c r="N68" s="2287"/>
      <c r="O68" s="2290"/>
      <c r="P68" s="2290"/>
      <c r="Q68" s="2292"/>
      <c r="R68" s="2293"/>
      <c r="S68" s="2294"/>
      <c r="T68" s="2294"/>
      <c r="U68" s="2295"/>
      <c r="V68" s="2293"/>
      <c r="W68" s="2294"/>
      <c r="X68" s="2294"/>
      <c r="Y68" s="2295"/>
      <c r="Z68" s="2293"/>
      <c r="AA68" s="2294"/>
      <c r="AB68" s="2294"/>
      <c r="AC68" s="2296"/>
      <c r="AD68" s="2293"/>
      <c r="AE68" s="2294"/>
      <c r="AF68" s="2294"/>
      <c r="AG68" s="2296"/>
      <c r="AH68" s="2297" t="s">
        <v>66</v>
      </c>
    </row>
    <row r="69" spans="1:34">
      <c r="A69" s="2266">
        <v>44</v>
      </c>
      <c r="B69" s="2286" t="s">
        <v>270</v>
      </c>
      <c r="C69" s="2287">
        <v>15</v>
      </c>
      <c r="D69" s="2288">
        <v>0</v>
      </c>
      <c r="E69" s="2289">
        <v>15</v>
      </c>
      <c r="F69" s="2287">
        <v>15</v>
      </c>
      <c r="G69" s="2290">
        <f t="shared" si="18"/>
        <v>10</v>
      </c>
      <c r="H69" s="2290">
        <f t="shared" si="19"/>
        <v>25</v>
      </c>
      <c r="I69" s="2291">
        <f t="shared" si="20"/>
        <v>1</v>
      </c>
      <c r="J69" s="2287">
        <v>15</v>
      </c>
      <c r="K69" s="2290">
        <v>0</v>
      </c>
      <c r="L69" s="2298">
        <v>10</v>
      </c>
      <c r="M69" s="2292">
        <v>1</v>
      </c>
      <c r="N69" s="2293"/>
      <c r="O69" s="2294"/>
      <c r="P69" s="2299"/>
      <c r="Q69" s="2295"/>
      <c r="R69" s="2293"/>
      <c r="S69" s="2294"/>
      <c r="T69" s="2299"/>
      <c r="U69" s="2295"/>
      <c r="V69" s="2293"/>
      <c r="W69" s="2294"/>
      <c r="X69" s="2299"/>
      <c r="Y69" s="2295"/>
      <c r="Z69" s="2293"/>
      <c r="AA69" s="2294"/>
      <c r="AB69" s="2299"/>
      <c r="AC69" s="2296"/>
      <c r="AD69" s="2293"/>
      <c r="AE69" s="2294"/>
      <c r="AF69" s="2299"/>
      <c r="AG69" s="2296"/>
      <c r="AH69" s="2297" t="s">
        <v>66</v>
      </c>
    </row>
    <row r="70" spans="1:34">
      <c r="A70" s="2266">
        <v>45</v>
      </c>
      <c r="B70" s="2286" t="s">
        <v>290</v>
      </c>
      <c r="C70" s="2287">
        <v>0</v>
      </c>
      <c r="D70" s="2288">
        <v>15</v>
      </c>
      <c r="E70" s="2289">
        <v>15</v>
      </c>
      <c r="F70" s="2287">
        <v>15</v>
      </c>
      <c r="G70" s="2290">
        <f t="shared" si="18"/>
        <v>10</v>
      </c>
      <c r="H70" s="2290">
        <f t="shared" si="19"/>
        <v>25</v>
      </c>
      <c r="I70" s="2291">
        <f t="shared" si="20"/>
        <v>1</v>
      </c>
      <c r="J70" s="2287"/>
      <c r="K70" s="2290"/>
      <c r="L70" s="2298"/>
      <c r="M70" s="2292"/>
      <c r="N70" s="2293"/>
      <c r="O70" s="2294"/>
      <c r="P70" s="2299"/>
      <c r="Q70" s="2295"/>
      <c r="R70" s="2287">
        <v>0</v>
      </c>
      <c r="S70" s="2290">
        <v>15</v>
      </c>
      <c r="T70" s="2298">
        <v>10</v>
      </c>
      <c r="U70" s="2292">
        <v>1</v>
      </c>
      <c r="V70" s="2293"/>
      <c r="W70" s="2294"/>
      <c r="X70" s="2299"/>
      <c r="Y70" s="2295"/>
      <c r="Z70" s="2293"/>
      <c r="AA70" s="2294"/>
      <c r="AB70" s="2299"/>
      <c r="AC70" s="2296"/>
      <c r="AD70" s="2293"/>
      <c r="AE70" s="2294"/>
      <c r="AF70" s="2299"/>
      <c r="AG70" s="2296"/>
      <c r="AH70" s="2297" t="s">
        <v>64</v>
      </c>
    </row>
    <row r="71" spans="1:34">
      <c r="A71" s="2266">
        <v>46</v>
      </c>
      <c r="B71" s="2286" t="s">
        <v>291</v>
      </c>
      <c r="C71" s="2287">
        <v>0</v>
      </c>
      <c r="D71" s="2288">
        <v>30</v>
      </c>
      <c r="E71" s="2289">
        <v>30</v>
      </c>
      <c r="F71" s="2287">
        <v>30</v>
      </c>
      <c r="G71" s="2290">
        <f t="shared" si="18"/>
        <v>20</v>
      </c>
      <c r="H71" s="2290">
        <f t="shared" si="19"/>
        <v>50</v>
      </c>
      <c r="I71" s="2291">
        <f t="shared" si="20"/>
        <v>2</v>
      </c>
      <c r="J71" s="2293"/>
      <c r="K71" s="2294"/>
      <c r="L71" s="2299"/>
      <c r="M71" s="2295"/>
      <c r="N71" s="2293"/>
      <c r="O71" s="2294"/>
      <c r="P71" s="2299"/>
      <c r="Q71" s="2295"/>
      <c r="R71" s="2293"/>
      <c r="S71" s="2294"/>
      <c r="T71" s="2299"/>
      <c r="U71" s="2295"/>
      <c r="V71" s="2287">
        <v>0</v>
      </c>
      <c r="W71" s="2290">
        <v>30</v>
      </c>
      <c r="X71" s="2298">
        <v>20</v>
      </c>
      <c r="Y71" s="2292">
        <v>2</v>
      </c>
      <c r="Z71" s="2293"/>
      <c r="AA71" s="2294"/>
      <c r="AB71" s="2299"/>
      <c r="AC71" s="2296"/>
      <c r="AD71" s="2293"/>
      <c r="AE71" s="2294"/>
      <c r="AF71" s="2299"/>
      <c r="AG71" s="2296"/>
      <c r="AH71" s="2297" t="s">
        <v>62</v>
      </c>
    </row>
    <row r="72" spans="1:34">
      <c r="A72" s="2266">
        <v>47</v>
      </c>
      <c r="B72" s="2286" t="s">
        <v>292</v>
      </c>
      <c r="C72" s="2287">
        <v>0</v>
      </c>
      <c r="D72" s="2288">
        <v>15</v>
      </c>
      <c r="E72" s="2289">
        <v>15</v>
      </c>
      <c r="F72" s="2287">
        <v>15</v>
      </c>
      <c r="G72" s="2290">
        <f t="shared" si="18"/>
        <v>10</v>
      </c>
      <c r="H72" s="2290">
        <f t="shared" si="19"/>
        <v>25</v>
      </c>
      <c r="I72" s="2291">
        <f t="shared" si="20"/>
        <v>1</v>
      </c>
      <c r="J72" s="2293"/>
      <c r="K72" s="2294"/>
      <c r="L72" s="2299"/>
      <c r="M72" s="2295"/>
      <c r="N72" s="2293"/>
      <c r="O72" s="2294"/>
      <c r="P72" s="2299"/>
      <c r="Q72" s="2295"/>
      <c r="R72" s="2293"/>
      <c r="S72" s="2294"/>
      <c r="T72" s="2299"/>
      <c r="U72" s="2295"/>
      <c r="V72" s="2287"/>
      <c r="W72" s="2290"/>
      <c r="X72" s="2298"/>
      <c r="Y72" s="2292"/>
      <c r="Z72" s="2287">
        <v>0</v>
      </c>
      <c r="AA72" s="2290">
        <v>15</v>
      </c>
      <c r="AB72" s="2298">
        <v>10</v>
      </c>
      <c r="AC72" s="2291">
        <v>1</v>
      </c>
      <c r="AD72" s="2293"/>
      <c r="AE72" s="2294"/>
      <c r="AF72" s="2299"/>
      <c r="AG72" s="2296"/>
      <c r="AH72" s="2297" t="s">
        <v>52</v>
      </c>
    </row>
    <row r="73" spans="1:34">
      <c r="A73" s="2266">
        <v>48</v>
      </c>
      <c r="B73" s="2286" t="s">
        <v>124</v>
      </c>
      <c r="C73" s="2287">
        <v>0</v>
      </c>
      <c r="D73" s="2288">
        <v>30</v>
      </c>
      <c r="E73" s="2289">
        <v>30</v>
      </c>
      <c r="F73" s="2287">
        <v>30</v>
      </c>
      <c r="G73" s="2290">
        <f t="shared" si="18"/>
        <v>20</v>
      </c>
      <c r="H73" s="2290">
        <f t="shared" si="19"/>
        <v>50</v>
      </c>
      <c r="I73" s="2291">
        <f t="shared" si="20"/>
        <v>2</v>
      </c>
      <c r="J73" s="2293"/>
      <c r="K73" s="2294"/>
      <c r="L73" s="2299"/>
      <c r="M73" s="2295"/>
      <c r="N73" s="2293"/>
      <c r="O73" s="2294"/>
      <c r="P73" s="2299"/>
      <c r="Q73" s="2295"/>
      <c r="R73" s="2293"/>
      <c r="S73" s="2294"/>
      <c r="T73" s="2299"/>
      <c r="U73" s="2295"/>
      <c r="V73" s="2287"/>
      <c r="W73" s="2290"/>
      <c r="X73" s="2298"/>
      <c r="Y73" s="2292"/>
      <c r="Z73" s="2293"/>
      <c r="AA73" s="2294"/>
      <c r="AB73" s="2299"/>
      <c r="AC73" s="2296"/>
      <c r="AD73" s="2287">
        <v>0</v>
      </c>
      <c r="AE73" s="2290">
        <v>30</v>
      </c>
      <c r="AF73" s="2298">
        <v>20</v>
      </c>
      <c r="AG73" s="2291">
        <v>2</v>
      </c>
      <c r="AH73" s="2297" t="s">
        <v>54</v>
      </c>
    </row>
    <row r="74" spans="1:34">
      <c r="A74" s="2266">
        <v>49</v>
      </c>
      <c r="B74" s="2199" t="s">
        <v>293</v>
      </c>
      <c r="C74" s="2237">
        <v>0</v>
      </c>
      <c r="D74" s="2238">
        <v>30</v>
      </c>
      <c r="E74" s="2135">
        <f t="shared" ref="E74:E79" si="21">SUM(C74:D74)</f>
        <v>30</v>
      </c>
      <c r="F74" s="2237">
        <v>30</v>
      </c>
      <c r="G74" s="2290">
        <f t="shared" si="18"/>
        <v>20</v>
      </c>
      <c r="H74" s="2290">
        <f t="shared" si="19"/>
        <v>50</v>
      </c>
      <c r="I74" s="2291">
        <f t="shared" si="20"/>
        <v>2</v>
      </c>
      <c r="J74" s="2133"/>
      <c r="K74" s="2134"/>
      <c r="L74" s="2171"/>
      <c r="M74" s="2141"/>
      <c r="N74" s="2237">
        <v>0</v>
      </c>
      <c r="O74" s="2238">
        <v>30</v>
      </c>
      <c r="P74" s="2239">
        <v>20</v>
      </c>
      <c r="Q74" s="2244">
        <v>2</v>
      </c>
      <c r="R74" s="2237"/>
      <c r="S74" s="2238"/>
      <c r="T74" s="2239"/>
      <c r="U74" s="2244"/>
      <c r="V74" s="2237"/>
      <c r="W74" s="2238"/>
      <c r="X74" s="2239"/>
      <c r="Y74" s="2244"/>
      <c r="Z74" s="2237"/>
      <c r="AA74" s="2238"/>
      <c r="AB74" s="2239"/>
      <c r="AC74" s="2244"/>
      <c r="AD74" s="2237"/>
      <c r="AE74" s="2238"/>
      <c r="AF74" s="2239"/>
      <c r="AG74" s="2244"/>
      <c r="AH74" s="2300" t="s">
        <v>58</v>
      </c>
    </row>
    <row r="75" spans="1:34">
      <c r="A75" s="2266">
        <v>50</v>
      </c>
      <c r="B75" s="2301" t="s">
        <v>272</v>
      </c>
      <c r="C75" s="2226">
        <v>0</v>
      </c>
      <c r="D75" s="2302">
        <v>15</v>
      </c>
      <c r="E75" s="2135">
        <f t="shared" si="21"/>
        <v>15</v>
      </c>
      <c r="F75" s="2303">
        <v>15</v>
      </c>
      <c r="G75" s="2134">
        <f t="shared" si="18"/>
        <v>10</v>
      </c>
      <c r="H75" s="2134">
        <f t="shared" si="19"/>
        <v>25</v>
      </c>
      <c r="I75" s="2141">
        <f t="shared" si="20"/>
        <v>1</v>
      </c>
      <c r="J75" s="2123"/>
      <c r="K75" s="2124"/>
      <c r="L75" s="2125"/>
      <c r="M75" s="2126"/>
      <c r="N75" s="2303">
        <v>0</v>
      </c>
      <c r="O75" s="2302">
        <v>15</v>
      </c>
      <c r="P75" s="2304">
        <v>10</v>
      </c>
      <c r="Q75" s="2228">
        <v>1</v>
      </c>
      <c r="R75" s="2303"/>
      <c r="S75" s="2302"/>
      <c r="T75" s="2304"/>
      <c r="U75" s="2228"/>
      <c r="V75" s="2303"/>
      <c r="W75" s="2302"/>
      <c r="X75" s="2304"/>
      <c r="Y75" s="2228"/>
      <c r="Z75" s="2303"/>
      <c r="AA75" s="2302"/>
      <c r="AB75" s="2304"/>
      <c r="AC75" s="2228"/>
      <c r="AD75" s="2303"/>
      <c r="AE75" s="2302"/>
      <c r="AF75" s="2304"/>
      <c r="AG75" s="2228"/>
      <c r="AH75" s="2305" t="s">
        <v>58</v>
      </c>
    </row>
    <row r="76" spans="1:34">
      <c r="A76" s="2266">
        <v>51</v>
      </c>
      <c r="B76" s="2301" t="s">
        <v>294</v>
      </c>
      <c r="C76" s="2226">
        <v>0</v>
      </c>
      <c r="D76" s="2302">
        <v>30</v>
      </c>
      <c r="E76" s="1721">
        <f t="shared" si="21"/>
        <v>30</v>
      </c>
      <c r="F76" s="2303">
        <v>30</v>
      </c>
      <c r="G76" s="2306">
        <f t="shared" si="18"/>
        <v>20</v>
      </c>
      <c r="H76" s="2306">
        <f t="shared" si="19"/>
        <v>50</v>
      </c>
      <c r="I76" s="1863">
        <f t="shared" si="20"/>
        <v>2</v>
      </c>
      <c r="J76" s="2123"/>
      <c r="K76" s="2124"/>
      <c r="L76" s="2125"/>
      <c r="M76" s="2126"/>
      <c r="N76" s="2303"/>
      <c r="O76" s="2302"/>
      <c r="P76" s="2304"/>
      <c r="Q76" s="2228"/>
      <c r="R76" s="2303">
        <v>0</v>
      </c>
      <c r="S76" s="2302">
        <v>30</v>
      </c>
      <c r="T76" s="2304">
        <v>20</v>
      </c>
      <c r="U76" s="2228">
        <v>2</v>
      </c>
      <c r="V76" s="2303"/>
      <c r="W76" s="2302"/>
      <c r="X76" s="2304"/>
      <c r="Y76" s="2228"/>
      <c r="Z76" s="2303"/>
      <c r="AA76" s="2302"/>
      <c r="AB76" s="2304"/>
      <c r="AC76" s="2228"/>
      <c r="AD76" s="2303"/>
      <c r="AE76" s="2302"/>
      <c r="AF76" s="2304"/>
      <c r="AG76" s="2228"/>
      <c r="AH76" s="2305" t="s">
        <v>64</v>
      </c>
    </row>
    <row r="77" spans="1:34">
      <c r="A77" s="2266">
        <v>52</v>
      </c>
      <c r="B77" s="2301" t="s">
        <v>295</v>
      </c>
      <c r="C77" s="2226">
        <v>0</v>
      </c>
      <c r="D77" s="2302">
        <v>15</v>
      </c>
      <c r="E77" s="2135">
        <f t="shared" si="21"/>
        <v>15</v>
      </c>
      <c r="F77" s="2303">
        <v>15</v>
      </c>
      <c r="G77" s="2134">
        <f t="shared" si="18"/>
        <v>10</v>
      </c>
      <c r="H77" s="2134">
        <f t="shared" si="19"/>
        <v>25</v>
      </c>
      <c r="I77" s="2141">
        <f t="shared" si="20"/>
        <v>1</v>
      </c>
      <c r="J77" s="2123"/>
      <c r="K77" s="2124"/>
      <c r="L77" s="2125"/>
      <c r="M77" s="2126"/>
      <c r="N77" s="2303"/>
      <c r="O77" s="2302"/>
      <c r="P77" s="2304"/>
      <c r="Q77" s="2228"/>
      <c r="R77" s="2303"/>
      <c r="S77" s="2302"/>
      <c r="T77" s="2304"/>
      <c r="U77" s="2228"/>
      <c r="V77" s="2303">
        <v>0</v>
      </c>
      <c r="W77" s="2302">
        <v>15</v>
      </c>
      <c r="X77" s="2304">
        <v>10</v>
      </c>
      <c r="Y77" s="2228">
        <v>1</v>
      </c>
      <c r="Z77" s="2303"/>
      <c r="AA77" s="2302"/>
      <c r="AB77" s="2304"/>
      <c r="AC77" s="2228"/>
      <c r="AD77" s="2303"/>
      <c r="AE77" s="2302"/>
      <c r="AF77" s="2304"/>
      <c r="AG77" s="2228"/>
      <c r="AH77" s="2305" t="s">
        <v>62</v>
      </c>
    </row>
    <row r="78" spans="1:34">
      <c r="A78" s="2266">
        <v>53</v>
      </c>
      <c r="B78" s="2301" t="s">
        <v>296</v>
      </c>
      <c r="C78" s="2226">
        <v>0</v>
      </c>
      <c r="D78" s="2302">
        <v>30</v>
      </c>
      <c r="E78" s="1721">
        <f t="shared" si="21"/>
        <v>30</v>
      </c>
      <c r="F78" s="2303">
        <v>30</v>
      </c>
      <c r="G78" s="2306">
        <f t="shared" si="18"/>
        <v>20</v>
      </c>
      <c r="H78" s="2306">
        <f t="shared" si="19"/>
        <v>50</v>
      </c>
      <c r="I78" s="1863">
        <f t="shared" si="20"/>
        <v>2</v>
      </c>
      <c r="J78" s="2123"/>
      <c r="K78" s="2124"/>
      <c r="L78" s="2125"/>
      <c r="M78" s="2126"/>
      <c r="N78" s="2303"/>
      <c r="O78" s="2302"/>
      <c r="P78" s="2304"/>
      <c r="Q78" s="2228"/>
      <c r="R78" s="2303"/>
      <c r="S78" s="2302"/>
      <c r="T78" s="2304"/>
      <c r="U78" s="2228"/>
      <c r="V78" s="2303"/>
      <c r="W78" s="2302"/>
      <c r="X78" s="2304"/>
      <c r="Y78" s="2228"/>
      <c r="Z78" s="2303">
        <v>0</v>
      </c>
      <c r="AA78" s="2302">
        <v>30</v>
      </c>
      <c r="AB78" s="2304">
        <v>20</v>
      </c>
      <c r="AC78" s="2228">
        <v>2</v>
      </c>
      <c r="AD78" s="2303"/>
      <c r="AE78" s="2302"/>
      <c r="AF78" s="2304"/>
      <c r="AG78" s="2228"/>
      <c r="AH78" s="2305" t="s">
        <v>52</v>
      </c>
    </row>
    <row r="79" spans="1:34" ht="13.5" thickBot="1">
      <c r="A79" s="2266">
        <v>54</v>
      </c>
      <c r="B79" s="2301" t="s">
        <v>297</v>
      </c>
      <c r="C79" s="2226">
        <v>0</v>
      </c>
      <c r="D79" s="2302">
        <v>30</v>
      </c>
      <c r="E79" s="2135">
        <f t="shared" si="21"/>
        <v>30</v>
      </c>
      <c r="F79" s="2307">
        <v>30</v>
      </c>
      <c r="G79" s="2112">
        <f t="shared" si="18"/>
        <v>20</v>
      </c>
      <c r="H79" s="2112">
        <f t="shared" si="19"/>
        <v>50</v>
      </c>
      <c r="I79" s="2114">
        <f t="shared" si="20"/>
        <v>2</v>
      </c>
      <c r="J79" s="2123"/>
      <c r="K79" s="2124"/>
      <c r="L79" s="2125"/>
      <c r="M79" s="2126"/>
      <c r="N79" s="2303"/>
      <c r="O79" s="2302"/>
      <c r="P79" s="2304"/>
      <c r="Q79" s="2228"/>
      <c r="R79" s="2303"/>
      <c r="S79" s="2302"/>
      <c r="T79" s="2304"/>
      <c r="U79" s="2228"/>
      <c r="V79" s="2303"/>
      <c r="W79" s="2302"/>
      <c r="X79" s="2304"/>
      <c r="Y79" s="2228"/>
      <c r="Z79" s="2303"/>
      <c r="AA79" s="2302"/>
      <c r="AB79" s="2304"/>
      <c r="AC79" s="2228"/>
      <c r="AD79" s="2303">
        <v>0</v>
      </c>
      <c r="AE79" s="2302">
        <v>30</v>
      </c>
      <c r="AF79" s="2304">
        <v>20</v>
      </c>
      <c r="AG79" s="2228">
        <v>2</v>
      </c>
      <c r="AH79" s="2305" t="s">
        <v>54</v>
      </c>
    </row>
    <row r="80" spans="1:34" ht="13.5" thickBot="1">
      <c r="A80" s="2131"/>
      <c r="B80" s="2308" t="s">
        <v>151</v>
      </c>
      <c r="C80" s="2224">
        <f t="shared" ref="C80:AG80" si="22">SUM(C67:C79)</f>
        <v>15</v>
      </c>
      <c r="D80" s="2309">
        <f t="shared" si="22"/>
        <v>300</v>
      </c>
      <c r="E80" s="2309">
        <f t="shared" si="22"/>
        <v>315</v>
      </c>
      <c r="F80" s="2309">
        <f t="shared" si="22"/>
        <v>315</v>
      </c>
      <c r="G80" s="2309">
        <f t="shared" si="22"/>
        <v>210</v>
      </c>
      <c r="H80" s="2309">
        <f t="shared" si="22"/>
        <v>525</v>
      </c>
      <c r="I80" s="1756">
        <f>SUM(I67:I79)</f>
        <v>21</v>
      </c>
      <c r="J80" s="2224">
        <f t="shared" si="22"/>
        <v>15</v>
      </c>
      <c r="K80" s="2224">
        <f t="shared" si="22"/>
        <v>60</v>
      </c>
      <c r="L80" s="2224">
        <f t="shared" si="22"/>
        <v>50</v>
      </c>
      <c r="M80" s="2310">
        <f t="shared" si="22"/>
        <v>5</v>
      </c>
      <c r="N80" s="2224">
        <f t="shared" si="22"/>
        <v>0</v>
      </c>
      <c r="O80" s="2224">
        <f t="shared" si="22"/>
        <v>45</v>
      </c>
      <c r="P80" s="2224">
        <f t="shared" si="22"/>
        <v>30</v>
      </c>
      <c r="Q80" s="2310">
        <f t="shared" si="22"/>
        <v>3</v>
      </c>
      <c r="R80" s="2224">
        <f t="shared" si="22"/>
        <v>0</v>
      </c>
      <c r="S80" s="2224">
        <f t="shared" si="22"/>
        <v>45</v>
      </c>
      <c r="T80" s="2224">
        <f t="shared" si="22"/>
        <v>30</v>
      </c>
      <c r="U80" s="2310">
        <f t="shared" si="22"/>
        <v>3</v>
      </c>
      <c r="V80" s="2224">
        <f t="shared" si="22"/>
        <v>0</v>
      </c>
      <c r="W80" s="2224">
        <f t="shared" si="22"/>
        <v>45</v>
      </c>
      <c r="X80" s="2224">
        <f t="shared" si="22"/>
        <v>30</v>
      </c>
      <c r="Y80" s="2310">
        <f t="shared" si="22"/>
        <v>3</v>
      </c>
      <c r="Z80" s="2224">
        <f t="shared" si="22"/>
        <v>0</v>
      </c>
      <c r="AA80" s="2224">
        <f t="shared" si="22"/>
        <v>45</v>
      </c>
      <c r="AB80" s="2224">
        <f t="shared" si="22"/>
        <v>30</v>
      </c>
      <c r="AC80" s="2310">
        <f t="shared" si="22"/>
        <v>3</v>
      </c>
      <c r="AD80" s="2224">
        <f t="shared" si="22"/>
        <v>0</v>
      </c>
      <c r="AE80" s="2224">
        <f t="shared" si="22"/>
        <v>60</v>
      </c>
      <c r="AF80" s="2224">
        <f t="shared" si="22"/>
        <v>40</v>
      </c>
      <c r="AG80" s="2310">
        <f t="shared" si="22"/>
        <v>4</v>
      </c>
      <c r="AH80" s="2311"/>
    </row>
    <row r="81" spans="1:34" ht="13.5" thickBot="1">
      <c r="A81" s="2145" t="s">
        <v>21</v>
      </c>
      <c r="B81" s="2312" t="s">
        <v>369</v>
      </c>
      <c r="C81" s="1753"/>
      <c r="D81" s="1753"/>
      <c r="E81" s="1753"/>
      <c r="F81" s="1752"/>
      <c r="G81" s="1752"/>
      <c r="H81" s="1632"/>
      <c r="I81" s="1751"/>
      <c r="J81" s="2313"/>
      <c r="K81" s="2314"/>
      <c r="L81" s="2314"/>
      <c r="M81" s="2315"/>
      <c r="N81" s="2314"/>
      <c r="O81" s="2314"/>
      <c r="P81" s="2314"/>
      <c r="Q81" s="2315"/>
      <c r="R81" s="2314"/>
      <c r="S81" s="2314"/>
      <c r="T81" s="2314"/>
      <c r="U81" s="2315"/>
      <c r="V81" s="2314"/>
      <c r="W81" s="2314"/>
      <c r="X81" s="2314"/>
      <c r="Y81" s="2315"/>
      <c r="Z81" s="2314"/>
      <c r="AA81" s="2314"/>
      <c r="AB81" s="2314"/>
      <c r="AC81" s="2315"/>
      <c r="AD81" s="2314"/>
      <c r="AE81" s="2314"/>
      <c r="AF81" s="2314"/>
      <c r="AG81" s="2315"/>
      <c r="AH81" s="2316"/>
    </row>
    <row r="82" spans="1:34" ht="13.5" thickBot="1">
      <c r="A82" s="2266" t="s">
        <v>430</v>
      </c>
      <c r="B82" s="2220" t="s">
        <v>177</v>
      </c>
      <c r="C82" s="1737"/>
      <c r="D82" s="1737"/>
      <c r="E82" s="1737"/>
      <c r="F82" s="1737"/>
      <c r="G82" s="1737"/>
      <c r="H82" s="1737"/>
      <c r="I82" s="1747"/>
      <c r="J82" s="2159"/>
      <c r="K82" s="2220"/>
      <c r="L82" s="2220"/>
      <c r="M82" s="2220"/>
      <c r="N82" s="2220"/>
      <c r="O82" s="2220"/>
      <c r="P82" s="2220"/>
      <c r="Q82" s="2220"/>
      <c r="R82" s="2220"/>
      <c r="S82" s="2220"/>
      <c r="T82" s="2220"/>
      <c r="U82" s="2220"/>
      <c r="V82" s="2220"/>
      <c r="W82" s="2220"/>
      <c r="X82" s="2220"/>
      <c r="Y82" s="2220"/>
      <c r="Z82" s="1737"/>
      <c r="AA82" s="1737"/>
      <c r="AB82" s="1737"/>
      <c r="AC82" s="1746"/>
      <c r="AD82" s="1737"/>
      <c r="AE82" s="1737"/>
      <c r="AF82" s="1737"/>
      <c r="AG82" s="1746"/>
      <c r="AH82" s="2317"/>
    </row>
    <row r="83" spans="1:34">
      <c r="A83" s="2145" t="s">
        <v>301</v>
      </c>
      <c r="B83" s="2318" t="s">
        <v>178</v>
      </c>
      <c r="C83" s="2116">
        <v>15</v>
      </c>
      <c r="D83" s="2117">
        <v>0</v>
      </c>
      <c r="E83" s="2118">
        <f>SUM(C83:D83)</f>
        <v>15</v>
      </c>
      <c r="F83" s="2119">
        <v>15</v>
      </c>
      <c r="G83" s="2117">
        <f>H83-F83</f>
        <v>35</v>
      </c>
      <c r="H83" s="2117">
        <f>$B$9*I83</f>
        <v>50</v>
      </c>
      <c r="I83" s="2120">
        <f>SUM(M83,Q83,U83,Y83,AC83,AG83)</f>
        <v>2</v>
      </c>
      <c r="J83" s="2116"/>
      <c r="K83" s="2117"/>
      <c r="L83" s="2121"/>
      <c r="M83" s="2118"/>
      <c r="N83" s="2116"/>
      <c r="O83" s="2117"/>
      <c r="P83" s="2121"/>
      <c r="Q83" s="2118"/>
      <c r="R83" s="2116"/>
      <c r="S83" s="2117"/>
      <c r="T83" s="2121"/>
      <c r="U83" s="2118"/>
      <c r="V83" s="2119"/>
      <c r="W83" s="2117"/>
      <c r="X83" s="2121"/>
      <c r="Y83" s="2121"/>
      <c r="Z83" s="2116"/>
      <c r="AA83" s="2117"/>
      <c r="AB83" s="2117"/>
      <c r="AC83" s="2122"/>
      <c r="AD83" s="2119">
        <v>15</v>
      </c>
      <c r="AE83" s="2117">
        <v>0</v>
      </c>
      <c r="AF83" s="2117">
        <v>35</v>
      </c>
      <c r="AG83" s="2120">
        <v>2</v>
      </c>
      <c r="AH83" s="1744" t="s">
        <v>54</v>
      </c>
    </row>
    <row r="84" spans="1:34">
      <c r="A84" s="2145" t="s">
        <v>303</v>
      </c>
      <c r="B84" s="2319" t="s">
        <v>179</v>
      </c>
      <c r="C84" s="2111">
        <v>60</v>
      </c>
      <c r="D84" s="2112">
        <v>90</v>
      </c>
      <c r="E84" s="2152">
        <f>SUM(C84:D84)</f>
        <v>150</v>
      </c>
      <c r="F84" s="2153">
        <v>150</v>
      </c>
      <c r="G84" s="2112">
        <f>H84-F84</f>
        <v>100</v>
      </c>
      <c r="H84" s="2112">
        <f>$B$9*I84</f>
        <v>250</v>
      </c>
      <c r="I84" s="2154">
        <f>SUM(M84,Q84,U84,Y84,AC84,AG84)</f>
        <v>10</v>
      </c>
      <c r="J84" s="2111"/>
      <c r="K84" s="2112"/>
      <c r="L84" s="2113"/>
      <c r="M84" s="2152"/>
      <c r="N84" s="2111"/>
      <c r="O84" s="2112"/>
      <c r="P84" s="2113"/>
      <c r="Q84" s="2152"/>
      <c r="R84" s="2111"/>
      <c r="S84" s="2112"/>
      <c r="T84" s="2113"/>
      <c r="U84" s="2152"/>
      <c r="V84" s="2153"/>
      <c r="W84" s="2112"/>
      <c r="X84" s="2113"/>
      <c r="Y84" s="2113"/>
      <c r="Z84" s="2111">
        <v>30</v>
      </c>
      <c r="AA84" s="2112">
        <v>30</v>
      </c>
      <c r="AB84" s="2112">
        <v>40</v>
      </c>
      <c r="AC84" s="2114">
        <v>4</v>
      </c>
      <c r="AD84" s="2153">
        <v>30</v>
      </c>
      <c r="AE84" s="2112">
        <v>60</v>
      </c>
      <c r="AF84" s="2112">
        <v>60</v>
      </c>
      <c r="AG84" s="2154">
        <v>6</v>
      </c>
      <c r="AH84" s="2320" t="s">
        <v>57</v>
      </c>
    </row>
    <row r="85" spans="1:34" ht="13.5" thickBot="1">
      <c r="A85" s="2321" t="s">
        <v>431</v>
      </c>
      <c r="B85" s="2246" t="s">
        <v>180</v>
      </c>
      <c r="C85" s="2247">
        <v>0</v>
      </c>
      <c r="D85" s="2248">
        <v>80</v>
      </c>
      <c r="E85" s="2113">
        <f>SUM(C85:D85)</f>
        <v>80</v>
      </c>
      <c r="F85" s="2261">
        <v>80</v>
      </c>
      <c r="G85" s="2209">
        <f>H85-F85</f>
        <v>45</v>
      </c>
      <c r="H85" s="2209">
        <f>$B$9*I85</f>
        <v>125</v>
      </c>
      <c r="I85" s="2211">
        <f>SUM(M85,Q85,U85,Y85,AC85,AG85)</f>
        <v>5</v>
      </c>
      <c r="J85" s="2249"/>
      <c r="K85" s="2248"/>
      <c r="L85" s="2250"/>
      <c r="M85" s="2251"/>
      <c r="N85" s="2247"/>
      <c r="O85" s="2248"/>
      <c r="P85" s="2250"/>
      <c r="Q85" s="2250"/>
      <c r="R85" s="2247"/>
      <c r="S85" s="2248"/>
      <c r="T85" s="2250"/>
      <c r="U85" s="2251"/>
      <c r="V85" s="2247"/>
      <c r="W85" s="2252"/>
      <c r="X85" s="2253"/>
      <c r="Y85" s="2254"/>
      <c r="Z85" s="2247">
        <v>0</v>
      </c>
      <c r="AA85" s="2255">
        <v>40</v>
      </c>
      <c r="AB85" s="2256">
        <v>10</v>
      </c>
      <c r="AC85" s="2257">
        <v>2</v>
      </c>
      <c r="AD85" s="2258">
        <v>0</v>
      </c>
      <c r="AE85" s="2255">
        <v>40</v>
      </c>
      <c r="AF85" s="2256">
        <v>35</v>
      </c>
      <c r="AG85" s="2257">
        <v>3</v>
      </c>
      <c r="AH85" s="2259" t="s">
        <v>167</v>
      </c>
    </row>
    <row r="86" spans="1:34" ht="13.5" thickBot="1">
      <c r="A86" s="2321"/>
      <c r="B86" s="1737" t="s">
        <v>55</v>
      </c>
      <c r="C86" s="2221">
        <f>SUM(C83:C85)</f>
        <v>75</v>
      </c>
      <c r="D86" s="2221">
        <f t="shared" ref="D86:AG86" si="23">SUM(D83:D85)</f>
        <v>170</v>
      </c>
      <c r="E86" s="2221">
        <f t="shared" si="23"/>
        <v>245</v>
      </c>
      <c r="F86" s="2221">
        <f t="shared" si="23"/>
        <v>245</v>
      </c>
      <c r="G86" s="2221">
        <f t="shared" si="23"/>
        <v>180</v>
      </c>
      <c r="H86" s="2221">
        <f t="shared" si="23"/>
        <v>425</v>
      </c>
      <c r="I86" s="2322">
        <f t="shared" si="23"/>
        <v>17</v>
      </c>
      <c r="J86" s="2221"/>
      <c r="K86" s="2221"/>
      <c r="L86" s="2221"/>
      <c r="M86" s="2221"/>
      <c r="N86" s="2221"/>
      <c r="O86" s="2221"/>
      <c r="P86" s="2221"/>
      <c r="Q86" s="2221"/>
      <c r="R86" s="2221"/>
      <c r="S86" s="2221"/>
      <c r="T86" s="2221"/>
      <c r="U86" s="2221"/>
      <c r="V86" s="2221"/>
      <c r="W86" s="2221"/>
      <c r="X86" s="2221"/>
      <c r="Y86" s="2221"/>
      <c r="Z86" s="2221">
        <f t="shared" si="23"/>
        <v>30</v>
      </c>
      <c r="AA86" s="2221">
        <f t="shared" si="23"/>
        <v>70</v>
      </c>
      <c r="AB86" s="2221">
        <f t="shared" si="23"/>
        <v>50</v>
      </c>
      <c r="AC86" s="2322">
        <f t="shared" si="23"/>
        <v>6</v>
      </c>
      <c r="AD86" s="2221">
        <f t="shared" si="23"/>
        <v>45</v>
      </c>
      <c r="AE86" s="2221">
        <f t="shared" si="23"/>
        <v>100</v>
      </c>
      <c r="AF86" s="2221">
        <f t="shared" si="23"/>
        <v>130</v>
      </c>
      <c r="AG86" s="1671">
        <f t="shared" si="23"/>
        <v>11</v>
      </c>
      <c r="AH86" s="2223"/>
    </row>
    <row r="87" spans="1:34" ht="13.5" thickBot="1">
      <c r="A87" s="2323" t="s">
        <v>432</v>
      </c>
      <c r="B87" s="2220" t="s">
        <v>182</v>
      </c>
      <c r="C87" s="2324"/>
      <c r="D87" s="2324"/>
      <c r="E87" s="2324"/>
      <c r="F87" s="1734"/>
      <c r="G87" s="1734"/>
      <c r="H87" s="1734"/>
      <c r="I87" s="1733"/>
      <c r="J87" s="1732"/>
      <c r="K87" s="2324"/>
      <c r="L87" s="2324"/>
      <c r="M87" s="2324"/>
      <c r="N87" s="2324"/>
      <c r="O87" s="2324"/>
      <c r="P87" s="2324"/>
      <c r="Q87" s="2324"/>
      <c r="R87" s="2324"/>
      <c r="S87" s="2324"/>
      <c r="T87" s="2324"/>
      <c r="U87" s="2324"/>
      <c r="V87" s="2324"/>
      <c r="W87" s="2324"/>
      <c r="X87" s="2324"/>
      <c r="Y87" s="2324"/>
      <c r="Z87" s="2324"/>
      <c r="AA87" s="2324"/>
      <c r="AB87" s="2324"/>
      <c r="AC87" s="2325"/>
      <c r="AD87" s="2324"/>
      <c r="AE87" s="2324"/>
      <c r="AF87" s="2324"/>
      <c r="AG87" s="2325"/>
      <c r="AH87" s="2317"/>
    </row>
    <row r="88" spans="1:34">
      <c r="A88" s="2321" t="s">
        <v>306</v>
      </c>
      <c r="B88" s="2326" t="s">
        <v>183</v>
      </c>
      <c r="C88" s="2153">
        <v>15</v>
      </c>
      <c r="D88" s="2112">
        <v>0</v>
      </c>
      <c r="E88" s="2125">
        <f>SUM(C88:D88)</f>
        <v>15</v>
      </c>
      <c r="F88" s="2116">
        <v>15</v>
      </c>
      <c r="G88" s="1726">
        <v>35</v>
      </c>
      <c r="H88" s="1726">
        <f>$B$9*I88</f>
        <v>50</v>
      </c>
      <c r="I88" s="1725">
        <f>SUM(M88,Q88,U88,Y88,AC88,AG88)</f>
        <v>2</v>
      </c>
      <c r="J88" s="2119"/>
      <c r="K88" s="2117"/>
      <c r="L88" s="2121"/>
      <c r="M88" s="2121"/>
      <c r="N88" s="2116"/>
      <c r="O88" s="2117"/>
      <c r="P88" s="2121"/>
      <c r="Q88" s="2118"/>
      <c r="R88" s="2119"/>
      <c r="S88" s="2117"/>
      <c r="T88" s="2121"/>
      <c r="U88" s="2121"/>
      <c r="V88" s="2116"/>
      <c r="W88" s="2117"/>
      <c r="X88" s="2121"/>
      <c r="Y88" s="2118"/>
      <c r="Z88" s="2119"/>
      <c r="AA88" s="2117"/>
      <c r="AB88" s="2121"/>
      <c r="AC88" s="2120"/>
      <c r="AD88" s="2116">
        <v>15</v>
      </c>
      <c r="AE88" s="2117">
        <v>0</v>
      </c>
      <c r="AF88" s="2121">
        <v>35</v>
      </c>
      <c r="AG88" s="2122">
        <v>2</v>
      </c>
      <c r="AH88" s="2327" t="s">
        <v>54</v>
      </c>
    </row>
    <row r="89" spans="1:34">
      <c r="A89" s="2321" t="s">
        <v>307</v>
      </c>
      <c r="B89" s="2328" t="s">
        <v>184</v>
      </c>
      <c r="C89" s="2153">
        <v>30</v>
      </c>
      <c r="D89" s="2112">
        <v>60</v>
      </c>
      <c r="E89" s="1721">
        <f>SUM(C89:D89)</f>
        <v>90</v>
      </c>
      <c r="F89" s="2111">
        <v>90</v>
      </c>
      <c r="G89" s="2112">
        <f>H89-F89</f>
        <v>160</v>
      </c>
      <c r="H89" s="2112">
        <f>$B$9*I89</f>
        <v>250</v>
      </c>
      <c r="I89" s="2114">
        <f>SUM(M89,Q89,U89,Y89,AC89,AG89)</f>
        <v>10</v>
      </c>
      <c r="J89" s="2153"/>
      <c r="K89" s="2112"/>
      <c r="L89" s="2113"/>
      <c r="M89" s="2113"/>
      <c r="N89" s="2111"/>
      <c r="O89" s="2112"/>
      <c r="P89" s="2113"/>
      <c r="Q89" s="2152"/>
      <c r="R89" s="2153"/>
      <c r="S89" s="2112"/>
      <c r="T89" s="2113"/>
      <c r="U89" s="2113"/>
      <c r="V89" s="2111"/>
      <c r="W89" s="2112"/>
      <c r="X89" s="2113"/>
      <c r="Y89" s="2152"/>
      <c r="Z89" s="2153">
        <v>15</v>
      </c>
      <c r="AA89" s="2112">
        <v>30</v>
      </c>
      <c r="AB89" s="2113">
        <v>55</v>
      </c>
      <c r="AC89" s="2154">
        <v>4</v>
      </c>
      <c r="AD89" s="2111">
        <v>15</v>
      </c>
      <c r="AE89" s="2112">
        <v>30</v>
      </c>
      <c r="AF89" s="2113">
        <v>105</v>
      </c>
      <c r="AG89" s="2114">
        <v>6</v>
      </c>
      <c r="AH89" s="2329" t="s">
        <v>57</v>
      </c>
    </row>
    <row r="90" spans="1:34" ht="13.5" thickBot="1">
      <c r="A90" s="2321" t="s">
        <v>433</v>
      </c>
      <c r="B90" s="2246" t="s">
        <v>180</v>
      </c>
      <c r="C90" s="2247">
        <v>0</v>
      </c>
      <c r="D90" s="2248">
        <v>80</v>
      </c>
      <c r="E90" s="2113">
        <f>SUM(C90:D90)</f>
        <v>80</v>
      </c>
      <c r="F90" s="2247">
        <v>80</v>
      </c>
      <c r="G90" s="2112">
        <f>H90-F90</f>
        <v>45</v>
      </c>
      <c r="H90" s="2112">
        <f>$B$9*I90</f>
        <v>125</v>
      </c>
      <c r="I90" s="2114">
        <f>SUM(M90,Q90,U90,Y90,AC90,AG90)</f>
        <v>5</v>
      </c>
      <c r="J90" s="2249"/>
      <c r="K90" s="2248"/>
      <c r="L90" s="2250"/>
      <c r="M90" s="2251"/>
      <c r="N90" s="2247"/>
      <c r="O90" s="2248"/>
      <c r="P90" s="2250"/>
      <c r="Q90" s="2250"/>
      <c r="R90" s="2247"/>
      <c r="S90" s="2248"/>
      <c r="T90" s="2250"/>
      <c r="U90" s="2251"/>
      <c r="V90" s="2247"/>
      <c r="W90" s="2252"/>
      <c r="X90" s="2253"/>
      <c r="Y90" s="2254"/>
      <c r="Z90" s="2247">
        <v>0</v>
      </c>
      <c r="AA90" s="2255">
        <v>40</v>
      </c>
      <c r="AB90" s="2256">
        <v>10</v>
      </c>
      <c r="AC90" s="2257">
        <v>2</v>
      </c>
      <c r="AD90" s="2258">
        <v>0</v>
      </c>
      <c r="AE90" s="2255">
        <v>40</v>
      </c>
      <c r="AF90" s="2256">
        <v>35</v>
      </c>
      <c r="AG90" s="2257">
        <v>3</v>
      </c>
      <c r="AH90" s="2259" t="s">
        <v>167</v>
      </c>
    </row>
    <row r="91" spans="1:34" ht="13.5" thickBot="1">
      <c r="A91" s="2321"/>
      <c r="B91" s="1719" t="s">
        <v>55</v>
      </c>
      <c r="C91" s="1635">
        <f>SUM(C88:C90)</f>
        <v>45</v>
      </c>
      <c r="D91" s="1635">
        <f t="shared" ref="D91:AG91" si="24">SUM(D88:D90)</f>
        <v>140</v>
      </c>
      <c r="E91" s="1635">
        <f t="shared" si="24"/>
        <v>185</v>
      </c>
      <c r="F91" s="1635">
        <f t="shared" si="24"/>
        <v>185</v>
      </c>
      <c r="G91" s="1635">
        <f t="shared" si="24"/>
        <v>240</v>
      </c>
      <c r="H91" s="1635">
        <f t="shared" si="24"/>
        <v>425</v>
      </c>
      <c r="I91" s="1671">
        <f t="shared" si="24"/>
        <v>17</v>
      </c>
      <c r="J91" s="1635"/>
      <c r="K91" s="1635"/>
      <c r="L91" s="1635"/>
      <c r="M91" s="1635"/>
      <c r="N91" s="1635"/>
      <c r="O91" s="1635"/>
      <c r="P91" s="1635"/>
      <c r="Q91" s="1635"/>
      <c r="R91" s="1635"/>
      <c r="S91" s="1635"/>
      <c r="T91" s="1635"/>
      <c r="U91" s="1635"/>
      <c r="V91" s="1635"/>
      <c r="W91" s="1635"/>
      <c r="X91" s="1635"/>
      <c r="Y91" s="1635"/>
      <c r="Z91" s="1635">
        <f t="shared" si="24"/>
        <v>15</v>
      </c>
      <c r="AA91" s="1635">
        <f t="shared" si="24"/>
        <v>70</v>
      </c>
      <c r="AB91" s="1635">
        <f t="shared" si="24"/>
        <v>65</v>
      </c>
      <c r="AC91" s="1671">
        <f t="shared" si="24"/>
        <v>6</v>
      </c>
      <c r="AD91" s="1635">
        <f t="shared" si="24"/>
        <v>30</v>
      </c>
      <c r="AE91" s="1635">
        <f t="shared" si="24"/>
        <v>70</v>
      </c>
      <c r="AF91" s="1635">
        <f t="shared" si="24"/>
        <v>175</v>
      </c>
      <c r="AG91" s="1671">
        <f t="shared" si="24"/>
        <v>11</v>
      </c>
      <c r="AH91" s="1635"/>
    </row>
    <row r="92" spans="1:34" ht="13.5" thickBot="1">
      <c r="A92" s="2321" t="s">
        <v>434</v>
      </c>
      <c r="B92" s="2220" t="s">
        <v>186</v>
      </c>
      <c r="C92" s="2221"/>
      <c r="D92" s="2222"/>
      <c r="E92" s="2223"/>
      <c r="F92" s="2221"/>
      <c r="G92" s="2222"/>
      <c r="H92" s="2222"/>
      <c r="I92" s="2330"/>
      <c r="J92" s="2221"/>
      <c r="K92" s="2222"/>
      <c r="L92" s="2222"/>
      <c r="M92" s="2330"/>
      <c r="N92" s="2221"/>
      <c r="O92" s="2222"/>
      <c r="P92" s="2222"/>
      <c r="Q92" s="2330"/>
      <c r="R92" s="2221"/>
      <c r="S92" s="2222"/>
      <c r="T92" s="2222"/>
      <c r="U92" s="2330"/>
      <c r="V92" s="2221"/>
      <c r="W92" s="2222"/>
      <c r="X92" s="2222"/>
      <c r="Y92" s="2330"/>
      <c r="Z92" s="2313"/>
      <c r="AA92" s="2314"/>
      <c r="AB92" s="2314"/>
      <c r="AC92" s="2331"/>
      <c r="AD92" s="2313"/>
      <c r="AE92" s="2314"/>
      <c r="AF92" s="2314"/>
      <c r="AG92" s="2331"/>
      <c r="AH92" s="2223"/>
    </row>
    <row r="93" spans="1:34">
      <c r="A93" s="2321" t="s">
        <v>310</v>
      </c>
      <c r="B93" s="2332" t="s">
        <v>187</v>
      </c>
      <c r="C93" s="2119">
        <v>15</v>
      </c>
      <c r="D93" s="2117">
        <v>0</v>
      </c>
      <c r="E93" s="2121">
        <v>15</v>
      </c>
      <c r="F93" s="2116">
        <v>15</v>
      </c>
      <c r="G93" s="2117">
        <v>35</v>
      </c>
      <c r="H93" s="2117">
        <v>50</v>
      </c>
      <c r="I93" s="2122">
        <v>2</v>
      </c>
      <c r="J93" s="2119"/>
      <c r="K93" s="2117"/>
      <c r="L93" s="2117"/>
      <c r="M93" s="2120"/>
      <c r="N93" s="2116"/>
      <c r="O93" s="2117"/>
      <c r="P93" s="2117"/>
      <c r="Q93" s="2122"/>
      <c r="R93" s="2119"/>
      <c r="S93" s="2117"/>
      <c r="T93" s="2117"/>
      <c r="U93" s="2120"/>
      <c r="V93" s="2116"/>
      <c r="W93" s="2117"/>
      <c r="X93" s="2117"/>
      <c r="Y93" s="2122"/>
      <c r="Z93" s="2333"/>
      <c r="AA93" s="2225"/>
      <c r="AB93" s="2225"/>
      <c r="AC93" s="2334"/>
      <c r="AD93" s="2224">
        <v>15</v>
      </c>
      <c r="AE93" s="2225">
        <v>0</v>
      </c>
      <c r="AF93" s="2225">
        <v>35</v>
      </c>
      <c r="AG93" s="2234">
        <v>2</v>
      </c>
      <c r="AH93" s="1698" t="s">
        <v>54</v>
      </c>
    </row>
    <row r="94" spans="1:34">
      <c r="A94" s="2321" t="s">
        <v>312</v>
      </c>
      <c r="B94" s="2335" t="s">
        <v>188</v>
      </c>
      <c r="C94" s="2153">
        <v>30</v>
      </c>
      <c r="D94" s="2112">
        <v>90</v>
      </c>
      <c r="E94" s="2113">
        <v>120</v>
      </c>
      <c r="F94" s="2111">
        <v>120</v>
      </c>
      <c r="G94" s="2112">
        <v>130</v>
      </c>
      <c r="H94" s="2112">
        <v>250</v>
      </c>
      <c r="I94" s="2114">
        <v>10</v>
      </c>
      <c r="J94" s="2153"/>
      <c r="K94" s="2112"/>
      <c r="L94" s="2112"/>
      <c r="M94" s="2154"/>
      <c r="N94" s="2111"/>
      <c r="O94" s="2112"/>
      <c r="P94" s="2112"/>
      <c r="Q94" s="2114"/>
      <c r="R94" s="2153"/>
      <c r="S94" s="2112"/>
      <c r="T94" s="2112"/>
      <c r="U94" s="2154"/>
      <c r="V94" s="2111"/>
      <c r="W94" s="2112"/>
      <c r="X94" s="2112"/>
      <c r="Y94" s="2114"/>
      <c r="Z94" s="2249">
        <v>15</v>
      </c>
      <c r="AA94" s="2248">
        <v>45</v>
      </c>
      <c r="AB94" s="2248">
        <v>40</v>
      </c>
      <c r="AC94" s="2336">
        <v>4</v>
      </c>
      <c r="AD94" s="2247">
        <v>15</v>
      </c>
      <c r="AE94" s="2248">
        <v>45</v>
      </c>
      <c r="AF94" s="2248">
        <v>90</v>
      </c>
      <c r="AG94" s="2257">
        <v>6</v>
      </c>
      <c r="AH94" s="2329" t="s">
        <v>57</v>
      </c>
    </row>
    <row r="95" spans="1:34" ht="13.5" thickBot="1">
      <c r="A95" s="2321" t="s">
        <v>435</v>
      </c>
      <c r="B95" s="2246" t="s">
        <v>180</v>
      </c>
      <c r="C95" s="2247">
        <v>0</v>
      </c>
      <c r="D95" s="2248">
        <v>80</v>
      </c>
      <c r="E95" s="2113">
        <f>SUM(C95:D95)</f>
        <v>80</v>
      </c>
      <c r="F95" s="2247">
        <v>80</v>
      </c>
      <c r="G95" s="2112">
        <f>H95-F95</f>
        <v>45</v>
      </c>
      <c r="H95" s="2112">
        <f>$B$9*I95</f>
        <v>125</v>
      </c>
      <c r="I95" s="2114">
        <f>SUM(M95,Q95,U95,Y95,AC95,AG95)</f>
        <v>5</v>
      </c>
      <c r="J95" s="2249"/>
      <c r="K95" s="2248"/>
      <c r="L95" s="2250"/>
      <c r="M95" s="2251"/>
      <c r="N95" s="2247"/>
      <c r="O95" s="2248"/>
      <c r="P95" s="2250"/>
      <c r="Q95" s="2250"/>
      <c r="R95" s="2247"/>
      <c r="S95" s="2248"/>
      <c r="T95" s="2250"/>
      <c r="U95" s="2251"/>
      <c r="V95" s="2247"/>
      <c r="W95" s="2252"/>
      <c r="X95" s="2253"/>
      <c r="Y95" s="2254"/>
      <c r="Z95" s="2247">
        <v>0</v>
      </c>
      <c r="AA95" s="2255">
        <v>40</v>
      </c>
      <c r="AB95" s="2256">
        <v>10</v>
      </c>
      <c r="AC95" s="2257">
        <v>2</v>
      </c>
      <c r="AD95" s="2258">
        <v>0</v>
      </c>
      <c r="AE95" s="2255">
        <v>40</v>
      </c>
      <c r="AF95" s="2256">
        <v>35</v>
      </c>
      <c r="AG95" s="2257">
        <v>3</v>
      </c>
      <c r="AH95" s="2259" t="s">
        <v>167</v>
      </c>
    </row>
    <row r="96" spans="1:34" ht="13.5" thickBot="1">
      <c r="A96" s="2321"/>
      <c r="B96" s="2159" t="s">
        <v>151</v>
      </c>
      <c r="C96" s="1635">
        <f>SUM(C93:C95)</f>
        <v>45</v>
      </c>
      <c r="D96" s="1635">
        <f t="shared" ref="D96:AG96" si="25">SUM(D93:D95)</f>
        <v>170</v>
      </c>
      <c r="E96" s="1635">
        <f t="shared" si="25"/>
        <v>215</v>
      </c>
      <c r="F96" s="1635">
        <f t="shared" si="25"/>
        <v>215</v>
      </c>
      <c r="G96" s="1635">
        <f t="shared" si="25"/>
        <v>210</v>
      </c>
      <c r="H96" s="1635">
        <f t="shared" si="25"/>
        <v>425</v>
      </c>
      <c r="I96" s="1671">
        <f t="shared" si="25"/>
        <v>17</v>
      </c>
      <c r="J96" s="1635"/>
      <c r="K96" s="1635"/>
      <c r="L96" s="1635"/>
      <c r="M96" s="1635"/>
      <c r="N96" s="1635"/>
      <c r="O96" s="1635"/>
      <c r="P96" s="1635"/>
      <c r="Q96" s="1635"/>
      <c r="R96" s="1635"/>
      <c r="S96" s="1635"/>
      <c r="T96" s="1635"/>
      <c r="U96" s="1635"/>
      <c r="V96" s="1635"/>
      <c r="W96" s="1635"/>
      <c r="X96" s="1635"/>
      <c r="Y96" s="1635"/>
      <c r="Z96" s="1635">
        <f t="shared" si="25"/>
        <v>15</v>
      </c>
      <c r="AA96" s="1635">
        <f t="shared" si="25"/>
        <v>85</v>
      </c>
      <c r="AB96" s="1635">
        <f t="shared" si="25"/>
        <v>50</v>
      </c>
      <c r="AC96" s="1671">
        <f t="shared" si="25"/>
        <v>6</v>
      </c>
      <c r="AD96" s="1635">
        <f t="shared" si="25"/>
        <v>30</v>
      </c>
      <c r="AE96" s="1635">
        <f t="shared" si="25"/>
        <v>85</v>
      </c>
      <c r="AF96" s="1635">
        <f t="shared" si="25"/>
        <v>160</v>
      </c>
      <c r="AG96" s="1671">
        <f t="shared" si="25"/>
        <v>11</v>
      </c>
      <c r="AH96" s="2223"/>
    </row>
    <row r="97" spans="1:34" ht="13.5" thickBot="1">
      <c r="A97" s="2321"/>
      <c r="B97" s="5286" t="s">
        <v>189</v>
      </c>
      <c r="C97" s="5286"/>
      <c r="D97" s="5286"/>
      <c r="E97" s="5286"/>
      <c r="F97" s="5286"/>
      <c r="G97" s="5286"/>
      <c r="H97" s="5286"/>
      <c r="I97" s="5286"/>
      <c r="J97" s="5286"/>
      <c r="K97" s="5286"/>
      <c r="L97" s="5286"/>
      <c r="M97" s="5286"/>
      <c r="N97" s="5286"/>
      <c r="O97" s="5286"/>
      <c r="P97" s="5286"/>
      <c r="Q97" s="5286"/>
      <c r="R97" s="5286"/>
      <c r="S97" s="5286"/>
      <c r="T97" s="5286"/>
      <c r="U97" s="5286"/>
      <c r="V97" s="5286"/>
      <c r="W97" s="5286"/>
      <c r="X97" s="5286"/>
      <c r="Y97" s="5286"/>
      <c r="Z97" s="5286"/>
      <c r="AA97" s="5286"/>
      <c r="AB97" s="5286"/>
      <c r="AC97" s="5286"/>
      <c r="AD97" s="5286"/>
      <c r="AE97" s="5286"/>
      <c r="AF97" s="5286"/>
      <c r="AG97" s="5287"/>
      <c r="AH97" s="2223"/>
    </row>
    <row r="98" spans="1:34">
      <c r="A98" s="2321">
        <v>58</v>
      </c>
      <c r="B98" s="2337" t="s">
        <v>190</v>
      </c>
      <c r="C98" s="1632">
        <v>0</v>
      </c>
      <c r="D98" s="2124">
        <v>30</v>
      </c>
      <c r="E98" s="2338">
        <v>30</v>
      </c>
      <c r="F98" s="2116">
        <v>30</v>
      </c>
      <c r="G98" s="1632">
        <v>120</v>
      </c>
      <c r="H98" s="2124">
        <v>150</v>
      </c>
      <c r="I98" s="1725">
        <v>6</v>
      </c>
      <c r="J98" s="5004" t="s">
        <v>191</v>
      </c>
      <c r="K98" s="5004"/>
      <c r="L98" s="5004"/>
      <c r="M98" s="5004"/>
      <c r="N98" s="5004"/>
      <c r="O98" s="5004"/>
      <c r="P98" s="5004"/>
      <c r="Q98" s="5004"/>
      <c r="R98" s="5004"/>
      <c r="S98" s="5004"/>
      <c r="T98" s="5004"/>
      <c r="U98" s="5004"/>
      <c r="V98" s="5004"/>
      <c r="W98" s="5004"/>
      <c r="X98" s="5004"/>
      <c r="Y98" s="5004"/>
      <c r="Z98" s="5004"/>
      <c r="AA98" s="5004"/>
      <c r="AB98" s="5004"/>
      <c r="AC98" s="5004"/>
      <c r="AD98" s="5004"/>
      <c r="AE98" s="5004"/>
      <c r="AF98" s="5004"/>
      <c r="AG98" s="5004"/>
      <c r="AH98" s="5005"/>
    </row>
    <row r="99" spans="1:34">
      <c r="A99" s="2321">
        <v>59</v>
      </c>
      <c r="B99" s="2339" t="s">
        <v>192</v>
      </c>
      <c r="C99" s="2136">
        <v>0</v>
      </c>
      <c r="D99" s="2134">
        <v>30</v>
      </c>
      <c r="E99" s="2135">
        <v>30</v>
      </c>
      <c r="F99" s="2136">
        <v>30</v>
      </c>
      <c r="G99" s="2134">
        <v>120</v>
      </c>
      <c r="H99" s="2124">
        <v>150</v>
      </c>
      <c r="I99" s="2141">
        <v>6</v>
      </c>
      <c r="J99" s="5006"/>
      <c r="K99" s="5006"/>
      <c r="L99" s="5006"/>
      <c r="M99" s="5006"/>
      <c r="N99" s="5006"/>
      <c r="O99" s="5006"/>
      <c r="P99" s="5006"/>
      <c r="Q99" s="5006"/>
      <c r="R99" s="5006"/>
      <c r="S99" s="5006"/>
      <c r="T99" s="5006"/>
      <c r="U99" s="5006"/>
      <c r="V99" s="5006"/>
      <c r="W99" s="5006"/>
      <c r="X99" s="5006"/>
      <c r="Y99" s="5006"/>
      <c r="Z99" s="5006"/>
      <c r="AA99" s="5006"/>
      <c r="AB99" s="5006"/>
      <c r="AC99" s="5006"/>
      <c r="AD99" s="5006"/>
      <c r="AE99" s="5006"/>
      <c r="AF99" s="5006"/>
      <c r="AG99" s="5006"/>
      <c r="AH99" s="5007"/>
    </row>
    <row r="100" spans="1:34">
      <c r="A100" s="2321">
        <v>60</v>
      </c>
      <c r="B100" s="2339" t="s">
        <v>193</v>
      </c>
      <c r="C100" s="2136">
        <v>0</v>
      </c>
      <c r="D100" s="2134">
        <v>30</v>
      </c>
      <c r="E100" s="2135">
        <v>30</v>
      </c>
      <c r="F100" s="2136">
        <v>30</v>
      </c>
      <c r="G100" s="2134">
        <v>120</v>
      </c>
      <c r="H100" s="2124">
        <v>150</v>
      </c>
      <c r="I100" s="2141">
        <v>6</v>
      </c>
      <c r="J100" s="5006"/>
      <c r="K100" s="5006"/>
      <c r="L100" s="5006"/>
      <c r="M100" s="5006"/>
      <c r="N100" s="5006"/>
      <c r="O100" s="5006"/>
      <c r="P100" s="5006"/>
      <c r="Q100" s="5006"/>
      <c r="R100" s="5006"/>
      <c r="S100" s="5006"/>
      <c r="T100" s="5006"/>
      <c r="U100" s="5006"/>
      <c r="V100" s="5006"/>
      <c r="W100" s="5006"/>
      <c r="X100" s="5006"/>
      <c r="Y100" s="5006"/>
      <c r="Z100" s="5006"/>
      <c r="AA100" s="5006"/>
      <c r="AB100" s="5006"/>
      <c r="AC100" s="5006"/>
      <c r="AD100" s="5006"/>
      <c r="AE100" s="5006"/>
      <c r="AF100" s="5006"/>
      <c r="AG100" s="5006"/>
      <c r="AH100" s="5007"/>
    </row>
    <row r="101" spans="1:34">
      <c r="A101" s="2321">
        <v>61</v>
      </c>
      <c r="B101" s="2339" t="s">
        <v>194</v>
      </c>
      <c r="C101" s="2136">
        <v>0</v>
      </c>
      <c r="D101" s="2134">
        <v>30</v>
      </c>
      <c r="E101" s="2135">
        <v>30</v>
      </c>
      <c r="F101" s="2136">
        <v>30</v>
      </c>
      <c r="G101" s="2134">
        <v>120</v>
      </c>
      <c r="H101" s="2124">
        <v>150</v>
      </c>
      <c r="I101" s="2141">
        <v>6</v>
      </c>
      <c r="J101" s="5006"/>
      <c r="K101" s="5006"/>
      <c r="L101" s="5006"/>
      <c r="M101" s="5006"/>
      <c r="N101" s="5006"/>
      <c r="O101" s="5006"/>
      <c r="P101" s="5006"/>
      <c r="Q101" s="5006"/>
      <c r="R101" s="5006"/>
      <c r="S101" s="5006"/>
      <c r="T101" s="5006"/>
      <c r="U101" s="5006"/>
      <c r="V101" s="5006"/>
      <c r="W101" s="5006"/>
      <c r="X101" s="5006"/>
      <c r="Y101" s="5006"/>
      <c r="Z101" s="5006"/>
      <c r="AA101" s="5006"/>
      <c r="AB101" s="5006"/>
      <c r="AC101" s="5006"/>
      <c r="AD101" s="5006"/>
      <c r="AE101" s="5006"/>
      <c r="AF101" s="5006"/>
      <c r="AG101" s="5006"/>
      <c r="AH101" s="5007"/>
    </row>
    <row r="102" spans="1:34" ht="23.25" thickBot="1">
      <c r="A102" s="2321">
        <v>62</v>
      </c>
      <c r="B102" s="2340" t="s">
        <v>195</v>
      </c>
      <c r="C102" s="2136">
        <v>0</v>
      </c>
      <c r="D102" s="2134">
        <v>30</v>
      </c>
      <c r="E102" s="2135">
        <v>30</v>
      </c>
      <c r="F102" s="2136">
        <v>30</v>
      </c>
      <c r="G102" s="2134">
        <v>120</v>
      </c>
      <c r="H102" s="2124">
        <v>150</v>
      </c>
      <c r="I102" s="2141">
        <v>6</v>
      </c>
      <c r="J102" s="5006"/>
      <c r="K102" s="5006"/>
      <c r="L102" s="5006"/>
      <c r="M102" s="5006"/>
      <c r="N102" s="5006"/>
      <c r="O102" s="5006"/>
      <c r="P102" s="5006"/>
      <c r="Q102" s="5006"/>
      <c r="R102" s="5006"/>
      <c r="S102" s="5006"/>
      <c r="T102" s="5006"/>
      <c r="U102" s="5006"/>
      <c r="V102" s="5006"/>
      <c r="W102" s="5006"/>
      <c r="X102" s="5006"/>
      <c r="Y102" s="5006"/>
      <c r="Z102" s="5006"/>
      <c r="AA102" s="5006"/>
      <c r="AB102" s="5006"/>
      <c r="AC102" s="5006"/>
      <c r="AD102" s="5006"/>
      <c r="AE102" s="5006"/>
      <c r="AF102" s="5006"/>
      <c r="AG102" s="5006"/>
      <c r="AH102" s="5007"/>
    </row>
    <row r="103" spans="1:34" ht="13.5" thickBot="1">
      <c r="A103" s="2321"/>
      <c r="B103" s="2220" t="s">
        <v>151</v>
      </c>
      <c r="C103" s="1635">
        <f t="shared" ref="C103:I103" si="26">SUM(C98:C102)</f>
        <v>0</v>
      </c>
      <c r="D103" s="1635">
        <f t="shared" si="26"/>
        <v>150</v>
      </c>
      <c r="E103" s="1635">
        <f t="shared" si="26"/>
        <v>150</v>
      </c>
      <c r="F103" s="1635">
        <f t="shared" si="26"/>
        <v>150</v>
      </c>
      <c r="G103" s="1635">
        <f t="shared" si="26"/>
        <v>600</v>
      </c>
      <c r="H103" s="1635">
        <f t="shared" si="26"/>
        <v>750</v>
      </c>
      <c r="I103" s="1671">
        <f t="shared" si="26"/>
        <v>30</v>
      </c>
      <c r="J103" s="5288"/>
      <c r="K103" s="5288"/>
      <c r="L103" s="5288"/>
      <c r="M103" s="5288"/>
      <c r="N103" s="5288"/>
      <c r="O103" s="5288"/>
      <c r="P103" s="5288"/>
      <c r="Q103" s="5288"/>
      <c r="R103" s="5288"/>
      <c r="S103" s="5288"/>
      <c r="T103" s="5288"/>
      <c r="U103" s="5288"/>
      <c r="V103" s="5288"/>
      <c r="W103" s="5288"/>
      <c r="X103" s="5288"/>
      <c r="Y103" s="5288"/>
      <c r="Z103" s="5288"/>
      <c r="AA103" s="5288"/>
      <c r="AB103" s="5288"/>
      <c r="AC103" s="5288"/>
      <c r="AD103" s="5288"/>
      <c r="AE103" s="5288"/>
      <c r="AF103" s="5288"/>
      <c r="AG103" s="5288"/>
      <c r="AH103" s="5009"/>
    </row>
    <row r="104" spans="1:34" ht="13.5" thickBot="1">
      <c r="A104" s="2178"/>
      <c r="B104" s="5289" t="s">
        <v>196</v>
      </c>
      <c r="C104" s="5286"/>
      <c r="D104" s="5286"/>
      <c r="E104" s="5286"/>
      <c r="F104" s="5286"/>
      <c r="G104" s="5286"/>
      <c r="H104" s="5286"/>
      <c r="I104" s="5286"/>
      <c r="J104" s="5286"/>
      <c r="K104" s="5286"/>
      <c r="L104" s="5286"/>
      <c r="M104" s="5286"/>
      <c r="N104" s="5286"/>
      <c r="O104" s="5286"/>
      <c r="P104" s="5286"/>
      <c r="Q104" s="5286"/>
      <c r="R104" s="5286"/>
      <c r="S104" s="5286"/>
      <c r="T104" s="5286"/>
      <c r="U104" s="5286"/>
      <c r="V104" s="5286"/>
      <c r="W104" s="5286"/>
      <c r="X104" s="5286"/>
      <c r="Y104" s="5286"/>
      <c r="Z104" s="5286"/>
      <c r="AA104" s="5286"/>
      <c r="AB104" s="5286"/>
      <c r="AC104" s="5286"/>
      <c r="AD104" s="5286"/>
      <c r="AE104" s="5286"/>
      <c r="AF104" s="5286"/>
      <c r="AG104" s="5287"/>
      <c r="AH104" s="2223"/>
    </row>
    <row r="105" spans="1:34">
      <c r="A105" s="2184">
        <v>63</v>
      </c>
      <c r="B105" s="2341" t="s">
        <v>197</v>
      </c>
      <c r="C105" s="2116">
        <v>0</v>
      </c>
      <c r="D105" s="2117">
        <v>30</v>
      </c>
      <c r="E105" s="2118">
        <v>30</v>
      </c>
      <c r="F105" s="2116">
        <v>30</v>
      </c>
      <c r="G105" s="2117">
        <v>145</v>
      </c>
      <c r="H105" s="2117">
        <v>175</v>
      </c>
      <c r="I105" s="2122">
        <v>7</v>
      </c>
      <c r="J105" s="5015" t="s">
        <v>191</v>
      </c>
      <c r="K105" s="5004"/>
      <c r="L105" s="5004"/>
      <c r="M105" s="5004"/>
      <c r="N105" s="5004"/>
      <c r="O105" s="5004"/>
      <c r="P105" s="5004"/>
      <c r="Q105" s="5004"/>
      <c r="R105" s="5004"/>
      <c r="S105" s="5004"/>
      <c r="T105" s="5004"/>
      <c r="U105" s="5004"/>
      <c r="V105" s="5004"/>
      <c r="W105" s="5004"/>
      <c r="X105" s="5004"/>
      <c r="Y105" s="5004"/>
      <c r="Z105" s="5004"/>
      <c r="AA105" s="5004"/>
      <c r="AB105" s="5004"/>
      <c r="AC105" s="5004"/>
      <c r="AD105" s="5004"/>
      <c r="AE105" s="5004"/>
      <c r="AF105" s="5004"/>
      <c r="AG105" s="5004"/>
      <c r="AH105" s="5005"/>
    </row>
    <row r="106" spans="1:34">
      <c r="A106" s="2184">
        <v>64</v>
      </c>
      <c r="B106" s="2342" t="s">
        <v>198</v>
      </c>
      <c r="C106" s="2133">
        <v>0</v>
      </c>
      <c r="D106" s="2134">
        <v>30</v>
      </c>
      <c r="E106" s="2135">
        <v>30</v>
      </c>
      <c r="F106" s="2133">
        <v>30</v>
      </c>
      <c r="G106" s="2134">
        <v>170</v>
      </c>
      <c r="H106" s="2134">
        <v>200</v>
      </c>
      <c r="I106" s="2141">
        <v>8</v>
      </c>
      <c r="J106" s="5016"/>
      <c r="K106" s="5006"/>
      <c r="L106" s="5006"/>
      <c r="M106" s="5006"/>
      <c r="N106" s="5006"/>
      <c r="O106" s="5006"/>
      <c r="P106" s="5006"/>
      <c r="Q106" s="5006"/>
      <c r="R106" s="5006"/>
      <c r="S106" s="5006"/>
      <c r="T106" s="5006"/>
      <c r="U106" s="5006"/>
      <c r="V106" s="5006"/>
      <c r="W106" s="5006"/>
      <c r="X106" s="5006"/>
      <c r="Y106" s="5006"/>
      <c r="Z106" s="5006"/>
      <c r="AA106" s="5006"/>
      <c r="AB106" s="5006"/>
      <c r="AC106" s="5006"/>
      <c r="AD106" s="5006"/>
      <c r="AE106" s="5006"/>
      <c r="AF106" s="5006"/>
      <c r="AG106" s="5006"/>
      <c r="AH106" s="5007"/>
    </row>
    <row r="107" spans="1:34">
      <c r="A107" s="2184">
        <v>65</v>
      </c>
      <c r="B107" s="2342" t="s">
        <v>199</v>
      </c>
      <c r="C107" s="2133">
        <v>0</v>
      </c>
      <c r="D107" s="2134">
        <v>30</v>
      </c>
      <c r="E107" s="2135">
        <v>30</v>
      </c>
      <c r="F107" s="2133">
        <v>30</v>
      </c>
      <c r="G107" s="2134">
        <v>170</v>
      </c>
      <c r="H107" s="2134">
        <v>200</v>
      </c>
      <c r="I107" s="2141">
        <v>8</v>
      </c>
      <c r="J107" s="5016"/>
      <c r="K107" s="5006"/>
      <c r="L107" s="5006"/>
      <c r="M107" s="5006"/>
      <c r="N107" s="5006"/>
      <c r="O107" s="5006"/>
      <c r="P107" s="5006"/>
      <c r="Q107" s="5006"/>
      <c r="R107" s="5006"/>
      <c r="S107" s="5006"/>
      <c r="T107" s="5006"/>
      <c r="U107" s="5006"/>
      <c r="V107" s="5006"/>
      <c r="W107" s="5006"/>
      <c r="X107" s="5006"/>
      <c r="Y107" s="5006"/>
      <c r="Z107" s="5006"/>
      <c r="AA107" s="5006"/>
      <c r="AB107" s="5006"/>
      <c r="AC107" s="5006"/>
      <c r="AD107" s="5006"/>
      <c r="AE107" s="5006"/>
      <c r="AF107" s="5006"/>
      <c r="AG107" s="5006"/>
      <c r="AH107" s="5007"/>
    </row>
    <row r="108" spans="1:34" ht="13.5" thickBot="1">
      <c r="A108" s="2184">
        <v>66</v>
      </c>
      <c r="B108" s="2342" t="s">
        <v>200</v>
      </c>
      <c r="C108" s="2133">
        <v>0</v>
      </c>
      <c r="D108" s="2134">
        <v>30</v>
      </c>
      <c r="E108" s="2135">
        <v>30</v>
      </c>
      <c r="F108" s="2133">
        <v>30</v>
      </c>
      <c r="G108" s="2134">
        <v>145</v>
      </c>
      <c r="H108" s="2134">
        <v>175</v>
      </c>
      <c r="I108" s="2141">
        <v>7</v>
      </c>
      <c r="J108" s="5016"/>
      <c r="K108" s="5006"/>
      <c r="L108" s="5006"/>
      <c r="M108" s="5006"/>
      <c r="N108" s="5006"/>
      <c r="O108" s="5006"/>
      <c r="P108" s="5006"/>
      <c r="Q108" s="5006"/>
      <c r="R108" s="5006"/>
      <c r="S108" s="5006"/>
      <c r="T108" s="5006"/>
      <c r="U108" s="5006"/>
      <c r="V108" s="5006"/>
      <c r="W108" s="5006"/>
      <c r="X108" s="5006"/>
      <c r="Y108" s="5006"/>
      <c r="Z108" s="5006"/>
      <c r="AA108" s="5006"/>
      <c r="AB108" s="5006"/>
      <c r="AC108" s="5006"/>
      <c r="AD108" s="5006"/>
      <c r="AE108" s="5006"/>
      <c r="AF108" s="5006"/>
      <c r="AG108" s="5006"/>
      <c r="AH108" s="5007"/>
    </row>
    <row r="109" spans="1:34" ht="13.5" thickBot="1">
      <c r="A109" s="2343"/>
      <c r="B109" s="1719" t="s">
        <v>151</v>
      </c>
      <c r="C109" s="2221">
        <f t="shared" ref="C109:I109" si="27">SUM(C105:C108)</f>
        <v>0</v>
      </c>
      <c r="D109" s="2221">
        <f t="shared" si="27"/>
        <v>120</v>
      </c>
      <c r="E109" s="2221">
        <f t="shared" si="27"/>
        <v>120</v>
      </c>
      <c r="F109" s="2221">
        <f t="shared" si="27"/>
        <v>120</v>
      </c>
      <c r="G109" s="2221">
        <f t="shared" si="27"/>
        <v>630</v>
      </c>
      <c r="H109" s="2221">
        <f t="shared" si="27"/>
        <v>750</v>
      </c>
      <c r="I109" s="2322">
        <f t="shared" si="27"/>
        <v>30</v>
      </c>
      <c r="J109" s="5017"/>
      <c r="K109" s="5288"/>
      <c r="L109" s="5288"/>
      <c r="M109" s="5288"/>
      <c r="N109" s="5288"/>
      <c r="O109" s="5288"/>
      <c r="P109" s="5288"/>
      <c r="Q109" s="5288"/>
      <c r="R109" s="5288"/>
      <c r="S109" s="5288"/>
      <c r="T109" s="5288"/>
      <c r="U109" s="5288"/>
      <c r="V109" s="5288"/>
      <c r="W109" s="5288"/>
      <c r="X109" s="5288"/>
      <c r="Y109" s="5288"/>
      <c r="Z109" s="5288"/>
      <c r="AA109" s="5288"/>
      <c r="AB109" s="5288"/>
      <c r="AC109" s="5288"/>
      <c r="AD109" s="5288"/>
      <c r="AE109" s="5288"/>
      <c r="AF109" s="5288"/>
      <c r="AG109" s="5288"/>
      <c r="AH109" s="5009"/>
    </row>
    <row r="110" spans="1:34" ht="13.5" thickBot="1">
      <c r="A110" s="5018" t="s">
        <v>201</v>
      </c>
      <c r="B110" s="5290"/>
      <c r="C110" s="1640">
        <f>SUM(C18,C30,C36,C44,C58,C65,C80,C86)</f>
        <v>529</v>
      </c>
      <c r="D110" s="1640">
        <f t="shared" ref="D110:AG110" si="28">SUM(D18,D30,D36,D44,D58,D65,D80,D86)</f>
        <v>2280</v>
      </c>
      <c r="E110" s="1640">
        <f t="shared" si="28"/>
        <v>2809</v>
      </c>
      <c r="F110" s="1640">
        <f t="shared" si="28"/>
        <v>2809</v>
      </c>
      <c r="G110" s="1640">
        <f t="shared" si="28"/>
        <v>2120</v>
      </c>
      <c r="H110" s="1640">
        <f t="shared" si="28"/>
        <v>4929</v>
      </c>
      <c r="I110" s="1639">
        <f t="shared" si="28"/>
        <v>197</v>
      </c>
      <c r="J110" s="1640">
        <f t="shared" si="28"/>
        <v>154</v>
      </c>
      <c r="K110" s="1640">
        <f t="shared" si="28"/>
        <v>315</v>
      </c>
      <c r="L110" s="1640">
        <f t="shared" si="28"/>
        <v>410</v>
      </c>
      <c r="M110" s="1639">
        <f t="shared" si="28"/>
        <v>35</v>
      </c>
      <c r="N110" s="1640">
        <f t="shared" si="28"/>
        <v>75</v>
      </c>
      <c r="O110" s="1640">
        <f t="shared" si="28"/>
        <v>430</v>
      </c>
      <c r="P110" s="1640">
        <f t="shared" si="28"/>
        <v>345</v>
      </c>
      <c r="Q110" s="1639">
        <f t="shared" si="28"/>
        <v>34</v>
      </c>
      <c r="R110" s="1640">
        <f t="shared" si="28"/>
        <v>45</v>
      </c>
      <c r="S110" s="1640">
        <f t="shared" si="28"/>
        <v>485</v>
      </c>
      <c r="T110" s="1640">
        <f t="shared" si="28"/>
        <v>370</v>
      </c>
      <c r="U110" s="1639">
        <f t="shared" si="28"/>
        <v>36</v>
      </c>
      <c r="V110" s="1640">
        <f t="shared" si="28"/>
        <v>45</v>
      </c>
      <c r="W110" s="1640">
        <f t="shared" si="28"/>
        <v>320</v>
      </c>
      <c r="X110" s="1640">
        <f t="shared" si="28"/>
        <v>410</v>
      </c>
      <c r="Y110" s="1639">
        <f t="shared" si="28"/>
        <v>31</v>
      </c>
      <c r="Z110" s="1640">
        <f t="shared" si="28"/>
        <v>105</v>
      </c>
      <c r="AA110" s="1640">
        <f t="shared" si="28"/>
        <v>420</v>
      </c>
      <c r="AB110" s="1640">
        <f t="shared" si="28"/>
        <v>250</v>
      </c>
      <c r="AC110" s="1639">
        <f t="shared" si="28"/>
        <v>31</v>
      </c>
      <c r="AD110" s="1640">
        <f t="shared" si="28"/>
        <v>105</v>
      </c>
      <c r="AE110" s="1640">
        <f t="shared" si="28"/>
        <v>310</v>
      </c>
      <c r="AF110" s="1640">
        <f t="shared" si="28"/>
        <v>335</v>
      </c>
      <c r="AG110" s="1639">
        <f t="shared" si="28"/>
        <v>30</v>
      </c>
      <c r="AH110" s="2223"/>
    </row>
    <row r="111" spans="1:34" ht="13.5" thickBot="1">
      <c r="A111" s="5020" t="s">
        <v>202</v>
      </c>
      <c r="B111" s="5291"/>
      <c r="C111" s="1640">
        <f>SUM(C18,C30,C36,C44,C58,C65,C80,C91)</f>
        <v>499</v>
      </c>
      <c r="D111" s="1640">
        <f t="shared" ref="D111:AG111" si="29">SUM(D18,D30,D36,D44,D58,D65,D80,D91)</f>
        <v>2250</v>
      </c>
      <c r="E111" s="1640">
        <f t="shared" si="29"/>
        <v>2749</v>
      </c>
      <c r="F111" s="1640">
        <f t="shared" si="29"/>
        <v>2749</v>
      </c>
      <c r="G111" s="1640">
        <f t="shared" si="29"/>
        <v>2180</v>
      </c>
      <c r="H111" s="1640">
        <f t="shared" si="29"/>
        <v>4929</v>
      </c>
      <c r="I111" s="1639">
        <f t="shared" si="29"/>
        <v>197</v>
      </c>
      <c r="J111" s="1640">
        <f t="shared" si="29"/>
        <v>154</v>
      </c>
      <c r="K111" s="1640">
        <f t="shared" si="29"/>
        <v>315</v>
      </c>
      <c r="L111" s="1640">
        <f t="shared" si="29"/>
        <v>410</v>
      </c>
      <c r="M111" s="1639">
        <f t="shared" si="29"/>
        <v>35</v>
      </c>
      <c r="N111" s="1640">
        <f t="shared" si="29"/>
        <v>75</v>
      </c>
      <c r="O111" s="1640">
        <f t="shared" si="29"/>
        <v>430</v>
      </c>
      <c r="P111" s="1640">
        <f t="shared" si="29"/>
        <v>345</v>
      </c>
      <c r="Q111" s="1639">
        <f t="shared" si="29"/>
        <v>34</v>
      </c>
      <c r="R111" s="1640">
        <f t="shared" si="29"/>
        <v>45</v>
      </c>
      <c r="S111" s="1640">
        <f t="shared" si="29"/>
        <v>485</v>
      </c>
      <c r="T111" s="1640">
        <f t="shared" si="29"/>
        <v>370</v>
      </c>
      <c r="U111" s="1639">
        <f t="shared" si="29"/>
        <v>36</v>
      </c>
      <c r="V111" s="1640">
        <f t="shared" si="29"/>
        <v>45</v>
      </c>
      <c r="W111" s="1640">
        <f t="shared" si="29"/>
        <v>320</v>
      </c>
      <c r="X111" s="1640">
        <f t="shared" si="29"/>
        <v>410</v>
      </c>
      <c r="Y111" s="1639">
        <f t="shared" si="29"/>
        <v>31</v>
      </c>
      <c r="Z111" s="1640">
        <f t="shared" si="29"/>
        <v>90</v>
      </c>
      <c r="AA111" s="1640">
        <f t="shared" si="29"/>
        <v>420</v>
      </c>
      <c r="AB111" s="1640">
        <f t="shared" si="29"/>
        <v>265</v>
      </c>
      <c r="AC111" s="1639">
        <f t="shared" si="29"/>
        <v>31</v>
      </c>
      <c r="AD111" s="1640">
        <f t="shared" si="29"/>
        <v>90</v>
      </c>
      <c r="AE111" s="1640">
        <f t="shared" si="29"/>
        <v>280</v>
      </c>
      <c r="AF111" s="1640">
        <f t="shared" si="29"/>
        <v>380</v>
      </c>
      <c r="AG111" s="1639">
        <f t="shared" si="29"/>
        <v>30</v>
      </c>
      <c r="AH111" s="2223"/>
    </row>
    <row r="112" spans="1:34" ht="22.5" customHeight="1" thickBot="1">
      <c r="A112" s="5277" t="s">
        <v>203</v>
      </c>
      <c r="B112" s="5278"/>
      <c r="C112" s="1637">
        <f>SUM(C18,C30,C36,C44,C58,C65,C80,C96)</f>
        <v>499</v>
      </c>
      <c r="D112" s="1637">
        <f t="shared" ref="D112:AG112" si="30">SUM(D18,D30,D36,D44,D58,D65,D80,D96)</f>
        <v>2280</v>
      </c>
      <c r="E112" s="1637">
        <f t="shared" si="30"/>
        <v>2779</v>
      </c>
      <c r="F112" s="1637">
        <f t="shared" si="30"/>
        <v>2779</v>
      </c>
      <c r="G112" s="1637">
        <f t="shared" si="30"/>
        <v>2150</v>
      </c>
      <c r="H112" s="1637">
        <f t="shared" si="30"/>
        <v>4929</v>
      </c>
      <c r="I112" s="1636">
        <f t="shared" si="30"/>
        <v>197</v>
      </c>
      <c r="J112" s="1637">
        <f t="shared" si="30"/>
        <v>154</v>
      </c>
      <c r="K112" s="1637">
        <f t="shared" si="30"/>
        <v>315</v>
      </c>
      <c r="L112" s="1637">
        <f t="shared" si="30"/>
        <v>410</v>
      </c>
      <c r="M112" s="1636">
        <f t="shared" si="30"/>
        <v>35</v>
      </c>
      <c r="N112" s="1637">
        <f t="shared" si="30"/>
        <v>75</v>
      </c>
      <c r="O112" s="1637">
        <f t="shared" si="30"/>
        <v>430</v>
      </c>
      <c r="P112" s="1637">
        <f t="shared" si="30"/>
        <v>345</v>
      </c>
      <c r="Q112" s="1636">
        <f t="shared" si="30"/>
        <v>34</v>
      </c>
      <c r="R112" s="1637">
        <f t="shared" si="30"/>
        <v>45</v>
      </c>
      <c r="S112" s="1637">
        <f t="shared" si="30"/>
        <v>485</v>
      </c>
      <c r="T112" s="1637">
        <f t="shared" si="30"/>
        <v>370</v>
      </c>
      <c r="U112" s="1636">
        <f t="shared" si="30"/>
        <v>36</v>
      </c>
      <c r="V112" s="1637">
        <f t="shared" si="30"/>
        <v>45</v>
      </c>
      <c r="W112" s="1637">
        <f t="shared" si="30"/>
        <v>320</v>
      </c>
      <c r="X112" s="1637">
        <f t="shared" si="30"/>
        <v>410</v>
      </c>
      <c r="Y112" s="1636">
        <f t="shared" si="30"/>
        <v>31</v>
      </c>
      <c r="Z112" s="1637">
        <f t="shared" si="30"/>
        <v>90</v>
      </c>
      <c r="AA112" s="1637">
        <f t="shared" si="30"/>
        <v>435</v>
      </c>
      <c r="AB112" s="1637">
        <f t="shared" si="30"/>
        <v>250</v>
      </c>
      <c r="AC112" s="1636">
        <f t="shared" si="30"/>
        <v>31</v>
      </c>
      <c r="AD112" s="1637">
        <f t="shared" si="30"/>
        <v>90</v>
      </c>
      <c r="AE112" s="1637">
        <f t="shared" si="30"/>
        <v>295</v>
      </c>
      <c r="AF112" s="1637">
        <f t="shared" si="30"/>
        <v>365</v>
      </c>
      <c r="AG112" s="1636">
        <f t="shared" si="30"/>
        <v>30</v>
      </c>
      <c r="AH112" s="1635"/>
    </row>
    <row r="113" spans="1:34">
      <c r="A113" s="1634"/>
      <c r="B113" s="1634"/>
      <c r="C113" s="1632"/>
      <c r="D113" s="1632"/>
      <c r="E113" s="1632"/>
      <c r="F113" s="1632"/>
      <c r="G113" s="1632"/>
      <c r="H113" s="1632"/>
      <c r="I113" s="1633"/>
      <c r="J113" s="1632"/>
      <c r="K113" s="1632"/>
      <c r="L113" s="1632"/>
      <c r="M113" s="1633"/>
      <c r="N113" s="1632"/>
      <c r="O113" s="1632"/>
      <c r="P113" s="1632"/>
      <c r="Q113" s="1633"/>
      <c r="R113" s="1632"/>
      <c r="S113" s="1632"/>
      <c r="T113" s="1632"/>
      <c r="U113" s="1633"/>
      <c r="V113" s="1632"/>
      <c r="W113" s="1632"/>
      <c r="X113" s="1632"/>
      <c r="Y113" s="1633"/>
      <c r="Z113" s="1632"/>
      <c r="AA113" s="1632"/>
      <c r="AB113" s="1632"/>
      <c r="AC113" s="1633"/>
      <c r="AD113" s="1632"/>
      <c r="AE113" s="1632"/>
      <c r="AF113" s="1632"/>
      <c r="AG113" s="1633"/>
      <c r="AH113" s="1632"/>
    </row>
    <row r="114" spans="1:34" ht="13.5" thickBot="1">
      <c r="A114" s="1629"/>
      <c r="B114" s="1630"/>
      <c r="C114" s="1629"/>
      <c r="D114" s="1628"/>
      <c r="E114" s="1628"/>
      <c r="F114" s="1628"/>
      <c r="G114" s="1628"/>
      <c r="H114" s="1628"/>
      <c r="I114" s="1628"/>
      <c r="J114" s="1628"/>
      <c r="K114" s="1628"/>
      <c r="L114" s="1628"/>
      <c r="M114" s="1628"/>
      <c r="N114" s="1628"/>
      <c r="O114" s="1628"/>
      <c r="P114" s="1628"/>
      <c r="Q114" s="1628"/>
      <c r="R114" s="1628"/>
      <c r="S114" s="1628"/>
      <c r="T114" s="1628"/>
      <c r="U114" s="1628"/>
      <c r="V114" s="1628"/>
      <c r="W114" s="1628"/>
      <c r="X114" s="1628"/>
      <c r="Y114" s="1628"/>
      <c r="Z114" s="1628"/>
      <c r="AA114" s="1628"/>
      <c r="AB114" s="1628"/>
      <c r="AC114" s="1628"/>
      <c r="AD114" s="1628"/>
      <c r="AE114" s="1628"/>
      <c r="AF114" s="1628"/>
      <c r="AG114" s="1628"/>
      <c r="AH114" s="1628"/>
    </row>
    <row r="115" spans="1:34">
      <c r="A115" s="1629"/>
      <c r="B115" s="1630"/>
      <c r="C115" s="1629"/>
      <c r="D115" s="1628"/>
      <c r="E115" s="1628"/>
      <c r="F115" s="1628"/>
      <c r="G115" s="1628" t="s">
        <v>204</v>
      </c>
      <c r="H115" s="5299" t="s">
        <v>103</v>
      </c>
      <c r="I115" s="5300"/>
      <c r="J115" s="5301">
        <v>6</v>
      </c>
      <c r="K115" s="5292"/>
      <c r="L115" s="5292"/>
      <c r="M115" s="5292"/>
      <c r="N115" s="5292">
        <v>5</v>
      </c>
      <c r="O115" s="5292"/>
      <c r="P115" s="5292"/>
      <c r="Q115" s="5292"/>
      <c r="R115" s="5292">
        <v>6</v>
      </c>
      <c r="S115" s="5292"/>
      <c r="T115" s="5292"/>
      <c r="U115" s="5292"/>
      <c r="V115" s="5292">
        <v>9</v>
      </c>
      <c r="W115" s="5292"/>
      <c r="X115" s="5292"/>
      <c r="Y115" s="5292"/>
      <c r="Z115" s="5302">
        <v>7</v>
      </c>
      <c r="AA115" s="5254"/>
      <c r="AB115" s="5254"/>
      <c r="AC115" s="5301"/>
      <c r="AD115" s="5292">
        <v>9</v>
      </c>
      <c r="AE115" s="5292"/>
      <c r="AF115" s="5292"/>
      <c r="AG115" s="5292"/>
      <c r="AH115" s="2344">
        <f>SUM(J115:AG115)</f>
        <v>42</v>
      </c>
    </row>
    <row r="116" spans="1:34" ht="13.5" thickBot="1">
      <c r="A116" s="1629"/>
      <c r="B116" s="1630"/>
      <c r="C116" s="1629"/>
      <c r="D116" s="1628"/>
      <c r="E116" s="1628"/>
      <c r="F116" s="1628"/>
      <c r="G116" s="1628"/>
      <c r="H116" s="5293" t="s">
        <v>104</v>
      </c>
      <c r="I116" s="5294"/>
      <c r="J116" s="5295">
        <v>1</v>
      </c>
      <c r="K116" s="5296"/>
      <c r="L116" s="5296"/>
      <c r="M116" s="5296"/>
      <c r="N116" s="5296">
        <v>5</v>
      </c>
      <c r="O116" s="5296"/>
      <c r="P116" s="5296"/>
      <c r="Q116" s="5296"/>
      <c r="R116" s="5296">
        <v>2</v>
      </c>
      <c r="S116" s="5296"/>
      <c r="T116" s="5296"/>
      <c r="U116" s="5296"/>
      <c r="V116" s="5296">
        <v>1</v>
      </c>
      <c r="W116" s="5296"/>
      <c r="X116" s="5296"/>
      <c r="Y116" s="5296"/>
      <c r="Z116" s="5297">
        <v>4</v>
      </c>
      <c r="AA116" s="5298"/>
      <c r="AB116" s="5298"/>
      <c r="AC116" s="5295"/>
      <c r="AD116" s="5296">
        <v>2</v>
      </c>
      <c r="AE116" s="5296"/>
      <c r="AF116" s="5296"/>
      <c r="AG116" s="5296"/>
      <c r="AH116" s="2345">
        <f>SUM(J116:AG116)</f>
        <v>15</v>
      </c>
    </row>
    <row r="117" spans="1:34">
      <c r="F117" s="1626"/>
      <c r="G117" s="1626"/>
      <c r="H117" s="1626"/>
      <c r="I117" s="1625"/>
    </row>
    <row r="118" spans="1:34">
      <c r="F118" s="1626"/>
      <c r="G118" s="1626"/>
      <c r="H118" s="1626"/>
      <c r="I118" s="1625"/>
    </row>
    <row r="119" spans="1:34">
      <c r="B119" s="4993" t="s">
        <v>205</v>
      </c>
      <c r="C119" s="4993"/>
      <c r="D119" s="4993"/>
      <c r="E119" s="4993"/>
      <c r="F119" s="4993"/>
      <c r="G119" s="4993"/>
      <c r="H119" s="4993"/>
      <c r="I119" s="4993"/>
      <c r="J119" s="4993"/>
      <c r="K119" s="4993"/>
      <c r="L119" s="4993"/>
      <c r="M119" s="4993"/>
      <c r="N119" s="4993"/>
      <c r="O119" s="4993"/>
      <c r="P119" s="4993"/>
      <c r="Q119" s="4993"/>
      <c r="R119" s="4993"/>
      <c r="S119" s="4993"/>
      <c r="T119" s="4993"/>
      <c r="U119" s="4993"/>
      <c r="V119" s="4993"/>
      <c r="W119" s="4993"/>
      <c r="X119" s="4993"/>
      <c r="Y119" s="4993"/>
      <c r="Z119" s="4993"/>
      <c r="AA119" s="4993"/>
      <c r="AB119" s="4993"/>
      <c r="AC119" s="4993"/>
      <c r="AD119" s="4993"/>
      <c r="AE119" s="4993"/>
      <c r="AF119" s="4993"/>
      <c r="AG119" s="4993"/>
      <c r="AH119" s="4993"/>
    </row>
    <row r="120" spans="1:34">
      <c r="B120" s="4993" t="s">
        <v>206</v>
      </c>
      <c r="C120" s="4993"/>
      <c r="D120" s="4993"/>
      <c r="E120" s="4993"/>
      <c r="F120" s="4993"/>
      <c r="G120" s="4993"/>
      <c r="H120" s="4993"/>
      <c r="I120" s="4993"/>
      <c r="J120" s="4993"/>
      <c r="K120" s="4993"/>
      <c r="L120" s="4993"/>
      <c r="M120" s="4993"/>
      <c r="N120" s="4993"/>
      <c r="O120" s="4993"/>
      <c r="P120" s="4993"/>
      <c r="Q120" s="4993"/>
      <c r="R120" s="4993"/>
      <c r="S120" s="4993"/>
      <c r="T120" s="4993"/>
      <c r="U120" s="4993"/>
      <c r="V120" s="4993"/>
      <c r="W120" s="4993"/>
      <c r="X120" s="4993"/>
      <c r="Y120" s="4993"/>
      <c r="Z120" s="4993"/>
      <c r="AA120" s="4993"/>
      <c r="AB120" s="4993"/>
      <c r="AC120" s="4993"/>
      <c r="AD120" s="4993"/>
      <c r="AE120" s="4993"/>
      <c r="AF120" s="4993"/>
      <c r="AG120" s="4993"/>
      <c r="AH120" s="4993"/>
    </row>
    <row r="121" spans="1:34">
      <c r="B121" s="1624" t="s">
        <v>207</v>
      </c>
      <c r="C121" s="1623"/>
      <c r="D121" s="1623"/>
      <c r="E121" s="1623"/>
      <c r="F121" s="1623"/>
      <c r="G121" s="1623"/>
      <c r="H121" s="1623"/>
      <c r="I121" s="1623"/>
      <c r="J121" s="1623"/>
      <c r="K121" s="1623"/>
      <c r="L121" s="1623"/>
      <c r="M121" s="1623"/>
      <c r="N121" s="1623"/>
      <c r="O121" s="1623"/>
      <c r="P121" s="1623"/>
      <c r="Q121" s="1623"/>
      <c r="R121" s="1623"/>
      <c r="S121" s="1623"/>
      <c r="T121" s="1623"/>
      <c r="U121" s="1623"/>
      <c r="V121" s="1623"/>
      <c r="W121" s="1623"/>
      <c r="X121" s="1623"/>
      <c r="Y121" s="1623"/>
      <c r="Z121" s="1623"/>
      <c r="AE121" s="1622"/>
      <c r="AF121" s="1622"/>
    </row>
  </sheetData>
  <mergeCells count="54">
    <mergeCell ref="B119:AH119"/>
    <mergeCell ref="B120:AH120"/>
    <mergeCell ref="AD115:AG115"/>
    <mergeCell ref="H116:I116"/>
    <mergeCell ref="J116:M116"/>
    <mergeCell ref="N116:Q116"/>
    <mergeCell ref="R116:U116"/>
    <mergeCell ref="V116:Y116"/>
    <mergeCell ref="Z116:AC116"/>
    <mergeCell ref="AD116:AG116"/>
    <mergeCell ref="H115:I115"/>
    <mergeCell ref="J115:M115"/>
    <mergeCell ref="N115:Q115"/>
    <mergeCell ref="R115:U115"/>
    <mergeCell ref="V115:Y115"/>
    <mergeCell ref="Z115:AC115"/>
    <mergeCell ref="A112:B112"/>
    <mergeCell ref="B37:AH37"/>
    <mergeCell ref="B38:AG38"/>
    <mergeCell ref="B45:AH45"/>
    <mergeCell ref="B59:I59"/>
    <mergeCell ref="J59:AH59"/>
    <mergeCell ref="B97:AG97"/>
    <mergeCell ref="J98:AH103"/>
    <mergeCell ref="B104:AG104"/>
    <mergeCell ref="J105:AH109"/>
    <mergeCell ref="A110:B110"/>
    <mergeCell ref="A111:B111"/>
    <mergeCell ref="AD8:AG8"/>
    <mergeCell ref="B10:AH10"/>
    <mergeCell ref="B11:AG11"/>
    <mergeCell ref="B19:AH19"/>
    <mergeCell ref="B20:AG20"/>
    <mergeCell ref="B31:AG31"/>
    <mergeCell ref="J7:AG7"/>
    <mergeCell ref="AH7:AH9"/>
    <mergeCell ref="C8:C9"/>
    <mergeCell ref="D8:D9"/>
    <mergeCell ref="E8:E9"/>
    <mergeCell ref="J8:M8"/>
    <mergeCell ref="N8:Q8"/>
    <mergeCell ref="R8:U8"/>
    <mergeCell ref="V8:Y8"/>
    <mergeCell ref="Z8:AC8"/>
    <mergeCell ref="C7:E7"/>
    <mergeCell ref="F7:F9"/>
    <mergeCell ref="G7:G9"/>
    <mergeCell ref="H7:H9"/>
    <mergeCell ref="I7:I9"/>
    <mergeCell ref="A1:AH1"/>
    <mergeCell ref="A2:AH2"/>
    <mergeCell ref="F3:W3"/>
    <mergeCell ref="A4:AH4"/>
    <mergeCell ref="A5:AH5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7F86-87FB-44B5-AA17-ABAB19DC1115}">
  <dimension ref="A1:AL101"/>
  <sheetViews>
    <sheetView showGridLines="0" workbookViewId="0">
      <selection activeCell="AH124" sqref="AH124"/>
    </sheetView>
  </sheetViews>
  <sheetFormatPr defaultRowHeight="15"/>
  <cols>
    <col min="1" max="1" width="3.5703125" customWidth="1"/>
    <col min="2" max="2" width="27.85546875" customWidth="1"/>
    <col min="3" max="3" width="6.5703125" customWidth="1"/>
    <col min="4" max="4" width="5" customWidth="1"/>
    <col min="5" max="5" width="5.85546875" customWidth="1"/>
    <col min="6" max="6" width="7" customWidth="1"/>
    <col min="7" max="7" width="6.140625" customWidth="1"/>
    <col min="8" max="8" width="6.85546875" customWidth="1"/>
    <col min="9" max="9" width="5.85546875" customWidth="1"/>
    <col min="10" max="18" width="3.85546875" customWidth="1"/>
    <col min="19" max="21" width="4.42578125" customWidth="1"/>
    <col min="22" max="33" width="3.85546875" customWidth="1"/>
    <col min="34" max="34" width="8.42578125" customWidth="1"/>
  </cols>
  <sheetData>
    <row r="1" spans="1:34" ht="15.75">
      <c r="A1" s="5065" t="s">
        <v>37</v>
      </c>
      <c r="B1" s="5065"/>
      <c r="C1" s="5065"/>
      <c r="D1" s="5065"/>
      <c r="E1" s="5065"/>
      <c r="F1" s="5065"/>
      <c r="G1" s="5065"/>
      <c r="H1" s="5065"/>
      <c r="I1" s="5065"/>
      <c r="J1" s="5065"/>
      <c r="K1" s="5065"/>
      <c r="L1" s="5065"/>
      <c r="M1" s="5065"/>
      <c r="N1" s="5065"/>
      <c r="O1" s="5065"/>
      <c r="P1" s="5065"/>
      <c r="Q1" s="5065"/>
      <c r="R1" s="5065"/>
      <c r="S1" s="5065"/>
      <c r="T1" s="5065"/>
      <c r="U1" s="5065"/>
      <c r="V1" s="5065"/>
      <c r="W1" s="5065"/>
      <c r="X1" s="5065"/>
      <c r="Y1" s="5065"/>
      <c r="Z1" s="5065"/>
      <c r="AA1" s="5065"/>
      <c r="AB1" s="5065"/>
      <c r="AC1" s="5065"/>
      <c r="AD1" s="5065"/>
      <c r="AE1" s="5065"/>
      <c r="AF1" s="5065"/>
      <c r="AG1" s="5065"/>
      <c r="AH1" s="5065"/>
    </row>
    <row r="2" spans="1:34" ht="15.75">
      <c r="A2" s="5065" t="s">
        <v>282</v>
      </c>
      <c r="B2" s="5065"/>
      <c r="C2" s="5065"/>
      <c r="D2" s="5065"/>
      <c r="E2" s="5065"/>
      <c r="F2" s="5065"/>
      <c r="G2" s="5065"/>
      <c r="H2" s="5065"/>
      <c r="I2" s="5065"/>
      <c r="J2" s="5065"/>
      <c r="K2" s="5065"/>
      <c r="L2" s="5065"/>
      <c r="M2" s="5065"/>
      <c r="N2" s="5065"/>
      <c r="O2" s="5065"/>
      <c r="P2" s="5065"/>
      <c r="Q2" s="5065"/>
      <c r="R2" s="5065"/>
      <c r="S2" s="5065"/>
      <c r="T2" s="5065"/>
      <c r="U2" s="5065"/>
      <c r="V2" s="5065"/>
      <c r="W2" s="5065"/>
      <c r="X2" s="5065"/>
      <c r="Y2" s="5065"/>
      <c r="Z2" s="5065"/>
      <c r="AA2" s="5065"/>
      <c r="AB2" s="5065"/>
      <c r="AC2" s="5065"/>
      <c r="AD2" s="5065"/>
      <c r="AE2" s="5065"/>
      <c r="AF2" s="5065"/>
      <c r="AG2" s="5065"/>
      <c r="AH2" s="5065"/>
    </row>
    <row r="3" spans="1:34" ht="15.75">
      <c r="A3" s="5066" t="s">
        <v>0</v>
      </c>
      <c r="B3" s="5066"/>
      <c r="C3" s="5066"/>
      <c r="D3" s="5066"/>
      <c r="E3" s="5066"/>
      <c r="F3" s="5066"/>
      <c r="G3" s="5066"/>
      <c r="H3" s="5066"/>
      <c r="I3" s="5066"/>
      <c r="J3" s="5066"/>
      <c r="K3" s="5066"/>
      <c r="L3" s="5066"/>
      <c r="M3" s="5066"/>
      <c r="N3" s="5066"/>
      <c r="O3" s="5066"/>
      <c r="P3" s="5066"/>
      <c r="Q3" s="5066"/>
      <c r="R3" s="5066"/>
      <c r="S3" s="5066"/>
      <c r="T3" s="5066"/>
      <c r="U3" s="5066"/>
      <c r="V3" s="5066"/>
      <c r="W3" s="5066"/>
      <c r="X3" s="5066"/>
      <c r="Y3" s="5066"/>
      <c r="Z3" s="5066"/>
      <c r="AA3" s="5066"/>
      <c r="AB3" s="5066"/>
      <c r="AC3" s="5066"/>
      <c r="AD3" s="5066"/>
      <c r="AE3" s="5066"/>
      <c r="AF3" s="5066"/>
      <c r="AG3" s="5066"/>
      <c r="AH3" s="5066"/>
    </row>
    <row r="4" spans="1:34" ht="15.75">
      <c r="A4" s="5066" t="s">
        <v>23</v>
      </c>
      <c r="B4" s="5066"/>
      <c r="C4" s="5066"/>
      <c r="D4" s="5066"/>
      <c r="E4" s="5066"/>
      <c r="F4" s="5066"/>
      <c r="G4" s="5066"/>
      <c r="H4" s="5066"/>
      <c r="I4" s="5066"/>
      <c r="J4" s="5066"/>
      <c r="K4" s="5066"/>
      <c r="L4" s="5066"/>
      <c r="M4" s="5066"/>
      <c r="N4" s="5066"/>
      <c r="O4" s="5066"/>
      <c r="P4" s="5066"/>
      <c r="Q4" s="5066"/>
      <c r="R4" s="5066"/>
      <c r="S4" s="5066"/>
      <c r="T4" s="5066"/>
      <c r="U4" s="5066"/>
      <c r="V4" s="5066"/>
      <c r="W4" s="5066"/>
      <c r="X4" s="5066"/>
      <c r="Y4" s="5066"/>
      <c r="Z4" s="5066"/>
      <c r="AA4" s="5066"/>
      <c r="AB4" s="5066"/>
      <c r="AC4" s="5066"/>
      <c r="AD4" s="5066"/>
      <c r="AE4" s="5066"/>
      <c r="AF4" s="5066"/>
      <c r="AG4" s="5066"/>
      <c r="AH4" s="5066"/>
    </row>
    <row r="5" spans="1:34" ht="15.75" thickBot="1">
      <c r="A5" s="245"/>
      <c r="B5" s="246"/>
      <c r="C5" s="246"/>
      <c r="D5" s="246"/>
      <c r="E5" s="246"/>
      <c r="F5" s="247"/>
      <c r="G5" s="247"/>
      <c r="H5" s="247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</row>
    <row r="6" spans="1:34" ht="15.75" thickBot="1">
      <c r="A6" s="911"/>
      <c r="B6" s="912">
        <v>25</v>
      </c>
      <c r="C6" s="5303" t="s">
        <v>1</v>
      </c>
      <c r="D6" s="5304"/>
      <c r="E6" s="5304"/>
      <c r="F6" s="5305" t="s">
        <v>133</v>
      </c>
      <c r="G6" s="5308" t="s">
        <v>2</v>
      </c>
      <c r="H6" s="5308" t="s">
        <v>3</v>
      </c>
      <c r="I6" s="5311" t="s">
        <v>4</v>
      </c>
      <c r="J6" s="5314" t="s">
        <v>5</v>
      </c>
      <c r="K6" s="5315"/>
      <c r="L6" s="5315"/>
      <c r="M6" s="5315"/>
      <c r="N6" s="5315"/>
      <c r="O6" s="5315"/>
      <c r="P6" s="5315"/>
      <c r="Q6" s="5315"/>
      <c r="R6" s="5315"/>
      <c r="S6" s="5315"/>
      <c r="T6" s="5315"/>
      <c r="U6" s="5315"/>
      <c r="V6" s="5315"/>
      <c r="W6" s="5315"/>
      <c r="X6" s="5315"/>
      <c r="Y6" s="5315"/>
      <c r="Z6" s="5315"/>
      <c r="AA6" s="5315"/>
      <c r="AB6" s="5315"/>
      <c r="AC6" s="5315"/>
      <c r="AD6" s="5315"/>
      <c r="AE6" s="5315"/>
      <c r="AF6" s="5315"/>
      <c r="AG6" s="5316"/>
      <c r="AH6" s="5319" t="s">
        <v>26</v>
      </c>
    </row>
    <row r="7" spans="1:34">
      <c r="A7" s="250"/>
      <c r="B7" s="251"/>
      <c r="C7" s="5320" t="s">
        <v>6</v>
      </c>
      <c r="D7" s="5322" t="s">
        <v>7</v>
      </c>
      <c r="E7" s="5324" t="s">
        <v>8</v>
      </c>
      <c r="F7" s="5306"/>
      <c r="G7" s="5309"/>
      <c r="H7" s="5309"/>
      <c r="I7" s="5312"/>
      <c r="J7" s="5326">
        <v>1</v>
      </c>
      <c r="K7" s="5327"/>
      <c r="L7" s="5327"/>
      <c r="M7" s="5328"/>
      <c r="N7" s="5326">
        <v>2</v>
      </c>
      <c r="O7" s="5327"/>
      <c r="P7" s="5327"/>
      <c r="Q7" s="5328"/>
      <c r="R7" s="5326">
        <v>3</v>
      </c>
      <c r="S7" s="5327"/>
      <c r="T7" s="5327"/>
      <c r="U7" s="5328"/>
      <c r="V7" s="5326">
        <v>4</v>
      </c>
      <c r="W7" s="5327"/>
      <c r="X7" s="5327"/>
      <c r="Y7" s="5328"/>
      <c r="Z7" s="5326">
        <v>5</v>
      </c>
      <c r="AA7" s="5327"/>
      <c r="AB7" s="5327"/>
      <c r="AC7" s="5328"/>
      <c r="AD7" s="5326">
        <v>6</v>
      </c>
      <c r="AE7" s="5327"/>
      <c r="AF7" s="5327"/>
      <c r="AG7" s="5328"/>
      <c r="AH7" s="5085"/>
    </row>
    <row r="8" spans="1:34" ht="15.75" thickBot="1">
      <c r="A8" s="250"/>
      <c r="B8" s="252">
        <v>25</v>
      </c>
      <c r="C8" s="5321"/>
      <c r="D8" s="5323"/>
      <c r="E8" s="5325"/>
      <c r="F8" s="5307"/>
      <c r="G8" s="5310"/>
      <c r="H8" s="5310"/>
      <c r="I8" s="5313"/>
      <c r="J8" s="913" t="s">
        <v>40</v>
      </c>
      <c r="K8" s="914" t="s">
        <v>41</v>
      </c>
      <c r="L8" s="915" t="s">
        <v>9</v>
      </c>
      <c r="M8" s="916" t="s">
        <v>10</v>
      </c>
      <c r="N8" s="913" t="s">
        <v>40</v>
      </c>
      <c r="O8" s="914" t="s">
        <v>41</v>
      </c>
      <c r="P8" s="915" t="s">
        <v>9</v>
      </c>
      <c r="Q8" s="916" t="s">
        <v>10</v>
      </c>
      <c r="R8" s="913" t="s">
        <v>40</v>
      </c>
      <c r="S8" s="914" t="s">
        <v>41</v>
      </c>
      <c r="T8" s="915" t="s">
        <v>9</v>
      </c>
      <c r="U8" s="916" t="s">
        <v>10</v>
      </c>
      <c r="V8" s="913" t="s">
        <v>40</v>
      </c>
      <c r="W8" s="914" t="s">
        <v>41</v>
      </c>
      <c r="X8" s="915" t="s">
        <v>9</v>
      </c>
      <c r="Y8" s="916" t="s">
        <v>10</v>
      </c>
      <c r="Z8" s="913" t="s">
        <v>40</v>
      </c>
      <c r="AA8" s="914" t="s">
        <v>41</v>
      </c>
      <c r="AB8" s="915" t="s">
        <v>9</v>
      </c>
      <c r="AC8" s="916" t="s">
        <v>10</v>
      </c>
      <c r="AD8" s="913" t="s">
        <v>40</v>
      </c>
      <c r="AE8" s="914" t="s">
        <v>41</v>
      </c>
      <c r="AF8" s="915" t="s">
        <v>9</v>
      </c>
      <c r="AG8" s="257" t="s">
        <v>10</v>
      </c>
      <c r="AH8" s="5086"/>
    </row>
    <row r="9" spans="1:34" ht="15.75" thickBot="1">
      <c r="A9" s="917" t="s">
        <v>14</v>
      </c>
      <c r="B9" s="918" t="s">
        <v>134</v>
      </c>
      <c r="C9" s="919"/>
      <c r="D9" s="919"/>
      <c r="E9" s="919"/>
      <c r="F9" s="920"/>
      <c r="G9" s="920"/>
      <c r="H9" s="920"/>
      <c r="I9" s="921"/>
      <c r="J9" s="922"/>
      <c r="K9" s="918"/>
      <c r="L9" s="918"/>
      <c r="M9" s="918"/>
      <c r="N9" s="918"/>
      <c r="O9" s="918"/>
      <c r="P9" s="918"/>
      <c r="Q9" s="918"/>
      <c r="R9" s="918"/>
      <c r="S9" s="918"/>
      <c r="T9" s="918"/>
      <c r="U9" s="918"/>
      <c r="V9" s="918"/>
      <c r="W9" s="918"/>
      <c r="X9" s="918"/>
      <c r="Y9" s="918"/>
      <c r="Z9" s="918"/>
      <c r="AA9" s="918"/>
      <c r="AB9" s="918"/>
      <c r="AC9" s="918"/>
      <c r="AD9" s="919"/>
      <c r="AE9" s="919"/>
      <c r="AF9" s="919"/>
      <c r="AG9" s="919"/>
      <c r="AH9" s="923"/>
    </row>
    <row r="10" spans="1:34">
      <c r="A10" s="924">
        <v>1</v>
      </c>
      <c r="B10" s="266" t="s">
        <v>27</v>
      </c>
      <c r="C10" s="925">
        <v>0</v>
      </c>
      <c r="D10" s="926">
        <v>120</v>
      </c>
      <c r="E10" s="927">
        <f>SUM(C10:D10)</f>
        <v>120</v>
      </c>
      <c r="F10" s="928">
        <v>120</v>
      </c>
      <c r="G10" s="929">
        <f>H10-F10</f>
        <v>180</v>
      </c>
      <c r="H10" s="929">
        <f>$B$8*I10</f>
        <v>300</v>
      </c>
      <c r="I10" s="930">
        <f>SUM(M10,Q10,U10,Y10,AC10,AG10)</f>
        <v>12</v>
      </c>
      <c r="J10" s="273">
        <v>0</v>
      </c>
      <c r="K10" s="268">
        <v>30</v>
      </c>
      <c r="L10" s="269">
        <v>20</v>
      </c>
      <c r="M10" s="274">
        <v>2</v>
      </c>
      <c r="N10" s="275">
        <v>0</v>
      </c>
      <c r="O10" s="268">
        <v>30</v>
      </c>
      <c r="P10" s="269">
        <v>20</v>
      </c>
      <c r="Q10" s="274">
        <v>2</v>
      </c>
      <c r="R10" s="276">
        <v>0</v>
      </c>
      <c r="S10" s="277">
        <v>15</v>
      </c>
      <c r="T10" s="278">
        <v>35</v>
      </c>
      <c r="U10" s="274">
        <v>2</v>
      </c>
      <c r="V10" s="276">
        <v>0</v>
      </c>
      <c r="W10" s="268">
        <v>15</v>
      </c>
      <c r="X10" s="269">
        <v>35</v>
      </c>
      <c r="Y10" s="274">
        <v>2</v>
      </c>
      <c r="Z10" s="275">
        <v>0</v>
      </c>
      <c r="AA10" s="277">
        <v>15</v>
      </c>
      <c r="AB10" s="278">
        <v>35</v>
      </c>
      <c r="AC10" s="274">
        <v>2</v>
      </c>
      <c r="AD10" s="275">
        <v>0</v>
      </c>
      <c r="AE10" s="268">
        <v>15</v>
      </c>
      <c r="AF10" s="269">
        <v>35</v>
      </c>
      <c r="AG10" s="274">
        <v>2</v>
      </c>
      <c r="AH10" s="279" t="s">
        <v>57</v>
      </c>
    </row>
    <row r="11" spans="1:34" ht="24" customHeight="1">
      <c r="A11" s="931">
        <v>2</v>
      </c>
      <c r="B11" s="932" t="s">
        <v>135</v>
      </c>
      <c r="C11" s="933">
        <v>0</v>
      </c>
      <c r="D11" s="934">
        <v>30</v>
      </c>
      <c r="E11" s="269">
        <f>SUM(C11:D11)</f>
        <v>30</v>
      </c>
      <c r="F11" s="935">
        <v>30</v>
      </c>
      <c r="G11" s="934">
        <f>H11-F11</f>
        <v>20</v>
      </c>
      <c r="H11" s="934">
        <f>$B$8*I11</f>
        <v>50</v>
      </c>
      <c r="I11" s="936">
        <f>SUM(M11,Q11,U11,Y11,AC11,AG11)</f>
        <v>2</v>
      </c>
      <c r="J11" s="937"/>
      <c r="K11" s="934"/>
      <c r="L11" s="938"/>
      <c r="M11" s="936"/>
      <c r="N11" s="933"/>
      <c r="O11" s="934"/>
      <c r="P11" s="938"/>
      <c r="Q11" s="936"/>
      <c r="R11" s="939">
        <v>0</v>
      </c>
      <c r="S11" s="940">
        <v>30</v>
      </c>
      <c r="T11" s="941">
        <v>20</v>
      </c>
      <c r="U11" s="936">
        <v>2</v>
      </c>
      <c r="V11" s="939"/>
      <c r="W11" s="934"/>
      <c r="X11" s="938"/>
      <c r="Y11" s="936"/>
      <c r="Z11" s="942"/>
      <c r="AA11" s="943"/>
      <c r="AB11" s="944"/>
      <c r="AC11" s="936"/>
      <c r="AD11" s="933"/>
      <c r="AE11" s="934"/>
      <c r="AF11" s="938"/>
      <c r="AG11" s="936"/>
      <c r="AH11" s="945" t="s">
        <v>64</v>
      </c>
    </row>
    <row r="12" spans="1:34" ht="24" thickBot="1">
      <c r="A12" s="924">
        <v>3</v>
      </c>
      <c r="B12" s="295" t="s">
        <v>136</v>
      </c>
      <c r="C12" s="913">
        <v>15</v>
      </c>
      <c r="D12" s="914">
        <v>0</v>
      </c>
      <c r="E12" s="296">
        <f>SUM(C12:D12)</f>
        <v>15</v>
      </c>
      <c r="F12" s="946">
        <v>15</v>
      </c>
      <c r="G12" s="947">
        <f>H12-F12</f>
        <v>35</v>
      </c>
      <c r="H12" s="947">
        <f>$B$8*I12</f>
        <v>50</v>
      </c>
      <c r="I12" s="948">
        <f>SUM(M12,Q12,U12,Y12,AC12,AG12)</f>
        <v>2</v>
      </c>
      <c r="J12" s="949">
        <v>15</v>
      </c>
      <c r="K12" s="914">
        <v>0</v>
      </c>
      <c r="L12" s="915">
        <v>35</v>
      </c>
      <c r="M12" s="916">
        <v>2</v>
      </c>
      <c r="N12" s="913"/>
      <c r="O12" s="914"/>
      <c r="P12" s="915"/>
      <c r="Q12" s="916"/>
      <c r="R12" s="950"/>
      <c r="S12" s="951"/>
      <c r="T12" s="952"/>
      <c r="U12" s="916"/>
      <c r="V12" s="950"/>
      <c r="W12" s="914"/>
      <c r="X12" s="915"/>
      <c r="Y12" s="916"/>
      <c r="Z12" s="913"/>
      <c r="AA12" s="914"/>
      <c r="AB12" s="915"/>
      <c r="AC12" s="916"/>
      <c r="AD12" s="913"/>
      <c r="AE12" s="914"/>
      <c r="AF12" s="915"/>
      <c r="AG12" s="916"/>
      <c r="AH12" s="953" t="s">
        <v>66</v>
      </c>
    </row>
    <row r="13" spans="1:34" ht="15.75" thickBot="1">
      <c r="A13" s="924"/>
      <c r="B13" s="954" t="s">
        <v>55</v>
      </c>
      <c r="C13" s="955">
        <f t="shared" ref="C13:AG13" si="0">SUM(C10:C12)</f>
        <v>15</v>
      </c>
      <c r="D13" s="955">
        <f t="shared" si="0"/>
        <v>150</v>
      </c>
      <c r="E13" s="955">
        <f t="shared" si="0"/>
        <v>165</v>
      </c>
      <c r="F13" s="307">
        <f t="shared" si="0"/>
        <v>165</v>
      </c>
      <c r="G13" s="307">
        <f t="shared" si="0"/>
        <v>235</v>
      </c>
      <c r="H13" s="307">
        <f t="shared" si="0"/>
        <v>400</v>
      </c>
      <c r="I13" s="308">
        <f t="shared" si="0"/>
        <v>16</v>
      </c>
      <c r="J13" s="955">
        <f t="shared" si="0"/>
        <v>15</v>
      </c>
      <c r="K13" s="955">
        <f t="shared" si="0"/>
        <v>30</v>
      </c>
      <c r="L13" s="955">
        <f t="shared" si="0"/>
        <v>55</v>
      </c>
      <c r="M13" s="956">
        <f t="shared" si="0"/>
        <v>4</v>
      </c>
      <c r="N13" s="955">
        <f t="shared" si="0"/>
        <v>0</v>
      </c>
      <c r="O13" s="955">
        <f t="shared" si="0"/>
        <v>30</v>
      </c>
      <c r="P13" s="955">
        <f t="shared" si="0"/>
        <v>20</v>
      </c>
      <c r="Q13" s="956">
        <f t="shared" si="0"/>
        <v>2</v>
      </c>
      <c r="R13" s="955">
        <f t="shared" si="0"/>
        <v>0</v>
      </c>
      <c r="S13" s="955">
        <f t="shared" si="0"/>
        <v>45</v>
      </c>
      <c r="T13" s="955">
        <f t="shared" si="0"/>
        <v>55</v>
      </c>
      <c r="U13" s="956">
        <f t="shared" si="0"/>
        <v>4</v>
      </c>
      <c r="V13" s="955">
        <f t="shared" si="0"/>
        <v>0</v>
      </c>
      <c r="W13" s="955">
        <f t="shared" si="0"/>
        <v>15</v>
      </c>
      <c r="X13" s="955">
        <f t="shared" si="0"/>
        <v>35</v>
      </c>
      <c r="Y13" s="957">
        <f t="shared" si="0"/>
        <v>2</v>
      </c>
      <c r="Z13" s="955">
        <f t="shared" si="0"/>
        <v>0</v>
      </c>
      <c r="AA13" s="955">
        <f t="shared" si="0"/>
        <v>15</v>
      </c>
      <c r="AB13" s="955">
        <f t="shared" si="0"/>
        <v>35</v>
      </c>
      <c r="AC13" s="956">
        <f t="shared" si="0"/>
        <v>2</v>
      </c>
      <c r="AD13" s="955">
        <f t="shared" si="0"/>
        <v>0</v>
      </c>
      <c r="AE13" s="955">
        <f t="shared" si="0"/>
        <v>15</v>
      </c>
      <c r="AF13" s="955">
        <f t="shared" si="0"/>
        <v>35</v>
      </c>
      <c r="AG13" s="956">
        <f t="shared" si="0"/>
        <v>2</v>
      </c>
      <c r="AH13" s="955"/>
    </row>
    <row r="14" spans="1:34" ht="15.75" thickBot="1">
      <c r="A14" s="924" t="s">
        <v>15</v>
      </c>
      <c r="B14" s="918" t="s">
        <v>29</v>
      </c>
      <c r="C14" s="919"/>
      <c r="D14" s="919"/>
      <c r="E14" s="919"/>
      <c r="F14" s="311"/>
      <c r="G14" s="311"/>
      <c r="H14" s="311"/>
      <c r="I14" s="251"/>
      <c r="J14" s="922"/>
      <c r="K14" s="918"/>
      <c r="L14" s="918"/>
      <c r="M14" s="958"/>
      <c r="N14" s="918"/>
      <c r="O14" s="918"/>
      <c r="P14" s="918"/>
      <c r="Q14" s="958"/>
      <c r="R14" s="918"/>
      <c r="S14" s="918"/>
      <c r="T14" s="918"/>
      <c r="U14" s="958"/>
      <c r="V14" s="918"/>
      <c r="W14" s="918"/>
      <c r="X14" s="918"/>
      <c r="Y14" s="958"/>
      <c r="Z14" s="918"/>
      <c r="AA14" s="918"/>
      <c r="AB14" s="918"/>
      <c r="AC14" s="958"/>
      <c r="AD14" s="919"/>
      <c r="AE14" s="919"/>
      <c r="AF14" s="919"/>
      <c r="AG14" s="959"/>
      <c r="AH14" s="923"/>
    </row>
    <row r="15" spans="1:34">
      <c r="A15" s="931">
        <v>4</v>
      </c>
      <c r="B15" s="266" t="s">
        <v>43</v>
      </c>
      <c r="C15" s="925">
        <v>15</v>
      </c>
      <c r="D15" s="926">
        <v>30</v>
      </c>
      <c r="E15" s="927">
        <f t="shared" ref="E15:E24" si="1">SUM(C15:D15)</f>
        <v>45</v>
      </c>
      <c r="F15" s="928">
        <v>45</v>
      </c>
      <c r="G15" s="960">
        <f>H15-F15</f>
        <v>55</v>
      </c>
      <c r="H15" s="960">
        <f t="shared" ref="H15:H21" si="2">$B$8*I15</f>
        <v>100</v>
      </c>
      <c r="I15" s="961">
        <f>SUM(M15,Q15,U15,Y15,AC15,AG15)</f>
        <v>4</v>
      </c>
      <c r="J15" s="962">
        <v>15</v>
      </c>
      <c r="K15" s="963">
        <v>15</v>
      </c>
      <c r="L15" s="927">
        <v>20</v>
      </c>
      <c r="M15" s="964">
        <v>2</v>
      </c>
      <c r="N15" s="965">
        <v>0</v>
      </c>
      <c r="O15" s="963">
        <v>15</v>
      </c>
      <c r="P15" s="966">
        <v>35</v>
      </c>
      <c r="Q15" s="964">
        <v>2</v>
      </c>
      <c r="R15" s="965"/>
      <c r="S15" s="963"/>
      <c r="T15" s="966"/>
      <c r="U15" s="964"/>
      <c r="V15" s="965"/>
      <c r="W15" s="963"/>
      <c r="X15" s="966"/>
      <c r="Y15" s="964"/>
      <c r="Z15" s="965"/>
      <c r="AA15" s="963"/>
      <c r="AB15" s="966"/>
      <c r="AC15" s="964"/>
      <c r="AD15" s="965"/>
      <c r="AE15" s="963"/>
      <c r="AF15" s="966"/>
      <c r="AG15" s="964"/>
      <c r="AH15" s="279" t="s">
        <v>47</v>
      </c>
    </row>
    <row r="16" spans="1:34">
      <c r="A16" s="931">
        <v>5</v>
      </c>
      <c r="B16" s="967" t="s">
        <v>137</v>
      </c>
      <c r="C16" s="933">
        <v>15</v>
      </c>
      <c r="D16" s="934">
        <v>30</v>
      </c>
      <c r="E16" s="927">
        <f t="shared" si="1"/>
        <v>45</v>
      </c>
      <c r="F16" s="933">
        <v>45</v>
      </c>
      <c r="G16" s="934">
        <f>H16-F16</f>
        <v>30</v>
      </c>
      <c r="H16" s="934">
        <f t="shared" si="2"/>
        <v>75</v>
      </c>
      <c r="I16" s="936">
        <f>SUM(M16,Q16,U16,Y16,AC16,AG16)</f>
        <v>3</v>
      </c>
      <c r="J16" s="968"/>
      <c r="K16" s="940"/>
      <c r="L16" s="941"/>
      <c r="M16" s="936"/>
      <c r="N16" s="939"/>
      <c r="O16" s="940"/>
      <c r="P16" s="941"/>
      <c r="Q16" s="936"/>
      <c r="R16" s="939">
        <v>15</v>
      </c>
      <c r="S16" s="940">
        <v>30</v>
      </c>
      <c r="T16" s="941">
        <v>30</v>
      </c>
      <c r="U16" s="936">
        <v>3</v>
      </c>
      <c r="V16" s="939"/>
      <c r="W16" s="940"/>
      <c r="X16" s="941"/>
      <c r="Y16" s="936"/>
      <c r="Z16" s="939"/>
      <c r="AA16" s="940"/>
      <c r="AB16" s="941"/>
      <c r="AC16" s="936"/>
      <c r="AD16" s="939"/>
      <c r="AE16" s="940"/>
      <c r="AF16" s="941"/>
      <c r="AG16" s="936"/>
      <c r="AH16" s="969" t="s">
        <v>45</v>
      </c>
    </row>
    <row r="17" spans="1:34">
      <c r="A17" s="931">
        <v>6</v>
      </c>
      <c r="B17" s="970" t="s">
        <v>138</v>
      </c>
      <c r="C17" s="933">
        <v>15</v>
      </c>
      <c r="D17" s="934">
        <v>30</v>
      </c>
      <c r="E17" s="927">
        <f t="shared" si="1"/>
        <v>45</v>
      </c>
      <c r="F17" s="933">
        <v>45</v>
      </c>
      <c r="G17" s="934">
        <f>H17-F17</f>
        <v>30</v>
      </c>
      <c r="H17" s="934">
        <f t="shared" si="2"/>
        <v>75</v>
      </c>
      <c r="I17" s="936">
        <f>SUM(M17,Q17,U17,Y17,AC17,AG17)</f>
        <v>3</v>
      </c>
      <c r="J17" s="968"/>
      <c r="K17" s="940"/>
      <c r="L17" s="941"/>
      <c r="M17" s="936"/>
      <c r="N17" s="939"/>
      <c r="O17" s="940"/>
      <c r="P17" s="941"/>
      <c r="Q17" s="936"/>
      <c r="R17" s="939"/>
      <c r="S17" s="940"/>
      <c r="T17" s="941"/>
      <c r="U17" s="936"/>
      <c r="V17" s="971">
        <v>15</v>
      </c>
      <c r="W17" s="972">
        <v>30</v>
      </c>
      <c r="X17" s="941">
        <v>30</v>
      </c>
      <c r="Y17" s="936">
        <v>3</v>
      </c>
      <c r="Z17" s="939"/>
      <c r="AA17" s="940"/>
      <c r="AB17" s="941"/>
      <c r="AC17" s="936"/>
      <c r="AD17" s="939"/>
      <c r="AE17" s="940"/>
      <c r="AF17" s="941"/>
      <c r="AG17" s="936"/>
      <c r="AH17" s="969" t="s">
        <v>50</v>
      </c>
    </row>
    <row r="18" spans="1:34">
      <c r="A18" s="931">
        <v>7</v>
      </c>
      <c r="B18" s="967" t="s">
        <v>24</v>
      </c>
      <c r="C18" s="933">
        <v>15</v>
      </c>
      <c r="D18" s="934">
        <v>30</v>
      </c>
      <c r="E18" s="927">
        <f t="shared" si="1"/>
        <v>45</v>
      </c>
      <c r="F18" s="933">
        <v>45</v>
      </c>
      <c r="G18" s="934">
        <v>5</v>
      </c>
      <c r="H18" s="934">
        <f t="shared" si="2"/>
        <v>50</v>
      </c>
      <c r="I18" s="936">
        <f>SUM(M18,Q18,U18,Y18,AC18,AG18)</f>
        <v>2</v>
      </c>
      <c r="J18" s="968"/>
      <c r="K18" s="940"/>
      <c r="L18" s="941"/>
      <c r="M18" s="936"/>
      <c r="N18" s="939">
        <v>15</v>
      </c>
      <c r="O18" s="940">
        <v>30</v>
      </c>
      <c r="P18" s="941">
        <v>5</v>
      </c>
      <c r="Q18" s="936">
        <v>2</v>
      </c>
      <c r="R18" s="939"/>
      <c r="S18" s="940"/>
      <c r="T18" s="941"/>
      <c r="U18" s="936"/>
      <c r="V18" s="939"/>
      <c r="W18" s="940"/>
      <c r="X18" s="941"/>
      <c r="Y18" s="936"/>
      <c r="Z18" s="939"/>
      <c r="AA18" s="940"/>
      <c r="AB18" s="941"/>
      <c r="AC18" s="936"/>
      <c r="AD18" s="939"/>
      <c r="AE18" s="940"/>
      <c r="AF18" s="941"/>
      <c r="AG18" s="936"/>
      <c r="AH18" s="969" t="s">
        <v>47</v>
      </c>
    </row>
    <row r="19" spans="1:34">
      <c r="A19" s="931">
        <v>8</v>
      </c>
      <c r="B19" s="970" t="s">
        <v>139</v>
      </c>
      <c r="C19" s="933">
        <v>15</v>
      </c>
      <c r="D19" s="934">
        <v>15</v>
      </c>
      <c r="E19" s="927">
        <f t="shared" si="1"/>
        <v>30</v>
      </c>
      <c r="F19" s="933">
        <v>30</v>
      </c>
      <c r="G19" s="934">
        <f>H19-F19</f>
        <v>20</v>
      </c>
      <c r="H19" s="934">
        <f t="shared" si="2"/>
        <v>50</v>
      </c>
      <c r="I19" s="936">
        <f>SUM(M19,Q19,U19,Y19,AC19,AG19)</f>
        <v>2</v>
      </c>
      <c r="J19" s="968">
        <v>15</v>
      </c>
      <c r="K19" s="940">
        <v>15</v>
      </c>
      <c r="L19" s="927">
        <v>20</v>
      </c>
      <c r="M19" s="936">
        <v>2</v>
      </c>
      <c r="N19" s="939"/>
      <c r="O19" s="940"/>
      <c r="P19" s="941"/>
      <c r="Q19" s="936"/>
      <c r="R19" s="939"/>
      <c r="S19" s="940"/>
      <c r="T19" s="941"/>
      <c r="U19" s="936"/>
      <c r="V19" s="939"/>
      <c r="W19" s="940"/>
      <c r="X19" s="941"/>
      <c r="Y19" s="936"/>
      <c r="Z19" s="939"/>
      <c r="AA19" s="940"/>
      <c r="AB19" s="941"/>
      <c r="AC19" s="936"/>
      <c r="AD19" s="939"/>
      <c r="AE19" s="940"/>
      <c r="AF19" s="941"/>
      <c r="AG19" s="936"/>
      <c r="AH19" s="945" t="s">
        <v>66</v>
      </c>
    </row>
    <row r="20" spans="1:34">
      <c r="A20" s="931">
        <v>9</v>
      </c>
      <c r="B20" s="973" t="s">
        <v>59</v>
      </c>
      <c r="C20" s="933">
        <v>45</v>
      </c>
      <c r="D20" s="934">
        <v>45</v>
      </c>
      <c r="E20" s="927">
        <f t="shared" si="1"/>
        <v>90</v>
      </c>
      <c r="F20" s="933">
        <v>90</v>
      </c>
      <c r="G20" s="934">
        <f>H20-F20</f>
        <v>35</v>
      </c>
      <c r="H20" s="934">
        <f t="shared" si="2"/>
        <v>125</v>
      </c>
      <c r="I20" s="936">
        <v>5</v>
      </c>
      <c r="J20" s="968">
        <v>30</v>
      </c>
      <c r="K20" s="940">
        <v>30</v>
      </c>
      <c r="L20" s="941">
        <v>15</v>
      </c>
      <c r="M20" s="936">
        <v>3</v>
      </c>
      <c r="N20" s="939">
        <v>15</v>
      </c>
      <c r="O20" s="940">
        <v>15</v>
      </c>
      <c r="P20" s="941">
        <v>20</v>
      </c>
      <c r="Q20" s="936">
        <v>2</v>
      </c>
      <c r="R20" s="939"/>
      <c r="S20" s="940"/>
      <c r="T20" s="941"/>
      <c r="U20" s="936"/>
      <c r="V20" s="939"/>
      <c r="W20" s="940"/>
      <c r="X20" s="941"/>
      <c r="Y20" s="936"/>
      <c r="Z20" s="939"/>
      <c r="AA20" s="940"/>
      <c r="AB20" s="941"/>
      <c r="AC20" s="936"/>
      <c r="AD20" s="939"/>
      <c r="AE20" s="940"/>
      <c r="AF20" s="941"/>
      <c r="AG20" s="936"/>
      <c r="AH20" s="969" t="s">
        <v>47</v>
      </c>
    </row>
    <row r="21" spans="1:34">
      <c r="A21" s="931">
        <v>10</v>
      </c>
      <c r="B21" s="973" t="s">
        <v>30</v>
      </c>
      <c r="C21" s="933">
        <v>45</v>
      </c>
      <c r="D21" s="934">
        <v>45</v>
      </c>
      <c r="E21" s="927">
        <f t="shared" si="1"/>
        <v>90</v>
      </c>
      <c r="F21" s="933">
        <v>90</v>
      </c>
      <c r="G21" s="934">
        <f>H21-F21</f>
        <v>35</v>
      </c>
      <c r="H21" s="934">
        <f t="shared" si="2"/>
        <v>125</v>
      </c>
      <c r="I21" s="936">
        <f>SUM(M21,Q21,U21,Y21,AC21,AG21)</f>
        <v>5</v>
      </c>
      <c r="J21" s="968">
        <v>30</v>
      </c>
      <c r="K21" s="940">
        <v>30</v>
      </c>
      <c r="L21" s="927">
        <v>15</v>
      </c>
      <c r="M21" s="936">
        <v>3</v>
      </c>
      <c r="N21" s="939">
        <v>15</v>
      </c>
      <c r="O21" s="940">
        <v>15</v>
      </c>
      <c r="P21" s="941">
        <v>20</v>
      </c>
      <c r="Q21" s="936">
        <v>2</v>
      </c>
      <c r="R21" s="939"/>
      <c r="S21" s="940"/>
      <c r="T21" s="941"/>
      <c r="U21" s="936"/>
      <c r="V21" s="939"/>
      <c r="W21" s="940"/>
      <c r="X21" s="941"/>
      <c r="Y21" s="936"/>
      <c r="Z21" s="939"/>
      <c r="AA21" s="940"/>
      <c r="AB21" s="941"/>
      <c r="AC21" s="936"/>
      <c r="AD21" s="939"/>
      <c r="AE21" s="940"/>
      <c r="AF21" s="941"/>
      <c r="AG21" s="936"/>
      <c r="AH21" s="969" t="s">
        <v>47</v>
      </c>
    </row>
    <row r="22" spans="1:34">
      <c r="A22" s="931">
        <v>11</v>
      </c>
      <c r="B22" s="973" t="s">
        <v>140</v>
      </c>
      <c r="C22" s="933">
        <v>30</v>
      </c>
      <c r="D22" s="934">
        <v>30</v>
      </c>
      <c r="E22" s="927">
        <f t="shared" si="1"/>
        <v>60</v>
      </c>
      <c r="F22" s="933">
        <v>60</v>
      </c>
      <c r="G22" s="934">
        <v>15</v>
      </c>
      <c r="H22" s="934">
        <v>75</v>
      </c>
      <c r="I22" s="936">
        <v>3</v>
      </c>
      <c r="J22" s="968"/>
      <c r="K22" s="940"/>
      <c r="L22" s="927"/>
      <c r="M22" s="936"/>
      <c r="N22" s="939">
        <v>30</v>
      </c>
      <c r="O22" s="940">
        <v>30</v>
      </c>
      <c r="P22" s="941">
        <v>15</v>
      </c>
      <c r="Q22" s="936">
        <v>3</v>
      </c>
      <c r="R22" s="939"/>
      <c r="S22" s="940"/>
      <c r="T22" s="941"/>
      <c r="U22" s="936"/>
      <c r="V22" s="939"/>
      <c r="W22" s="940"/>
      <c r="X22" s="941"/>
      <c r="Y22" s="936"/>
      <c r="Z22" s="939"/>
      <c r="AA22" s="940"/>
      <c r="AB22" s="941"/>
      <c r="AC22" s="936"/>
      <c r="AD22" s="939"/>
      <c r="AE22" s="940"/>
      <c r="AF22" s="941"/>
      <c r="AG22" s="936"/>
      <c r="AH22" s="945" t="s">
        <v>58</v>
      </c>
    </row>
    <row r="23" spans="1:34">
      <c r="A23" s="931">
        <v>12</v>
      </c>
      <c r="B23" s="973" t="s">
        <v>141</v>
      </c>
      <c r="C23" s="933">
        <v>15</v>
      </c>
      <c r="D23" s="934">
        <v>0</v>
      </c>
      <c r="E23" s="927">
        <f t="shared" si="1"/>
        <v>15</v>
      </c>
      <c r="F23" s="933">
        <v>15</v>
      </c>
      <c r="G23" s="934">
        <f>H23-F23</f>
        <v>35</v>
      </c>
      <c r="H23" s="934">
        <f>$B$8*I23</f>
        <v>50</v>
      </c>
      <c r="I23" s="936">
        <f>SUM(M23,Q23,U23,Y23,AC23,AG23)</f>
        <v>2</v>
      </c>
      <c r="J23" s="968"/>
      <c r="K23" s="940"/>
      <c r="L23" s="941"/>
      <c r="M23" s="936"/>
      <c r="N23" s="939"/>
      <c r="O23" s="940"/>
      <c r="P23" s="941"/>
      <c r="Q23" s="936"/>
      <c r="R23" s="939"/>
      <c r="S23" s="940"/>
      <c r="T23" s="941"/>
      <c r="U23" s="936"/>
      <c r="V23" s="939">
        <v>15</v>
      </c>
      <c r="W23" s="940">
        <v>0</v>
      </c>
      <c r="X23" s="941">
        <v>35</v>
      </c>
      <c r="Y23" s="936">
        <v>2</v>
      </c>
      <c r="Z23" s="939"/>
      <c r="AA23" s="940"/>
      <c r="AB23" s="941"/>
      <c r="AC23" s="936"/>
      <c r="AD23" s="939"/>
      <c r="AE23" s="940"/>
      <c r="AF23" s="941"/>
      <c r="AG23" s="936"/>
      <c r="AH23" s="945" t="s">
        <v>62</v>
      </c>
    </row>
    <row r="24" spans="1:34" ht="15.75" thickBot="1">
      <c r="A24" s="931">
        <v>13</v>
      </c>
      <c r="B24" s="974" t="s">
        <v>142</v>
      </c>
      <c r="C24" s="933">
        <v>15</v>
      </c>
      <c r="D24" s="934">
        <v>15</v>
      </c>
      <c r="E24" s="927">
        <f t="shared" si="1"/>
        <v>30</v>
      </c>
      <c r="F24" s="933">
        <v>30</v>
      </c>
      <c r="G24" s="934">
        <f>H24-F24</f>
        <v>20</v>
      </c>
      <c r="H24" s="934">
        <f>$B$8*I24</f>
        <v>50</v>
      </c>
      <c r="I24" s="936">
        <f>SUM(M24,Q24,U24,Y24,AC24,AG24)</f>
        <v>2</v>
      </c>
      <c r="J24" s="968"/>
      <c r="K24" s="940"/>
      <c r="L24" s="941"/>
      <c r="M24" s="936"/>
      <c r="N24" s="939"/>
      <c r="O24" s="940"/>
      <c r="P24" s="941"/>
      <c r="Q24" s="936"/>
      <c r="R24" s="939"/>
      <c r="S24" s="940"/>
      <c r="T24" s="941"/>
      <c r="U24" s="936"/>
      <c r="V24" s="939"/>
      <c r="W24" s="940"/>
      <c r="X24" s="941"/>
      <c r="Y24" s="936"/>
      <c r="Z24" s="939">
        <v>15</v>
      </c>
      <c r="AA24" s="940">
        <v>15</v>
      </c>
      <c r="AB24" s="941">
        <v>20</v>
      </c>
      <c r="AC24" s="936">
        <v>2</v>
      </c>
      <c r="AD24" s="939"/>
      <c r="AE24" s="940"/>
      <c r="AF24" s="941"/>
      <c r="AG24" s="936"/>
      <c r="AH24" s="969" t="s">
        <v>72</v>
      </c>
    </row>
    <row r="25" spans="1:34" ht="15.75" thickBot="1">
      <c r="A25" s="931"/>
      <c r="B25" s="323" t="s">
        <v>55</v>
      </c>
      <c r="C25" s="324">
        <f t="shared" ref="C25:AG25" si="3">SUM(C15:C24)</f>
        <v>225</v>
      </c>
      <c r="D25" s="324">
        <f t="shared" si="3"/>
        <v>270</v>
      </c>
      <c r="E25" s="324">
        <f t="shared" si="3"/>
        <v>495</v>
      </c>
      <c r="F25" s="975">
        <f t="shared" si="3"/>
        <v>495</v>
      </c>
      <c r="G25" s="976">
        <f t="shared" si="3"/>
        <v>280</v>
      </c>
      <c r="H25" s="976">
        <f t="shared" si="3"/>
        <v>775</v>
      </c>
      <c r="I25" s="977">
        <f t="shared" si="3"/>
        <v>31</v>
      </c>
      <c r="J25" s="327">
        <f t="shared" si="3"/>
        <v>90</v>
      </c>
      <c r="K25" s="324">
        <f t="shared" si="3"/>
        <v>90</v>
      </c>
      <c r="L25" s="324">
        <f t="shared" si="3"/>
        <v>70</v>
      </c>
      <c r="M25" s="328">
        <f t="shared" si="3"/>
        <v>10</v>
      </c>
      <c r="N25" s="324">
        <f t="shared" si="3"/>
        <v>75</v>
      </c>
      <c r="O25" s="324">
        <f t="shared" si="3"/>
        <v>105</v>
      </c>
      <c r="P25" s="324">
        <f t="shared" si="3"/>
        <v>95</v>
      </c>
      <c r="Q25" s="328">
        <f t="shared" si="3"/>
        <v>11</v>
      </c>
      <c r="R25" s="324">
        <f t="shared" si="3"/>
        <v>15</v>
      </c>
      <c r="S25" s="324">
        <f t="shared" si="3"/>
        <v>30</v>
      </c>
      <c r="T25" s="324">
        <f t="shared" si="3"/>
        <v>30</v>
      </c>
      <c r="U25" s="328">
        <f t="shared" si="3"/>
        <v>3</v>
      </c>
      <c r="V25" s="324">
        <f t="shared" si="3"/>
        <v>30</v>
      </c>
      <c r="W25" s="324">
        <f t="shared" si="3"/>
        <v>30</v>
      </c>
      <c r="X25" s="324">
        <f t="shared" si="3"/>
        <v>65</v>
      </c>
      <c r="Y25" s="328">
        <f t="shared" si="3"/>
        <v>5</v>
      </c>
      <c r="Z25" s="324">
        <f t="shared" si="3"/>
        <v>15</v>
      </c>
      <c r="AA25" s="324">
        <f t="shared" si="3"/>
        <v>15</v>
      </c>
      <c r="AB25" s="324">
        <f t="shared" si="3"/>
        <v>20</v>
      </c>
      <c r="AC25" s="328">
        <f t="shared" si="3"/>
        <v>2</v>
      </c>
      <c r="AD25" s="324">
        <f t="shared" si="3"/>
        <v>0</v>
      </c>
      <c r="AE25" s="324">
        <f t="shared" si="3"/>
        <v>0</v>
      </c>
      <c r="AF25" s="324">
        <f t="shared" si="3"/>
        <v>0</v>
      </c>
      <c r="AG25" s="328">
        <f t="shared" si="3"/>
        <v>0</v>
      </c>
      <c r="AH25" s="262"/>
    </row>
    <row r="26" spans="1:34" ht="15.75" thickBot="1">
      <c r="A26" s="931" t="s">
        <v>16</v>
      </c>
      <c r="B26" s="323" t="s">
        <v>31</v>
      </c>
      <c r="C26" s="329"/>
      <c r="D26" s="329"/>
      <c r="E26" s="329"/>
      <c r="F26" s="311"/>
      <c r="G26" s="311"/>
      <c r="H26" s="311"/>
      <c r="I26" s="330"/>
      <c r="J26" s="978"/>
      <c r="K26" s="979"/>
      <c r="L26" s="979"/>
      <c r="M26" s="980"/>
      <c r="N26" s="979"/>
      <c r="O26" s="979"/>
      <c r="P26" s="979"/>
      <c r="Q26" s="980"/>
      <c r="R26" s="979"/>
      <c r="S26" s="979"/>
      <c r="T26" s="979"/>
      <c r="U26" s="980"/>
      <c r="V26" s="979"/>
      <c r="W26" s="979"/>
      <c r="X26" s="979"/>
      <c r="Y26" s="980"/>
      <c r="Z26" s="979"/>
      <c r="AA26" s="979"/>
      <c r="AB26" s="979"/>
      <c r="AC26" s="980"/>
      <c r="AD26" s="981"/>
      <c r="AE26" s="981"/>
      <c r="AF26" s="981"/>
      <c r="AG26" s="982"/>
      <c r="AH26" s="983"/>
    </row>
    <row r="27" spans="1:34">
      <c r="A27" s="931">
        <v>14</v>
      </c>
      <c r="B27" s="331" t="s">
        <v>143</v>
      </c>
      <c r="C27" s="984">
        <v>15</v>
      </c>
      <c r="D27" s="960">
        <v>30</v>
      </c>
      <c r="E27" s="985">
        <f>SUM(C27:D27)</f>
        <v>45</v>
      </c>
      <c r="F27" s="984">
        <v>45</v>
      </c>
      <c r="G27" s="960">
        <f t="shared" ref="G27:G36" si="4">H27-F27</f>
        <v>30</v>
      </c>
      <c r="H27" s="960">
        <f t="shared" ref="H27:H36" si="5">$B$8*I27</f>
        <v>75</v>
      </c>
      <c r="I27" s="961">
        <f t="shared" ref="I27:I36" si="6">SUM(M27,Q27,U27,Y27,AC27,AG27)</f>
        <v>3</v>
      </c>
      <c r="J27" s="962"/>
      <c r="K27" s="963"/>
      <c r="L27" s="966"/>
      <c r="M27" s="964"/>
      <c r="N27" s="965"/>
      <c r="O27" s="963"/>
      <c r="P27" s="966"/>
      <c r="Q27" s="964"/>
      <c r="R27" s="965">
        <v>15</v>
      </c>
      <c r="S27" s="963">
        <v>30</v>
      </c>
      <c r="T27" s="966">
        <v>30</v>
      </c>
      <c r="U27" s="964">
        <v>3</v>
      </c>
      <c r="V27" s="986"/>
      <c r="W27" s="987"/>
      <c r="X27" s="988"/>
      <c r="Y27" s="961"/>
      <c r="Z27" s="965"/>
      <c r="AA27" s="963"/>
      <c r="AB27" s="966"/>
      <c r="AC27" s="964"/>
      <c r="AD27" s="965"/>
      <c r="AE27" s="963"/>
      <c r="AF27" s="966"/>
      <c r="AG27" s="989"/>
      <c r="AH27" s="990" t="s">
        <v>45</v>
      </c>
    </row>
    <row r="28" spans="1:34">
      <c r="A28" s="931">
        <v>15</v>
      </c>
      <c r="B28" s="974" t="s">
        <v>49</v>
      </c>
      <c r="C28" s="933">
        <v>30</v>
      </c>
      <c r="D28" s="934">
        <v>15</v>
      </c>
      <c r="E28" s="938">
        <f>SUM(C28:D28)</f>
        <v>45</v>
      </c>
      <c r="F28" s="933">
        <v>45</v>
      </c>
      <c r="G28" s="934">
        <f t="shared" si="4"/>
        <v>5</v>
      </c>
      <c r="H28" s="934">
        <f t="shared" si="5"/>
        <v>50</v>
      </c>
      <c r="I28" s="936">
        <f t="shared" si="6"/>
        <v>2</v>
      </c>
      <c r="J28" s="968"/>
      <c r="K28" s="940"/>
      <c r="L28" s="941"/>
      <c r="M28" s="936"/>
      <c r="N28" s="939"/>
      <c r="O28" s="940"/>
      <c r="P28" s="941"/>
      <c r="Q28" s="936"/>
      <c r="R28" s="939"/>
      <c r="S28" s="940"/>
      <c r="T28" s="941"/>
      <c r="U28" s="936"/>
      <c r="V28" s="939"/>
      <c r="W28" s="940"/>
      <c r="X28" s="941"/>
      <c r="Y28" s="936"/>
      <c r="Z28" s="939">
        <v>30</v>
      </c>
      <c r="AA28" s="940">
        <v>15</v>
      </c>
      <c r="AB28" s="941">
        <v>5</v>
      </c>
      <c r="AC28" s="936">
        <v>2</v>
      </c>
      <c r="AD28" s="939"/>
      <c r="AE28" s="940"/>
      <c r="AF28" s="941"/>
      <c r="AG28" s="944"/>
      <c r="AH28" s="945" t="s">
        <v>52</v>
      </c>
    </row>
    <row r="29" spans="1:34">
      <c r="A29" s="931">
        <v>16</v>
      </c>
      <c r="B29" s="991" t="s">
        <v>144</v>
      </c>
      <c r="C29" s="933">
        <v>30</v>
      </c>
      <c r="D29" s="934">
        <v>30</v>
      </c>
      <c r="E29" s="938">
        <f>SUM(C29:D29)</f>
        <v>60</v>
      </c>
      <c r="F29" s="933">
        <v>60</v>
      </c>
      <c r="G29" s="934">
        <f t="shared" si="4"/>
        <v>65</v>
      </c>
      <c r="H29" s="934">
        <f t="shared" si="5"/>
        <v>125</v>
      </c>
      <c r="I29" s="936">
        <f t="shared" si="6"/>
        <v>5</v>
      </c>
      <c r="J29" s="968"/>
      <c r="K29" s="940"/>
      <c r="L29" s="941"/>
      <c r="M29" s="936"/>
      <c r="N29" s="939"/>
      <c r="O29" s="940"/>
      <c r="P29" s="941"/>
      <c r="Q29" s="936"/>
      <c r="R29" s="939"/>
      <c r="S29" s="940"/>
      <c r="T29" s="941"/>
      <c r="U29" s="936"/>
      <c r="V29" s="939"/>
      <c r="W29" s="940"/>
      <c r="X29" s="941"/>
      <c r="Y29" s="936"/>
      <c r="Z29" s="939"/>
      <c r="AA29" s="940"/>
      <c r="AB29" s="941"/>
      <c r="AC29" s="936"/>
      <c r="AD29" s="971">
        <v>30</v>
      </c>
      <c r="AE29" s="972">
        <v>30</v>
      </c>
      <c r="AF29" s="941">
        <v>65</v>
      </c>
      <c r="AG29" s="944">
        <v>5</v>
      </c>
      <c r="AH29" s="945" t="s">
        <v>54</v>
      </c>
    </row>
    <row r="30" spans="1:34">
      <c r="A30" s="931">
        <v>17</v>
      </c>
      <c r="B30" s="992" t="s">
        <v>145</v>
      </c>
      <c r="C30" s="933">
        <v>15</v>
      </c>
      <c r="D30" s="934">
        <v>30</v>
      </c>
      <c r="E30" s="938">
        <f>SUM(C30:D30)</f>
        <v>45</v>
      </c>
      <c r="F30" s="933">
        <v>45</v>
      </c>
      <c r="G30" s="934">
        <f t="shared" si="4"/>
        <v>30</v>
      </c>
      <c r="H30" s="934">
        <f t="shared" si="5"/>
        <v>75</v>
      </c>
      <c r="I30" s="936">
        <f t="shared" si="6"/>
        <v>3</v>
      </c>
      <c r="J30" s="968"/>
      <c r="K30" s="940"/>
      <c r="L30" s="941"/>
      <c r="M30" s="936"/>
      <c r="N30" s="939"/>
      <c r="O30" s="940"/>
      <c r="P30" s="941"/>
      <c r="Q30" s="936"/>
      <c r="R30" s="939"/>
      <c r="S30" s="940"/>
      <c r="T30" s="941"/>
      <c r="U30" s="936"/>
      <c r="V30" s="939">
        <v>15</v>
      </c>
      <c r="W30" s="940">
        <v>30</v>
      </c>
      <c r="X30" s="941">
        <v>30</v>
      </c>
      <c r="Y30" s="936">
        <v>3</v>
      </c>
      <c r="Z30" s="939"/>
      <c r="AA30" s="940"/>
      <c r="AB30" s="941"/>
      <c r="AC30" s="936"/>
      <c r="AD30" s="939"/>
      <c r="AE30" s="940"/>
      <c r="AF30" s="941"/>
      <c r="AG30" s="944"/>
      <c r="AH30" s="945" t="s">
        <v>62</v>
      </c>
    </row>
    <row r="31" spans="1:34">
      <c r="A31" s="931">
        <v>18</v>
      </c>
      <c r="B31" s="992" t="s">
        <v>146</v>
      </c>
      <c r="C31" s="933">
        <v>15</v>
      </c>
      <c r="D31" s="934">
        <v>30</v>
      </c>
      <c r="E31" s="938">
        <f>SUM(C31:D31)</f>
        <v>45</v>
      </c>
      <c r="F31" s="933">
        <v>45</v>
      </c>
      <c r="G31" s="934">
        <f t="shared" si="4"/>
        <v>30</v>
      </c>
      <c r="H31" s="934">
        <f t="shared" si="5"/>
        <v>75</v>
      </c>
      <c r="I31" s="936">
        <f t="shared" si="6"/>
        <v>3</v>
      </c>
      <c r="J31" s="968"/>
      <c r="K31" s="940"/>
      <c r="L31" s="941"/>
      <c r="M31" s="936"/>
      <c r="N31" s="939"/>
      <c r="O31" s="940"/>
      <c r="P31" s="941"/>
      <c r="Q31" s="936"/>
      <c r="R31" s="939"/>
      <c r="S31" s="940"/>
      <c r="T31" s="941"/>
      <c r="U31" s="936"/>
      <c r="V31" s="939"/>
      <c r="W31" s="940"/>
      <c r="X31" s="941"/>
      <c r="Y31" s="936"/>
      <c r="Z31" s="939">
        <v>15</v>
      </c>
      <c r="AA31" s="940">
        <v>30</v>
      </c>
      <c r="AB31" s="941">
        <v>30</v>
      </c>
      <c r="AC31" s="936">
        <v>3</v>
      </c>
      <c r="AD31" s="939"/>
      <c r="AE31" s="940"/>
      <c r="AF31" s="941"/>
      <c r="AG31" s="944"/>
      <c r="AH31" s="969" t="s">
        <v>72</v>
      </c>
    </row>
    <row r="32" spans="1:34">
      <c r="A32" s="931">
        <v>19</v>
      </c>
      <c r="B32" s="967" t="s">
        <v>147</v>
      </c>
      <c r="C32" s="933">
        <v>30</v>
      </c>
      <c r="D32" s="934">
        <v>0</v>
      </c>
      <c r="E32" s="938">
        <v>30</v>
      </c>
      <c r="F32" s="933">
        <v>30</v>
      </c>
      <c r="G32" s="934">
        <f t="shared" si="4"/>
        <v>45</v>
      </c>
      <c r="H32" s="934">
        <f t="shared" si="5"/>
        <v>75</v>
      </c>
      <c r="I32" s="936">
        <f t="shared" si="6"/>
        <v>3</v>
      </c>
      <c r="J32" s="968">
        <v>30</v>
      </c>
      <c r="K32" s="940">
        <v>0</v>
      </c>
      <c r="L32" s="927">
        <v>45</v>
      </c>
      <c r="M32" s="936">
        <v>3</v>
      </c>
      <c r="N32" s="939"/>
      <c r="O32" s="940"/>
      <c r="P32" s="941"/>
      <c r="Q32" s="936"/>
      <c r="R32" s="939"/>
      <c r="S32" s="940"/>
      <c r="T32" s="941"/>
      <c r="U32" s="936"/>
      <c r="V32" s="939"/>
      <c r="W32" s="940"/>
      <c r="X32" s="941"/>
      <c r="Y32" s="936"/>
      <c r="Z32" s="939"/>
      <c r="AA32" s="940"/>
      <c r="AB32" s="941"/>
      <c r="AC32" s="936"/>
      <c r="AD32" s="939"/>
      <c r="AE32" s="940"/>
      <c r="AF32" s="941"/>
      <c r="AG32" s="944"/>
      <c r="AH32" s="969" t="s">
        <v>44</v>
      </c>
    </row>
    <row r="33" spans="1:34">
      <c r="A33" s="931">
        <v>20</v>
      </c>
      <c r="B33" s="993" t="s">
        <v>148</v>
      </c>
      <c r="C33" s="933">
        <v>0</v>
      </c>
      <c r="D33" s="934">
        <v>15</v>
      </c>
      <c r="E33" s="938">
        <f>SUM(C33:D33)</f>
        <v>15</v>
      </c>
      <c r="F33" s="933">
        <v>15</v>
      </c>
      <c r="G33" s="934">
        <f t="shared" si="4"/>
        <v>35</v>
      </c>
      <c r="H33" s="934">
        <f t="shared" si="5"/>
        <v>50</v>
      </c>
      <c r="I33" s="936">
        <f t="shared" si="6"/>
        <v>2</v>
      </c>
      <c r="J33" s="968"/>
      <c r="K33" s="940"/>
      <c r="L33" s="941"/>
      <c r="M33" s="936"/>
      <c r="N33" s="939"/>
      <c r="O33" s="940"/>
      <c r="P33" s="941"/>
      <c r="Q33" s="936"/>
      <c r="R33" s="939"/>
      <c r="S33" s="940"/>
      <c r="T33" s="941"/>
      <c r="U33" s="936"/>
      <c r="V33" s="939"/>
      <c r="W33" s="940"/>
      <c r="X33" s="941"/>
      <c r="Y33" s="936"/>
      <c r="Z33" s="939"/>
      <c r="AA33" s="940"/>
      <c r="AB33" s="941"/>
      <c r="AC33" s="936"/>
      <c r="AD33" s="939">
        <v>0</v>
      </c>
      <c r="AE33" s="940">
        <v>15</v>
      </c>
      <c r="AF33" s="941">
        <f>G33</f>
        <v>35</v>
      </c>
      <c r="AG33" s="944">
        <v>2</v>
      </c>
      <c r="AH33" s="945" t="s">
        <v>54</v>
      </c>
    </row>
    <row r="34" spans="1:34">
      <c r="A34" s="931">
        <v>21</v>
      </c>
      <c r="B34" s="994" t="s">
        <v>82</v>
      </c>
      <c r="C34" s="933">
        <v>0</v>
      </c>
      <c r="D34" s="934">
        <v>15</v>
      </c>
      <c r="E34" s="938">
        <f>SUM(C34:D34)</f>
        <v>15</v>
      </c>
      <c r="F34" s="933">
        <v>15</v>
      </c>
      <c r="G34" s="934">
        <f t="shared" si="4"/>
        <v>35</v>
      </c>
      <c r="H34" s="934">
        <f t="shared" si="5"/>
        <v>50</v>
      </c>
      <c r="I34" s="936">
        <f t="shared" si="6"/>
        <v>2</v>
      </c>
      <c r="J34" s="968"/>
      <c r="K34" s="940"/>
      <c r="L34" s="941"/>
      <c r="M34" s="936"/>
      <c r="N34" s="939"/>
      <c r="O34" s="940"/>
      <c r="P34" s="941"/>
      <c r="Q34" s="936"/>
      <c r="R34" s="939"/>
      <c r="S34" s="940"/>
      <c r="T34" s="941"/>
      <c r="U34" s="936"/>
      <c r="V34" s="939">
        <v>0</v>
      </c>
      <c r="W34" s="940">
        <v>15</v>
      </c>
      <c r="X34" s="941">
        <f>G34</f>
        <v>35</v>
      </c>
      <c r="Y34" s="936">
        <v>2</v>
      </c>
      <c r="Z34" s="939"/>
      <c r="AA34" s="940"/>
      <c r="AB34" s="941"/>
      <c r="AC34" s="936"/>
      <c r="AD34" s="939"/>
      <c r="AE34" s="940"/>
      <c r="AF34" s="941"/>
      <c r="AG34" s="944"/>
      <c r="AH34" s="945" t="s">
        <v>62</v>
      </c>
    </row>
    <row r="35" spans="1:34">
      <c r="A35" s="931">
        <v>22</v>
      </c>
      <c r="B35" s="993" t="s">
        <v>149</v>
      </c>
      <c r="C35" s="933">
        <v>15</v>
      </c>
      <c r="D35" s="934">
        <v>15</v>
      </c>
      <c r="E35" s="938">
        <f>SUM(C35:D35)</f>
        <v>30</v>
      </c>
      <c r="F35" s="933">
        <v>30</v>
      </c>
      <c r="G35" s="934">
        <f t="shared" si="4"/>
        <v>20</v>
      </c>
      <c r="H35" s="934">
        <f t="shared" si="5"/>
        <v>50</v>
      </c>
      <c r="I35" s="936">
        <f t="shared" si="6"/>
        <v>2</v>
      </c>
      <c r="J35" s="968"/>
      <c r="K35" s="940"/>
      <c r="L35" s="941"/>
      <c r="M35" s="936"/>
      <c r="N35" s="939"/>
      <c r="O35" s="940"/>
      <c r="P35" s="941"/>
      <c r="Q35" s="944"/>
      <c r="R35" s="939"/>
      <c r="S35" s="940"/>
      <c r="T35" s="941"/>
      <c r="U35" s="936"/>
      <c r="V35" s="939"/>
      <c r="W35" s="940"/>
      <c r="X35" s="941"/>
      <c r="Y35" s="936"/>
      <c r="Z35" s="939">
        <v>15</v>
      </c>
      <c r="AA35" s="940">
        <v>15</v>
      </c>
      <c r="AB35" s="941">
        <f>G35</f>
        <v>20</v>
      </c>
      <c r="AC35" s="944">
        <v>2</v>
      </c>
      <c r="AD35" s="939"/>
      <c r="AE35" s="940"/>
      <c r="AF35" s="941"/>
      <c r="AG35" s="944"/>
      <c r="AH35" s="945" t="s">
        <v>52</v>
      </c>
    </row>
    <row r="36" spans="1:34" ht="15.75" thickBot="1">
      <c r="A36" s="931">
        <v>23</v>
      </c>
      <c r="B36" s="993" t="s">
        <v>150</v>
      </c>
      <c r="C36" s="913">
        <v>30</v>
      </c>
      <c r="D36" s="914">
        <v>0</v>
      </c>
      <c r="E36" s="915">
        <f>SUM(C36:D36)</f>
        <v>30</v>
      </c>
      <c r="F36" s="913">
        <v>30</v>
      </c>
      <c r="G36" s="914">
        <f t="shared" si="4"/>
        <v>20</v>
      </c>
      <c r="H36" s="914">
        <f t="shared" si="5"/>
        <v>50</v>
      </c>
      <c r="I36" s="916">
        <f t="shared" si="6"/>
        <v>2</v>
      </c>
      <c r="J36" s="995"/>
      <c r="K36" s="343"/>
      <c r="L36" s="344"/>
      <c r="M36" s="257"/>
      <c r="N36" s="345"/>
      <c r="O36" s="343"/>
      <c r="P36" s="344"/>
      <c r="Q36" s="257"/>
      <c r="R36" s="345"/>
      <c r="S36" s="343"/>
      <c r="T36" s="344"/>
      <c r="U36" s="257"/>
      <c r="V36" s="345"/>
      <c r="W36" s="343"/>
      <c r="X36" s="344"/>
      <c r="Y36" s="257"/>
      <c r="Z36" s="345"/>
      <c r="AA36" s="343"/>
      <c r="AB36" s="344"/>
      <c r="AC36" s="257"/>
      <c r="AD36" s="345">
        <v>30</v>
      </c>
      <c r="AE36" s="343">
        <v>0</v>
      </c>
      <c r="AF36" s="952">
        <f>G36</f>
        <v>20</v>
      </c>
      <c r="AG36" s="346">
        <v>2</v>
      </c>
      <c r="AH36" s="996" t="s">
        <v>54</v>
      </c>
    </row>
    <row r="37" spans="1:34" ht="15.75" thickBot="1">
      <c r="A37" s="931"/>
      <c r="B37" s="997" t="s">
        <v>151</v>
      </c>
      <c r="C37" s="998">
        <f t="shared" ref="C37:AG37" si="7">SUM(C27:C36)</f>
        <v>180</v>
      </c>
      <c r="D37" s="998">
        <f t="shared" si="7"/>
        <v>180</v>
      </c>
      <c r="E37" s="998">
        <f t="shared" si="7"/>
        <v>360</v>
      </c>
      <c r="F37" s="998">
        <f t="shared" si="7"/>
        <v>360</v>
      </c>
      <c r="G37" s="998">
        <f t="shared" si="7"/>
        <v>315</v>
      </c>
      <c r="H37" s="998">
        <f t="shared" si="7"/>
        <v>675</v>
      </c>
      <c r="I37" s="999">
        <f t="shared" si="7"/>
        <v>27</v>
      </c>
      <c r="J37" s="998">
        <f t="shared" si="7"/>
        <v>30</v>
      </c>
      <c r="K37" s="998">
        <f t="shared" si="7"/>
        <v>0</v>
      </c>
      <c r="L37" s="998">
        <f t="shared" si="7"/>
        <v>45</v>
      </c>
      <c r="M37" s="999">
        <f t="shared" si="7"/>
        <v>3</v>
      </c>
      <c r="N37" s="998">
        <f t="shared" si="7"/>
        <v>0</v>
      </c>
      <c r="O37" s="998">
        <f t="shared" si="7"/>
        <v>0</v>
      </c>
      <c r="P37" s="998">
        <f t="shared" si="7"/>
        <v>0</v>
      </c>
      <c r="Q37" s="999">
        <f t="shared" si="7"/>
        <v>0</v>
      </c>
      <c r="R37" s="998">
        <f t="shared" si="7"/>
        <v>15</v>
      </c>
      <c r="S37" s="998">
        <f t="shared" si="7"/>
        <v>30</v>
      </c>
      <c r="T37" s="998">
        <f t="shared" si="7"/>
        <v>30</v>
      </c>
      <c r="U37" s="999">
        <f t="shared" si="7"/>
        <v>3</v>
      </c>
      <c r="V37" s="998">
        <f t="shared" si="7"/>
        <v>15</v>
      </c>
      <c r="W37" s="998">
        <f t="shared" si="7"/>
        <v>45</v>
      </c>
      <c r="X37" s="998">
        <f t="shared" si="7"/>
        <v>65</v>
      </c>
      <c r="Y37" s="999">
        <f t="shared" si="7"/>
        <v>5</v>
      </c>
      <c r="Z37" s="998">
        <f t="shared" si="7"/>
        <v>60</v>
      </c>
      <c r="AA37" s="998">
        <f t="shared" si="7"/>
        <v>60</v>
      </c>
      <c r="AB37" s="998">
        <f t="shared" si="7"/>
        <v>55</v>
      </c>
      <c r="AC37" s="999">
        <f t="shared" si="7"/>
        <v>7</v>
      </c>
      <c r="AD37" s="998">
        <f t="shared" si="7"/>
        <v>60</v>
      </c>
      <c r="AE37" s="998">
        <f t="shared" si="7"/>
        <v>45</v>
      </c>
      <c r="AF37" s="998">
        <f t="shared" si="7"/>
        <v>120</v>
      </c>
      <c r="AG37" s="999">
        <f t="shared" si="7"/>
        <v>9</v>
      </c>
      <c r="AH37" s="1000"/>
    </row>
    <row r="38" spans="1:34" ht="15.75" thickBot="1">
      <c r="A38" s="931"/>
      <c r="B38" s="5329" t="s">
        <v>152</v>
      </c>
      <c r="C38" s="5330"/>
      <c r="D38" s="5330"/>
      <c r="E38" s="5330"/>
      <c r="F38" s="5330"/>
      <c r="G38" s="5330"/>
      <c r="H38" s="5330"/>
      <c r="I38" s="5330"/>
      <c r="J38" s="5330"/>
      <c r="K38" s="5330"/>
      <c r="L38" s="5330"/>
      <c r="M38" s="5330"/>
      <c r="N38" s="5330"/>
      <c r="O38" s="5330"/>
      <c r="P38" s="5330"/>
      <c r="Q38" s="5330"/>
      <c r="R38" s="5330"/>
      <c r="S38" s="5330"/>
      <c r="T38" s="5330"/>
      <c r="U38" s="5330"/>
      <c r="V38" s="5330"/>
      <c r="W38" s="5330"/>
      <c r="X38" s="5330"/>
      <c r="Y38" s="5330"/>
      <c r="Z38" s="5330"/>
      <c r="AA38" s="5330"/>
      <c r="AB38" s="5330"/>
      <c r="AC38" s="5330"/>
      <c r="AD38" s="5330"/>
      <c r="AE38" s="5330"/>
      <c r="AF38" s="5330"/>
      <c r="AG38" s="5330"/>
      <c r="AH38" s="5331"/>
    </row>
    <row r="39" spans="1:34">
      <c r="A39" s="931">
        <v>24</v>
      </c>
      <c r="B39" s="1001" t="s">
        <v>153</v>
      </c>
      <c r="C39" s="984">
        <v>15</v>
      </c>
      <c r="D39" s="960">
        <v>45</v>
      </c>
      <c r="E39" s="1002">
        <f t="shared" ref="E39:E50" si="8">SUM(C39:D39)</f>
        <v>60</v>
      </c>
      <c r="F39" s="937">
        <v>60</v>
      </c>
      <c r="G39" s="934">
        <f t="shared" ref="G39:G50" si="9">H39-F39</f>
        <v>90</v>
      </c>
      <c r="H39" s="934">
        <f t="shared" ref="H39:H50" si="10">$B$8*I39</f>
        <v>150</v>
      </c>
      <c r="I39" s="944">
        <f t="shared" ref="I39:I48" si="11">SUM(M39,Q39,U39,Y39,AC39,AG39)</f>
        <v>6</v>
      </c>
      <c r="J39" s="986"/>
      <c r="K39" s="987"/>
      <c r="L39" s="988"/>
      <c r="M39" s="961"/>
      <c r="N39" s="968"/>
      <c r="O39" s="972"/>
      <c r="P39" s="941"/>
      <c r="Q39" s="944"/>
      <c r="R39" s="986">
        <v>15</v>
      </c>
      <c r="S39" s="987">
        <v>15</v>
      </c>
      <c r="T39" s="988">
        <v>20</v>
      </c>
      <c r="U39" s="961">
        <v>2</v>
      </c>
      <c r="V39" s="968">
        <v>0</v>
      </c>
      <c r="W39" s="940">
        <v>15</v>
      </c>
      <c r="X39" s="941">
        <v>35</v>
      </c>
      <c r="Y39" s="944">
        <v>2</v>
      </c>
      <c r="Z39" s="1003">
        <v>0</v>
      </c>
      <c r="AA39" s="1004">
        <v>15</v>
      </c>
      <c r="AB39" s="1005">
        <v>35</v>
      </c>
      <c r="AC39" s="1006">
        <v>2</v>
      </c>
      <c r="AD39" s="968"/>
      <c r="AE39" s="940"/>
      <c r="AF39" s="941"/>
      <c r="AG39" s="944"/>
      <c r="AH39" s="990" t="s">
        <v>72</v>
      </c>
    </row>
    <row r="40" spans="1:34">
      <c r="A40" s="931">
        <v>25</v>
      </c>
      <c r="B40" s="992" t="s">
        <v>154</v>
      </c>
      <c r="C40" s="1007">
        <v>0</v>
      </c>
      <c r="D40" s="1008">
        <v>30</v>
      </c>
      <c r="E40" s="1009">
        <f t="shared" si="8"/>
        <v>30</v>
      </c>
      <c r="F40" s="1010">
        <v>30</v>
      </c>
      <c r="G40" s="934">
        <f t="shared" si="9"/>
        <v>45</v>
      </c>
      <c r="H40" s="934">
        <f t="shared" si="10"/>
        <v>75</v>
      </c>
      <c r="I40" s="944">
        <f t="shared" si="11"/>
        <v>3</v>
      </c>
      <c r="J40" s="1011">
        <v>0</v>
      </c>
      <c r="K40" s="1012">
        <v>30</v>
      </c>
      <c r="L40" s="927">
        <v>45</v>
      </c>
      <c r="M40" s="1013">
        <v>3</v>
      </c>
      <c r="N40" s="1014"/>
      <c r="O40" s="1012"/>
      <c r="P40" s="1015"/>
      <c r="Q40" s="1016"/>
      <c r="R40" s="1011"/>
      <c r="S40" s="1012"/>
      <c r="T40" s="1015"/>
      <c r="U40" s="1013"/>
      <c r="V40" s="1014"/>
      <c r="W40" s="1012"/>
      <c r="X40" s="1015"/>
      <c r="Y40" s="1016"/>
      <c r="Z40" s="1011"/>
      <c r="AA40" s="1012"/>
      <c r="AB40" s="1015"/>
      <c r="AC40" s="1013"/>
      <c r="AD40" s="1014"/>
      <c r="AE40" s="1012"/>
      <c r="AF40" s="1015"/>
      <c r="AG40" s="1016"/>
      <c r="AH40" s="1017" t="s">
        <v>66</v>
      </c>
    </row>
    <row r="41" spans="1:34">
      <c r="A41" s="931">
        <v>26</v>
      </c>
      <c r="B41" s="974" t="s">
        <v>155</v>
      </c>
      <c r="C41" s="933">
        <v>0</v>
      </c>
      <c r="D41" s="934">
        <v>60</v>
      </c>
      <c r="E41" s="1009">
        <f t="shared" si="8"/>
        <v>60</v>
      </c>
      <c r="F41" s="937">
        <v>60</v>
      </c>
      <c r="G41" s="934">
        <f t="shared" si="9"/>
        <v>40</v>
      </c>
      <c r="H41" s="934">
        <f t="shared" si="10"/>
        <v>100</v>
      </c>
      <c r="I41" s="944">
        <f t="shared" si="11"/>
        <v>4</v>
      </c>
      <c r="J41" s="939">
        <v>0</v>
      </c>
      <c r="K41" s="940">
        <v>30</v>
      </c>
      <c r="L41" s="927">
        <v>20</v>
      </c>
      <c r="M41" s="936">
        <v>2</v>
      </c>
      <c r="N41" s="968">
        <v>0</v>
      </c>
      <c r="O41" s="940">
        <v>30</v>
      </c>
      <c r="P41" s="941">
        <v>20</v>
      </c>
      <c r="Q41" s="944">
        <v>2</v>
      </c>
      <c r="R41" s="939"/>
      <c r="S41" s="940"/>
      <c r="T41" s="941"/>
      <c r="U41" s="936"/>
      <c r="V41" s="968"/>
      <c r="W41" s="940"/>
      <c r="X41" s="941"/>
      <c r="Y41" s="944"/>
      <c r="Z41" s="939"/>
      <c r="AA41" s="940"/>
      <c r="AB41" s="941"/>
      <c r="AC41" s="936"/>
      <c r="AD41" s="968"/>
      <c r="AE41" s="940"/>
      <c r="AF41" s="941"/>
      <c r="AG41" s="944"/>
      <c r="AH41" s="945" t="s">
        <v>58</v>
      </c>
    </row>
    <row r="42" spans="1:34">
      <c r="A42" s="931">
        <v>27</v>
      </c>
      <c r="B42" s="974" t="s">
        <v>156</v>
      </c>
      <c r="C42" s="933">
        <v>0</v>
      </c>
      <c r="D42" s="934">
        <v>60</v>
      </c>
      <c r="E42" s="1009">
        <f t="shared" si="8"/>
        <v>60</v>
      </c>
      <c r="F42" s="937">
        <v>60</v>
      </c>
      <c r="G42" s="934">
        <f t="shared" si="9"/>
        <v>40</v>
      </c>
      <c r="H42" s="934">
        <f t="shared" si="10"/>
        <v>100</v>
      </c>
      <c r="I42" s="944">
        <f t="shared" si="11"/>
        <v>4</v>
      </c>
      <c r="J42" s="939"/>
      <c r="K42" s="940"/>
      <c r="L42" s="941"/>
      <c r="M42" s="936"/>
      <c r="N42" s="968"/>
      <c r="O42" s="940"/>
      <c r="P42" s="941"/>
      <c r="Q42" s="944"/>
      <c r="R42" s="939"/>
      <c r="S42" s="940"/>
      <c r="T42" s="941"/>
      <c r="U42" s="936"/>
      <c r="V42" s="968">
        <v>0</v>
      </c>
      <c r="W42" s="940">
        <v>30</v>
      </c>
      <c r="X42" s="941">
        <v>20</v>
      </c>
      <c r="Y42" s="944">
        <v>2</v>
      </c>
      <c r="Z42" s="939">
        <v>0</v>
      </c>
      <c r="AA42" s="940">
        <v>30</v>
      </c>
      <c r="AB42" s="941">
        <v>20</v>
      </c>
      <c r="AC42" s="936">
        <v>2</v>
      </c>
      <c r="AD42" s="968"/>
      <c r="AE42" s="940"/>
      <c r="AF42" s="941"/>
      <c r="AG42" s="944"/>
      <c r="AH42" s="945" t="s">
        <v>52</v>
      </c>
    </row>
    <row r="43" spans="1:34">
      <c r="A43" s="931">
        <v>28</v>
      </c>
      <c r="B43" s="974" t="s">
        <v>157</v>
      </c>
      <c r="C43" s="933">
        <v>0</v>
      </c>
      <c r="D43" s="934">
        <v>60</v>
      </c>
      <c r="E43" s="1009">
        <f t="shared" si="8"/>
        <v>60</v>
      </c>
      <c r="F43" s="937">
        <v>60</v>
      </c>
      <c r="G43" s="934">
        <f t="shared" si="9"/>
        <v>40</v>
      </c>
      <c r="H43" s="934">
        <f t="shared" si="10"/>
        <v>100</v>
      </c>
      <c r="I43" s="944">
        <f t="shared" si="11"/>
        <v>4</v>
      </c>
      <c r="J43" s="939"/>
      <c r="K43" s="940"/>
      <c r="L43" s="940"/>
      <c r="M43" s="936"/>
      <c r="N43" s="968">
        <v>0</v>
      </c>
      <c r="O43" s="940">
        <v>30</v>
      </c>
      <c r="P43" s="940">
        <v>20</v>
      </c>
      <c r="Q43" s="944">
        <v>2</v>
      </c>
      <c r="R43" s="939">
        <v>0</v>
      </c>
      <c r="S43" s="940">
        <v>30</v>
      </c>
      <c r="T43" s="940">
        <v>20</v>
      </c>
      <c r="U43" s="936">
        <v>2</v>
      </c>
      <c r="V43" s="968"/>
      <c r="W43" s="940"/>
      <c r="X43" s="940"/>
      <c r="Y43" s="944"/>
      <c r="Z43" s="939"/>
      <c r="AA43" s="940"/>
      <c r="AB43" s="940"/>
      <c r="AC43" s="936"/>
      <c r="AD43" s="968"/>
      <c r="AE43" s="940"/>
      <c r="AF43" s="940"/>
      <c r="AG43" s="944"/>
      <c r="AH43" s="945" t="s">
        <v>64</v>
      </c>
    </row>
    <row r="44" spans="1:34">
      <c r="A44" s="931">
        <v>29</v>
      </c>
      <c r="B44" s="974" t="s">
        <v>158</v>
      </c>
      <c r="C44" s="933">
        <v>0</v>
      </c>
      <c r="D44" s="934">
        <v>60</v>
      </c>
      <c r="E44" s="1009">
        <f t="shared" si="8"/>
        <v>60</v>
      </c>
      <c r="F44" s="937">
        <v>60</v>
      </c>
      <c r="G44" s="934">
        <f t="shared" si="9"/>
        <v>40</v>
      </c>
      <c r="H44" s="934">
        <f t="shared" si="10"/>
        <v>100</v>
      </c>
      <c r="I44" s="944">
        <f t="shared" si="11"/>
        <v>4</v>
      </c>
      <c r="J44" s="939"/>
      <c r="K44" s="940"/>
      <c r="L44" s="940"/>
      <c r="M44" s="936"/>
      <c r="N44" s="968"/>
      <c r="O44" s="940"/>
      <c r="P44" s="940"/>
      <c r="Q44" s="944"/>
      <c r="R44" s="939">
        <v>0</v>
      </c>
      <c r="S44" s="940">
        <v>30</v>
      </c>
      <c r="T44" s="940">
        <v>20</v>
      </c>
      <c r="U44" s="936">
        <v>2</v>
      </c>
      <c r="V44" s="968">
        <v>0</v>
      </c>
      <c r="W44" s="940">
        <v>30</v>
      </c>
      <c r="X44" s="940">
        <v>20</v>
      </c>
      <c r="Y44" s="944">
        <v>2</v>
      </c>
      <c r="Z44" s="939"/>
      <c r="AA44" s="940"/>
      <c r="AB44" s="940"/>
      <c r="AC44" s="936"/>
      <c r="AD44" s="968"/>
      <c r="AE44" s="940"/>
      <c r="AF44" s="940"/>
      <c r="AG44" s="944"/>
      <c r="AH44" s="945" t="s">
        <v>62</v>
      </c>
    </row>
    <row r="45" spans="1:34">
      <c r="A45" s="931">
        <v>30</v>
      </c>
      <c r="B45" s="1018" t="s">
        <v>159</v>
      </c>
      <c r="C45" s="933">
        <v>0</v>
      </c>
      <c r="D45" s="934">
        <v>75</v>
      </c>
      <c r="E45" s="1009">
        <f t="shared" si="8"/>
        <v>75</v>
      </c>
      <c r="F45" s="937">
        <v>75</v>
      </c>
      <c r="G45" s="934">
        <f t="shared" si="9"/>
        <v>75</v>
      </c>
      <c r="H45" s="934">
        <f t="shared" si="10"/>
        <v>150</v>
      </c>
      <c r="I45" s="944">
        <f t="shared" si="11"/>
        <v>6</v>
      </c>
      <c r="J45" s="939">
        <v>0</v>
      </c>
      <c r="K45" s="940">
        <v>30</v>
      </c>
      <c r="L45" s="940">
        <v>20</v>
      </c>
      <c r="M45" s="936">
        <v>2</v>
      </c>
      <c r="N45" s="968">
        <v>0</v>
      </c>
      <c r="O45" s="940">
        <v>30</v>
      </c>
      <c r="P45" s="940">
        <v>20</v>
      </c>
      <c r="Q45" s="944">
        <v>2</v>
      </c>
      <c r="R45" s="939">
        <v>0</v>
      </c>
      <c r="S45" s="940">
        <v>15</v>
      </c>
      <c r="T45" s="940">
        <v>35</v>
      </c>
      <c r="U45" s="936">
        <v>2</v>
      </c>
      <c r="V45" s="968"/>
      <c r="W45" s="940"/>
      <c r="X45" s="940"/>
      <c r="Y45" s="944"/>
      <c r="Z45" s="939"/>
      <c r="AA45" s="940"/>
      <c r="AB45" s="940"/>
      <c r="AC45" s="936"/>
      <c r="AD45" s="968"/>
      <c r="AE45" s="940"/>
      <c r="AF45" s="940"/>
      <c r="AG45" s="944"/>
      <c r="AH45" s="969" t="s">
        <v>45</v>
      </c>
    </row>
    <row r="46" spans="1:34">
      <c r="A46" s="931">
        <v>31</v>
      </c>
      <c r="B46" s="1019" t="s">
        <v>161</v>
      </c>
      <c r="C46" s="933">
        <v>0</v>
      </c>
      <c r="D46" s="934">
        <v>60</v>
      </c>
      <c r="E46" s="1009">
        <f t="shared" si="8"/>
        <v>60</v>
      </c>
      <c r="F46" s="937">
        <v>60</v>
      </c>
      <c r="G46" s="934">
        <f t="shared" si="9"/>
        <v>165</v>
      </c>
      <c r="H46" s="934">
        <f t="shared" si="10"/>
        <v>225</v>
      </c>
      <c r="I46" s="944">
        <f t="shared" si="11"/>
        <v>9</v>
      </c>
      <c r="J46" s="939">
        <v>0</v>
      </c>
      <c r="K46" s="940">
        <v>15</v>
      </c>
      <c r="L46" s="940">
        <v>35</v>
      </c>
      <c r="M46" s="936">
        <v>2</v>
      </c>
      <c r="N46" s="968">
        <v>0</v>
      </c>
      <c r="O46" s="940">
        <v>15</v>
      </c>
      <c r="P46" s="940">
        <v>35</v>
      </c>
      <c r="Q46" s="944">
        <v>2</v>
      </c>
      <c r="R46" s="939">
        <v>0</v>
      </c>
      <c r="S46" s="940">
        <v>15</v>
      </c>
      <c r="T46" s="940">
        <v>35</v>
      </c>
      <c r="U46" s="936">
        <v>2</v>
      </c>
      <c r="V46" s="968">
        <v>0</v>
      </c>
      <c r="W46" s="940">
        <v>15</v>
      </c>
      <c r="X46" s="940">
        <v>60</v>
      </c>
      <c r="Y46" s="944">
        <v>3</v>
      </c>
      <c r="Z46" s="939"/>
      <c r="AA46" s="940"/>
      <c r="AB46" s="940"/>
      <c r="AC46" s="936"/>
      <c r="AD46" s="968"/>
      <c r="AE46" s="940"/>
      <c r="AF46" s="940"/>
      <c r="AG46" s="944"/>
      <c r="AH46" s="969" t="s">
        <v>50</v>
      </c>
    </row>
    <row r="47" spans="1:34">
      <c r="A47" s="931">
        <v>32</v>
      </c>
      <c r="B47" s="974" t="s">
        <v>283</v>
      </c>
      <c r="C47" s="933">
        <v>0</v>
      </c>
      <c r="D47" s="934">
        <v>90</v>
      </c>
      <c r="E47" s="1009">
        <f t="shared" si="8"/>
        <v>90</v>
      </c>
      <c r="F47" s="937">
        <v>90</v>
      </c>
      <c r="G47" s="934">
        <f t="shared" si="9"/>
        <v>85</v>
      </c>
      <c r="H47" s="934">
        <f t="shared" si="10"/>
        <v>175</v>
      </c>
      <c r="I47" s="944">
        <f t="shared" si="11"/>
        <v>7</v>
      </c>
      <c r="J47" s="939"/>
      <c r="K47" s="940"/>
      <c r="L47" s="940"/>
      <c r="M47" s="936"/>
      <c r="N47" s="968">
        <v>0</v>
      </c>
      <c r="O47" s="940">
        <v>30</v>
      </c>
      <c r="P47" s="940">
        <v>20</v>
      </c>
      <c r="Q47" s="944">
        <v>2</v>
      </c>
      <c r="R47" s="939">
        <v>0</v>
      </c>
      <c r="S47" s="940">
        <v>30</v>
      </c>
      <c r="T47" s="940">
        <v>20</v>
      </c>
      <c r="U47" s="936">
        <v>2</v>
      </c>
      <c r="V47" s="968">
        <v>0</v>
      </c>
      <c r="W47" s="940">
        <v>30</v>
      </c>
      <c r="X47" s="940">
        <v>45</v>
      </c>
      <c r="Y47" s="944">
        <v>3</v>
      </c>
      <c r="Z47" s="939"/>
      <c r="AA47" s="940"/>
      <c r="AB47" s="940"/>
      <c r="AC47" s="936"/>
      <c r="AD47" s="968"/>
      <c r="AE47" s="940"/>
      <c r="AF47" s="940"/>
      <c r="AG47" s="944"/>
      <c r="AH47" s="969" t="s">
        <v>50</v>
      </c>
    </row>
    <row r="48" spans="1:34">
      <c r="A48" s="931">
        <v>33</v>
      </c>
      <c r="B48" s="1020" t="s">
        <v>284</v>
      </c>
      <c r="C48" s="933">
        <v>0</v>
      </c>
      <c r="D48" s="934">
        <v>45</v>
      </c>
      <c r="E48" s="1009">
        <f t="shared" si="8"/>
        <v>45</v>
      </c>
      <c r="F48" s="937">
        <v>45</v>
      </c>
      <c r="G48" s="934">
        <f t="shared" si="9"/>
        <v>105</v>
      </c>
      <c r="H48" s="934">
        <f t="shared" si="10"/>
        <v>150</v>
      </c>
      <c r="I48" s="944">
        <f t="shared" si="11"/>
        <v>6</v>
      </c>
      <c r="J48" s="939">
        <v>0</v>
      </c>
      <c r="K48" s="940">
        <v>15</v>
      </c>
      <c r="L48" s="940">
        <v>35</v>
      </c>
      <c r="M48" s="936">
        <v>2</v>
      </c>
      <c r="N48" s="968">
        <v>0</v>
      </c>
      <c r="O48" s="940">
        <v>15</v>
      </c>
      <c r="P48" s="940">
        <v>35</v>
      </c>
      <c r="Q48" s="944">
        <v>2</v>
      </c>
      <c r="R48" s="971">
        <v>0</v>
      </c>
      <c r="S48" s="972">
        <v>15</v>
      </c>
      <c r="T48" s="972">
        <v>35</v>
      </c>
      <c r="U48" s="1021">
        <v>2</v>
      </c>
      <c r="V48" s="968"/>
      <c r="W48" s="940"/>
      <c r="X48" s="940"/>
      <c r="Y48" s="944"/>
      <c r="Z48" s="939"/>
      <c r="AA48" s="940"/>
      <c r="AB48" s="940"/>
      <c r="AC48" s="936"/>
      <c r="AD48" s="968"/>
      <c r="AE48" s="940"/>
      <c r="AF48" s="940"/>
      <c r="AG48" s="944"/>
      <c r="AH48" s="945" t="s">
        <v>64</v>
      </c>
    </row>
    <row r="49" spans="1:38">
      <c r="A49" s="931">
        <v>34</v>
      </c>
      <c r="B49" s="1001" t="s">
        <v>285</v>
      </c>
      <c r="C49" s="933">
        <v>0</v>
      </c>
      <c r="D49" s="934">
        <v>45</v>
      </c>
      <c r="E49" s="1009">
        <f t="shared" si="8"/>
        <v>45</v>
      </c>
      <c r="F49" s="937">
        <v>45</v>
      </c>
      <c r="G49" s="934">
        <f t="shared" si="9"/>
        <v>55</v>
      </c>
      <c r="H49" s="934">
        <f t="shared" si="10"/>
        <v>100</v>
      </c>
      <c r="I49" s="944">
        <v>4</v>
      </c>
      <c r="J49" s="939">
        <v>0</v>
      </c>
      <c r="K49" s="940">
        <v>15</v>
      </c>
      <c r="L49" s="940">
        <v>35</v>
      </c>
      <c r="M49" s="936">
        <v>2</v>
      </c>
      <c r="N49" s="968">
        <v>0</v>
      </c>
      <c r="O49" s="940">
        <v>30</v>
      </c>
      <c r="P49" s="940">
        <v>20</v>
      </c>
      <c r="Q49" s="944">
        <v>2</v>
      </c>
      <c r="R49" s="1022"/>
      <c r="S49" s="1023"/>
      <c r="T49" s="1023"/>
      <c r="U49" s="1024"/>
      <c r="V49" s="968"/>
      <c r="W49" s="940"/>
      <c r="X49" s="940"/>
      <c r="Y49" s="944"/>
      <c r="Z49" s="939"/>
      <c r="AA49" s="940"/>
      <c r="AB49" s="940"/>
      <c r="AC49" s="936"/>
      <c r="AD49" s="968"/>
      <c r="AE49" s="940"/>
      <c r="AF49" s="940"/>
      <c r="AG49" s="944"/>
      <c r="AH49" s="945" t="s">
        <v>58</v>
      </c>
    </row>
    <row r="50" spans="1:38" ht="15.75" thickBot="1">
      <c r="A50" s="931">
        <v>35</v>
      </c>
      <c r="B50" s="437" t="s">
        <v>168</v>
      </c>
      <c r="C50" s="946">
        <v>0</v>
      </c>
      <c r="D50" s="947">
        <v>120</v>
      </c>
      <c r="E50" s="1025">
        <f t="shared" si="8"/>
        <v>120</v>
      </c>
      <c r="F50" s="949">
        <v>120</v>
      </c>
      <c r="G50" s="914">
        <f t="shared" si="9"/>
        <v>30</v>
      </c>
      <c r="H50" s="914">
        <f t="shared" si="10"/>
        <v>150</v>
      </c>
      <c r="I50" s="1026">
        <f>SUM(M50,Q50,U50,Y50,AC50,AG50)</f>
        <v>6</v>
      </c>
      <c r="J50" s="1027"/>
      <c r="K50" s="1028"/>
      <c r="L50" s="1029"/>
      <c r="M50" s="1030"/>
      <c r="N50" s="1031">
        <v>0</v>
      </c>
      <c r="O50" s="1032">
        <v>60</v>
      </c>
      <c r="P50" s="1033">
        <v>15</v>
      </c>
      <c r="Q50" s="1034">
        <v>3</v>
      </c>
      <c r="R50" s="1027">
        <v>0</v>
      </c>
      <c r="S50" s="1028">
        <v>60</v>
      </c>
      <c r="T50" s="1029">
        <v>15</v>
      </c>
      <c r="U50" s="1030">
        <v>3</v>
      </c>
      <c r="V50" s="1031"/>
      <c r="W50" s="1032"/>
      <c r="X50" s="1033"/>
      <c r="Y50" s="1034"/>
      <c r="Z50" s="1035"/>
      <c r="AA50" s="1036"/>
      <c r="AB50" s="1037"/>
      <c r="AC50" s="948"/>
      <c r="AD50" s="1038"/>
      <c r="AE50" s="951"/>
      <c r="AF50" s="952"/>
      <c r="AG50" s="1026"/>
      <c r="AH50" s="388" t="s">
        <v>169</v>
      </c>
    </row>
    <row r="51" spans="1:38" ht="15.75" thickBot="1">
      <c r="A51" s="931"/>
      <c r="B51" s="1000" t="s">
        <v>55</v>
      </c>
      <c r="C51" s="975">
        <f t="shared" ref="C51:AG51" si="12">SUM(C39:C50)</f>
        <v>15</v>
      </c>
      <c r="D51" s="975">
        <f t="shared" si="12"/>
        <v>750</v>
      </c>
      <c r="E51" s="975">
        <f t="shared" si="12"/>
        <v>765</v>
      </c>
      <c r="F51" s="975">
        <f t="shared" si="12"/>
        <v>765</v>
      </c>
      <c r="G51" s="975">
        <f t="shared" si="12"/>
        <v>810</v>
      </c>
      <c r="H51" s="975">
        <f t="shared" si="12"/>
        <v>1575</v>
      </c>
      <c r="I51" s="1039">
        <f t="shared" si="12"/>
        <v>63</v>
      </c>
      <c r="J51" s="975">
        <f t="shared" si="12"/>
        <v>0</v>
      </c>
      <c r="K51" s="975">
        <f t="shared" si="12"/>
        <v>135</v>
      </c>
      <c r="L51" s="975">
        <f t="shared" si="12"/>
        <v>190</v>
      </c>
      <c r="M51" s="1039">
        <f t="shared" si="12"/>
        <v>13</v>
      </c>
      <c r="N51" s="975">
        <f t="shared" si="12"/>
        <v>0</v>
      </c>
      <c r="O51" s="975">
        <f t="shared" si="12"/>
        <v>240</v>
      </c>
      <c r="P51" s="975">
        <f t="shared" si="12"/>
        <v>185</v>
      </c>
      <c r="Q51" s="1039">
        <f t="shared" si="12"/>
        <v>17</v>
      </c>
      <c r="R51" s="975">
        <f t="shared" si="12"/>
        <v>15</v>
      </c>
      <c r="S51" s="975">
        <f t="shared" si="12"/>
        <v>210</v>
      </c>
      <c r="T51" s="975">
        <f t="shared" si="12"/>
        <v>200</v>
      </c>
      <c r="U51" s="1039">
        <f t="shared" si="12"/>
        <v>17</v>
      </c>
      <c r="V51" s="975">
        <f t="shared" si="12"/>
        <v>0</v>
      </c>
      <c r="W51" s="975">
        <f t="shared" si="12"/>
        <v>120</v>
      </c>
      <c r="X51" s="975">
        <f t="shared" si="12"/>
        <v>180</v>
      </c>
      <c r="Y51" s="1039">
        <f t="shared" si="12"/>
        <v>12</v>
      </c>
      <c r="Z51" s="975">
        <f t="shared" si="12"/>
        <v>0</v>
      </c>
      <c r="AA51" s="975">
        <f t="shared" si="12"/>
        <v>45</v>
      </c>
      <c r="AB51" s="975">
        <f t="shared" si="12"/>
        <v>55</v>
      </c>
      <c r="AC51" s="1039">
        <f t="shared" si="12"/>
        <v>4</v>
      </c>
      <c r="AD51" s="975">
        <f t="shared" si="12"/>
        <v>0</v>
      </c>
      <c r="AE51" s="975">
        <f t="shared" si="12"/>
        <v>0</v>
      </c>
      <c r="AF51" s="975">
        <f t="shared" si="12"/>
        <v>0</v>
      </c>
      <c r="AG51" s="1039">
        <f t="shared" si="12"/>
        <v>0</v>
      </c>
      <c r="AH51" s="998"/>
    </row>
    <row r="52" spans="1:38" ht="15.75" thickBot="1">
      <c r="A52" s="931" t="s">
        <v>17</v>
      </c>
      <c r="B52" s="5332" t="s">
        <v>36</v>
      </c>
      <c r="C52" s="5100"/>
      <c r="D52" s="5100"/>
      <c r="E52" s="5100"/>
      <c r="F52" s="5100"/>
      <c r="G52" s="5100"/>
      <c r="H52" s="5100"/>
      <c r="I52" s="5101"/>
      <c r="J52" s="5333"/>
      <c r="K52" s="5334"/>
      <c r="L52" s="5334"/>
      <c r="M52" s="5334"/>
      <c r="N52" s="5334"/>
      <c r="O52" s="5334"/>
      <c r="P52" s="5334"/>
      <c r="Q52" s="5334"/>
      <c r="R52" s="5334"/>
      <c r="S52" s="5334"/>
      <c r="T52" s="5334"/>
      <c r="U52" s="5334"/>
      <c r="V52" s="5334"/>
      <c r="W52" s="5334"/>
      <c r="X52" s="5334"/>
      <c r="Y52" s="5334"/>
      <c r="Z52" s="5334"/>
      <c r="AA52" s="5334"/>
      <c r="AB52" s="5334"/>
      <c r="AC52" s="5334"/>
      <c r="AD52" s="5334"/>
      <c r="AE52" s="5334"/>
      <c r="AF52" s="5334"/>
      <c r="AG52" s="5334"/>
      <c r="AH52" s="5335"/>
    </row>
    <row r="53" spans="1:38">
      <c r="A53" s="931">
        <v>36</v>
      </c>
      <c r="B53" s="389" t="s">
        <v>170</v>
      </c>
      <c r="C53" s="1040">
        <v>0</v>
      </c>
      <c r="D53" s="1041">
        <v>60</v>
      </c>
      <c r="E53" s="985">
        <f>SUM(C53:D53)</f>
        <v>60</v>
      </c>
      <c r="F53" s="1040">
        <v>60</v>
      </c>
      <c r="G53" s="960">
        <f>H53-F53</f>
        <v>15</v>
      </c>
      <c r="H53" s="960">
        <f>$B$8*I53</f>
        <v>75</v>
      </c>
      <c r="I53" s="961">
        <f>SUM(M53,Q53,U53,Y53,AC53,AG53)</f>
        <v>3</v>
      </c>
      <c r="J53" s="1042"/>
      <c r="K53" s="1043"/>
      <c r="L53" s="1044"/>
      <c r="M53" s="1045"/>
      <c r="N53" s="1046"/>
      <c r="O53" s="1047"/>
      <c r="P53" s="1048"/>
      <c r="Q53" s="1044"/>
      <c r="R53" s="1040">
        <v>0</v>
      </c>
      <c r="S53" s="1041">
        <v>60</v>
      </c>
      <c r="T53" s="1049">
        <v>15</v>
      </c>
      <c r="U53" s="1050">
        <v>3</v>
      </c>
      <c r="V53" s="1040"/>
      <c r="W53" s="1041"/>
      <c r="X53" s="1049"/>
      <c r="Y53" s="1051"/>
      <c r="Z53" s="1040"/>
      <c r="AA53" s="1041"/>
      <c r="AB53" s="1049"/>
      <c r="AC53" s="1050"/>
      <c r="AD53" s="1040"/>
      <c r="AE53" s="1041"/>
      <c r="AF53" s="1049"/>
      <c r="AG53" s="1051"/>
      <c r="AH53" s="1052" t="s">
        <v>64</v>
      </c>
    </row>
    <row r="54" spans="1:38">
      <c r="A54" s="931">
        <v>37</v>
      </c>
      <c r="B54" s="974" t="s">
        <v>171</v>
      </c>
      <c r="C54" s="935">
        <v>0</v>
      </c>
      <c r="D54" s="1053">
        <v>40</v>
      </c>
      <c r="E54" s="938">
        <f>SUM(C54:D54)</f>
        <v>40</v>
      </c>
      <c r="F54" s="935">
        <v>40</v>
      </c>
      <c r="G54" s="934">
        <f>H54-F54</f>
        <v>60</v>
      </c>
      <c r="H54" s="934">
        <f>$B$8*I54</f>
        <v>100</v>
      </c>
      <c r="I54" s="936">
        <f>SUM(M54,Q54,U54,Y54,AC54,AG54)</f>
        <v>4</v>
      </c>
      <c r="J54" s="1054"/>
      <c r="K54" s="1053"/>
      <c r="L54" s="1055"/>
      <c r="M54" s="1056"/>
      <c r="N54" s="935">
        <v>0</v>
      </c>
      <c r="O54" s="1053">
        <v>10</v>
      </c>
      <c r="P54" s="1055">
        <v>15</v>
      </c>
      <c r="Q54" s="1057">
        <v>1</v>
      </c>
      <c r="R54" s="935">
        <v>0</v>
      </c>
      <c r="S54" s="1058">
        <v>15</v>
      </c>
      <c r="T54" s="1059">
        <v>10</v>
      </c>
      <c r="U54" s="1060">
        <v>1</v>
      </c>
      <c r="V54" s="935">
        <v>0</v>
      </c>
      <c r="W54" s="1058">
        <v>15</v>
      </c>
      <c r="X54" s="1059">
        <v>35</v>
      </c>
      <c r="Y54" s="1060">
        <v>2</v>
      </c>
      <c r="Z54" s="935"/>
      <c r="AA54" s="1053"/>
      <c r="AB54" s="1055"/>
      <c r="AC54" s="1060"/>
      <c r="AD54" s="935"/>
      <c r="AE54" s="1053"/>
      <c r="AF54" s="1055"/>
      <c r="AG54" s="1056"/>
      <c r="AH54" s="1061" t="s">
        <v>62</v>
      </c>
    </row>
    <row r="55" spans="1:38">
      <c r="A55" s="931">
        <v>38</v>
      </c>
      <c r="B55" s="974" t="s">
        <v>172</v>
      </c>
      <c r="C55" s="935">
        <v>0</v>
      </c>
      <c r="D55" s="1053">
        <v>200</v>
      </c>
      <c r="E55" s="938">
        <v>200</v>
      </c>
      <c r="F55" s="935">
        <v>200</v>
      </c>
      <c r="G55" s="934">
        <v>0</v>
      </c>
      <c r="H55" s="934">
        <v>200</v>
      </c>
      <c r="I55" s="936">
        <v>8</v>
      </c>
      <c r="J55" s="1054"/>
      <c r="K55" s="1053"/>
      <c r="L55" s="1055"/>
      <c r="M55" s="1056"/>
      <c r="N55" s="935"/>
      <c r="O55" s="1053"/>
      <c r="P55" s="1055"/>
      <c r="Q55" s="1057"/>
      <c r="R55" s="935">
        <v>0</v>
      </c>
      <c r="S55" s="1058">
        <v>50</v>
      </c>
      <c r="T55" s="1059">
        <v>0</v>
      </c>
      <c r="U55" s="1060">
        <v>2</v>
      </c>
      <c r="V55" s="935">
        <v>0</v>
      </c>
      <c r="W55" s="1058">
        <v>50</v>
      </c>
      <c r="X55" s="1059">
        <v>0</v>
      </c>
      <c r="Y55" s="1060">
        <v>2</v>
      </c>
      <c r="Z55" s="935">
        <v>0</v>
      </c>
      <c r="AA55" s="1053">
        <v>50</v>
      </c>
      <c r="AB55" s="1055">
        <v>0</v>
      </c>
      <c r="AC55" s="1060">
        <v>2</v>
      </c>
      <c r="AD55" s="935">
        <v>0</v>
      </c>
      <c r="AE55" s="1053">
        <v>50</v>
      </c>
      <c r="AF55" s="1055">
        <v>0</v>
      </c>
      <c r="AG55" s="1062">
        <v>2</v>
      </c>
      <c r="AH55" s="1061" t="s">
        <v>173</v>
      </c>
    </row>
    <row r="56" spans="1:38">
      <c r="A56" s="931">
        <v>39</v>
      </c>
      <c r="B56" s="974" t="s">
        <v>174</v>
      </c>
      <c r="C56" s="935">
        <v>0</v>
      </c>
      <c r="D56" s="1053">
        <v>120</v>
      </c>
      <c r="E56" s="938">
        <f>SUM(C56:D56)</f>
        <v>120</v>
      </c>
      <c r="F56" s="935">
        <v>120</v>
      </c>
      <c r="G56" s="934">
        <f>H56-F56</f>
        <v>5</v>
      </c>
      <c r="H56" s="934">
        <f>$B$8*I56</f>
        <v>125</v>
      </c>
      <c r="I56" s="936">
        <f>SUM(M56,Q56,U56,Y56,AC56,AG56)</f>
        <v>5</v>
      </c>
      <c r="J56" s="1054"/>
      <c r="K56" s="1053"/>
      <c r="L56" s="1055"/>
      <c r="M56" s="1056"/>
      <c r="N56" s="935"/>
      <c r="O56" s="1053"/>
      <c r="P56" s="1055"/>
      <c r="Q56" s="1055"/>
      <c r="R56" s="935"/>
      <c r="S56" s="1053"/>
      <c r="T56" s="1055"/>
      <c r="U56" s="1056"/>
      <c r="V56" s="935"/>
      <c r="W56" s="1063"/>
      <c r="X56" s="1064"/>
      <c r="Y56" s="1065"/>
      <c r="Z56" s="935">
        <v>0</v>
      </c>
      <c r="AA56" s="1053">
        <v>120</v>
      </c>
      <c r="AB56" s="1055">
        <v>5</v>
      </c>
      <c r="AC56" s="1060">
        <v>5</v>
      </c>
      <c r="AD56" s="935"/>
      <c r="AE56" s="1053"/>
      <c r="AF56" s="1055"/>
      <c r="AG56" s="1056"/>
      <c r="AH56" s="1061" t="s">
        <v>52</v>
      </c>
    </row>
    <row r="57" spans="1:38" ht="15.75" thickBot="1">
      <c r="A57" s="931">
        <v>40</v>
      </c>
      <c r="B57" s="442" t="s">
        <v>286</v>
      </c>
      <c r="C57" s="1066">
        <v>0</v>
      </c>
      <c r="D57" s="1067">
        <v>40</v>
      </c>
      <c r="E57" s="915">
        <f>SUM(C57:D57)</f>
        <v>40</v>
      </c>
      <c r="F57" s="1068">
        <v>40</v>
      </c>
      <c r="G57" s="947">
        <f>H57-F57</f>
        <v>10</v>
      </c>
      <c r="H57" s="947">
        <f>$B$8*I57</f>
        <v>50</v>
      </c>
      <c r="I57" s="948">
        <f>SUM(M57,Q57,U57,Y57,AC57,AG57)</f>
        <v>2</v>
      </c>
      <c r="J57" s="1069"/>
      <c r="K57" s="1067"/>
      <c r="L57" s="1070"/>
      <c r="M57" s="1071"/>
      <c r="N57" s="1066"/>
      <c r="O57" s="1067"/>
      <c r="P57" s="1070"/>
      <c r="Q57" s="1070"/>
      <c r="R57" s="1066"/>
      <c r="S57" s="1067"/>
      <c r="T57" s="1070"/>
      <c r="U57" s="1071"/>
      <c r="V57" s="1066"/>
      <c r="W57" s="1072"/>
      <c r="X57" s="1073"/>
      <c r="Y57" s="1074"/>
      <c r="Z57" s="1066"/>
      <c r="AA57" s="1075"/>
      <c r="AB57" s="1076"/>
      <c r="AC57" s="1077"/>
      <c r="AD57" s="1078">
        <v>0</v>
      </c>
      <c r="AE57" s="1075">
        <v>40</v>
      </c>
      <c r="AF57" s="1076">
        <v>10</v>
      </c>
      <c r="AG57" s="1077">
        <v>2</v>
      </c>
      <c r="AH57" s="1079" t="s">
        <v>54</v>
      </c>
    </row>
    <row r="58" spans="1:38" ht="15.75" thickBot="1">
      <c r="A58" s="931"/>
      <c r="B58" s="1080" t="s">
        <v>55</v>
      </c>
      <c r="C58" s="1081">
        <f>SUM(C53:C57)</f>
        <v>0</v>
      </c>
      <c r="D58" s="1081">
        <f>SUM(D53:D57)</f>
        <v>460</v>
      </c>
      <c r="E58" s="1082">
        <f>SUM(E53:E57)</f>
        <v>460</v>
      </c>
      <c r="F58" s="1083">
        <f>SUM(F53:F57)</f>
        <v>460</v>
      </c>
      <c r="G58" s="1084">
        <f>SUM(G53:G57)</f>
        <v>90</v>
      </c>
      <c r="H58" s="1085">
        <f>$B$8*I58</f>
        <v>550</v>
      </c>
      <c r="I58" s="1086">
        <f>SUM(I53:I57)</f>
        <v>22</v>
      </c>
      <c r="J58" s="1087"/>
      <c r="K58" s="1081"/>
      <c r="L58" s="1081"/>
      <c r="M58" s="1088"/>
      <c r="N58" s="1081">
        <f t="shared" ref="N58:AG58" si="13">SUM(N53:N57)</f>
        <v>0</v>
      </c>
      <c r="O58" s="1081">
        <f t="shared" si="13"/>
        <v>10</v>
      </c>
      <c r="P58" s="1081">
        <f t="shared" si="13"/>
        <v>15</v>
      </c>
      <c r="Q58" s="1088">
        <f t="shared" si="13"/>
        <v>1</v>
      </c>
      <c r="R58" s="1081">
        <f t="shared" si="13"/>
        <v>0</v>
      </c>
      <c r="S58" s="1081">
        <f t="shared" si="13"/>
        <v>125</v>
      </c>
      <c r="T58" s="1081">
        <f t="shared" si="13"/>
        <v>25</v>
      </c>
      <c r="U58" s="1088">
        <f t="shared" si="13"/>
        <v>6</v>
      </c>
      <c r="V58" s="1081">
        <f t="shared" si="13"/>
        <v>0</v>
      </c>
      <c r="W58" s="1081">
        <f t="shared" si="13"/>
        <v>65</v>
      </c>
      <c r="X58" s="1081">
        <f t="shared" si="13"/>
        <v>35</v>
      </c>
      <c r="Y58" s="1088">
        <f t="shared" si="13"/>
        <v>4</v>
      </c>
      <c r="Z58" s="1081">
        <f t="shared" si="13"/>
        <v>0</v>
      </c>
      <c r="AA58" s="1081">
        <f t="shared" si="13"/>
        <v>170</v>
      </c>
      <c r="AB58" s="1081">
        <f t="shared" si="13"/>
        <v>5</v>
      </c>
      <c r="AC58" s="1088">
        <f t="shared" si="13"/>
        <v>7</v>
      </c>
      <c r="AD58" s="1081">
        <f t="shared" si="13"/>
        <v>0</v>
      </c>
      <c r="AE58" s="1081">
        <f t="shared" si="13"/>
        <v>90</v>
      </c>
      <c r="AF58" s="1081">
        <f t="shared" si="13"/>
        <v>10</v>
      </c>
      <c r="AG58" s="1088">
        <f t="shared" si="13"/>
        <v>4</v>
      </c>
      <c r="AH58" s="1089"/>
    </row>
    <row r="59" spans="1:38" s="1102" customFormat="1" ht="23.25" customHeight="1" thickBot="1">
      <c r="A59" s="1090" t="s">
        <v>18</v>
      </c>
      <c r="B59" s="1091" t="s">
        <v>287</v>
      </c>
      <c r="C59" s="1092"/>
      <c r="D59" s="1093"/>
      <c r="E59" s="1094"/>
      <c r="F59" s="1095"/>
      <c r="G59" s="1096"/>
      <c r="H59" s="1097"/>
      <c r="I59" s="1098"/>
      <c r="J59" s="1095"/>
      <c r="K59" s="1096"/>
      <c r="L59" s="1097"/>
      <c r="M59" s="1097"/>
      <c r="N59" s="1095"/>
      <c r="O59" s="1096"/>
      <c r="P59" s="1097"/>
      <c r="Q59" s="1099"/>
      <c r="R59" s="1095"/>
      <c r="S59" s="1096"/>
      <c r="T59" s="1097"/>
      <c r="U59" s="1097"/>
      <c r="V59" s="1095"/>
      <c r="W59" s="1096"/>
      <c r="X59" s="1097"/>
      <c r="Y59" s="1097"/>
      <c r="Z59" s="1095"/>
      <c r="AA59" s="1096"/>
      <c r="AB59" s="1097"/>
      <c r="AC59" s="1100"/>
      <c r="AD59" s="1095"/>
      <c r="AE59" s="1096"/>
      <c r="AF59" s="1097"/>
      <c r="AG59" s="1100"/>
      <c r="AH59" s="1101"/>
      <c r="AL59"/>
    </row>
    <row r="60" spans="1:38" s="1102" customFormat="1" ht="12.75" customHeight="1">
      <c r="A60" s="1090">
        <v>41</v>
      </c>
      <c r="B60" s="1103" t="s">
        <v>288</v>
      </c>
      <c r="C60" s="1104">
        <v>0</v>
      </c>
      <c r="D60" s="1105">
        <v>30</v>
      </c>
      <c r="E60" s="1104">
        <v>30</v>
      </c>
      <c r="F60" s="1106">
        <v>30</v>
      </c>
      <c r="G60" s="1105">
        <f t="shared" ref="G60:G72" si="14">H60-F60</f>
        <v>20</v>
      </c>
      <c r="H60" s="1105">
        <f t="shared" ref="H60:H72" si="15">$B$8*I60</f>
        <v>50</v>
      </c>
      <c r="I60" s="1107">
        <f t="shared" ref="I60:I72" si="16">SUM(M60,Q60,U60,Y60,AC60,AG60)</f>
        <v>2</v>
      </c>
      <c r="J60" s="1108">
        <v>0</v>
      </c>
      <c r="K60" s="1109">
        <v>30</v>
      </c>
      <c r="L60" s="1110">
        <v>20</v>
      </c>
      <c r="M60" s="1111">
        <v>2</v>
      </c>
      <c r="N60" s="1095"/>
      <c r="O60" s="1096"/>
      <c r="P60" s="1097"/>
      <c r="Q60" s="1097"/>
      <c r="R60" s="1095"/>
      <c r="S60" s="1096"/>
      <c r="T60" s="1097"/>
      <c r="U60" s="1097"/>
      <c r="V60" s="1095"/>
      <c r="W60" s="1096"/>
      <c r="X60" s="1097"/>
      <c r="Y60" s="1097"/>
      <c r="Z60" s="1095"/>
      <c r="AA60" s="1096"/>
      <c r="AB60" s="1097"/>
      <c r="AC60" s="1100"/>
      <c r="AD60" s="1095"/>
      <c r="AE60" s="1096"/>
      <c r="AF60" s="1097"/>
      <c r="AG60" s="1098"/>
      <c r="AH60" s="476" t="s">
        <v>66</v>
      </c>
      <c r="AL60"/>
    </row>
    <row r="61" spans="1:38" s="1102" customFormat="1" ht="12.75" customHeight="1">
      <c r="A61" s="1090">
        <v>42</v>
      </c>
      <c r="B61" s="1112" t="s">
        <v>289</v>
      </c>
      <c r="C61" s="1113">
        <v>0</v>
      </c>
      <c r="D61" s="1114">
        <v>30</v>
      </c>
      <c r="E61" s="1115">
        <v>30</v>
      </c>
      <c r="F61" s="1113">
        <v>30</v>
      </c>
      <c r="G61" s="1116">
        <f t="shared" si="14"/>
        <v>20</v>
      </c>
      <c r="H61" s="1116">
        <f t="shared" si="15"/>
        <v>50</v>
      </c>
      <c r="I61" s="1117">
        <f t="shared" si="16"/>
        <v>2</v>
      </c>
      <c r="J61" s="1113">
        <v>0</v>
      </c>
      <c r="K61" s="1116">
        <v>30</v>
      </c>
      <c r="L61" s="1116">
        <v>20</v>
      </c>
      <c r="M61" s="1118">
        <v>2</v>
      </c>
      <c r="N61" s="1113"/>
      <c r="O61" s="1116"/>
      <c r="P61" s="1116"/>
      <c r="Q61" s="1118"/>
      <c r="R61" s="1119"/>
      <c r="S61" s="1120"/>
      <c r="T61" s="1120"/>
      <c r="U61" s="1121"/>
      <c r="V61" s="1119"/>
      <c r="W61" s="1120"/>
      <c r="X61" s="1120"/>
      <c r="Y61" s="1121"/>
      <c r="Z61" s="1119"/>
      <c r="AA61" s="1120"/>
      <c r="AB61" s="1120"/>
      <c r="AC61" s="1122"/>
      <c r="AD61" s="1119"/>
      <c r="AE61" s="1120"/>
      <c r="AF61" s="1120"/>
      <c r="AG61" s="1122"/>
      <c r="AH61" s="1123" t="s">
        <v>66</v>
      </c>
      <c r="AL61"/>
    </row>
    <row r="62" spans="1:38" s="1102" customFormat="1" ht="22.5" customHeight="1">
      <c r="A62" s="1090">
        <v>43</v>
      </c>
      <c r="B62" s="1112" t="s">
        <v>270</v>
      </c>
      <c r="C62" s="1113">
        <v>15</v>
      </c>
      <c r="D62" s="1114">
        <v>0</v>
      </c>
      <c r="E62" s="1115">
        <v>15</v>
      </c>
      <c r="F62" s="1113">
        <v>15</v>
      </c>
      <c r="G62" s="1116">
        <f t="shared" si="14"/>
        <v>10</v>
      </c>
      <c r="H62" s="1116">
        <f t="shared" si="15"/>
        <v>25</v>
      </c>
      <c r="I62" s="1117">
        <f t="shared" si="16"/>
        <v>1</v>
      </c>
      <c r="J62" s="1113">
        <v>15</v>
      </c>
      <c r="K62" s="1116">
        <v>0</v>
      </c>
      <c r="L62" s="1124">
        <v>10</v>
      </c>
      <c r="M62" s="1118">
        <v>1</v>
      </c>
      <c r="N62" s="1119"/>
      <c r="O62" s="1120"/>
      <c r="P62" s="1125"/>
      <c r="Q62" s="1121"/>
      <c r="R62" s="1119"/>
      <c r="S62" s="1120"/>
      <c r="T62" s="1125"/>
      <c r="U62" s="1121"/>
      <c r="V62" s="1119"/>
      <c r="W62" s="1120"/>
      <c r="X62" s="1125"/>
      <c r="Y62" s="1121"/>
      <c r="Z62" s="1119"/>
      <c r="AA62" s="1120"/>
      <c r="AB62" s="1125"/>
      <c r="AC62" s="1122"/>
      <c r="AD62" s="1119"/>
      <c r="AE62" s="1120"/>
      <c r="AF62" s="1125"/>
      <c r="AG62" s="1122"/>
      <c r="AH62" s="1123" t="s">
        <v>66</v>
      </c>
      <c r="AL62"/>
    </row>
    <row r="63" spans="1:38" s="1102" customFormat="1" ht="12.75" customHeight="1">
      <c r="A63" s="1090">
        <v>44</v>
      </c>
      <c r="B63" s="1112" t="s">
        <v>290</v>
      </c>
      <c r="C63" s="1113">
        <v>0</v>
      </c>
      <c r="D63" s="1114">
        <v>15</v>
      </c>
      <c r="E63" s="1115">
        <v>15</v>
      </c>
      <c r="F63" s="1113">
        <v>15</v>
      </c>
      <c r="G63" s="1116">
        <f t="shared" si="14"/>
        <v>10</v>
      </c>
      <c r="H63" s="1116">
        <f t="shared" si="15"/>
        <v>25</v>
      </c>
      <c r="I63" s="1117">
        <f t="shared" si="16"/>
        <v>1</v>
      </c>
      <c r="J63" s="1113"/>
      <c r="K63" s="1116"/>
      <c r="L63" s="1124"/>
      <c r="M63" s="1118"/>
      <c r="N63" s="1119"/>
      <c r="O63" s="1120"/>
      <c r="P63" s="1125"/>
      <c r="Q63" s="1121"/>
      <c r="R63" s="1113">
        <v>0</v>
      </c>
      <c r="S63" s="1116">
        <v>15</v>
      </c>
      <c r="T63" s="1124">
        <v>10</v>
      </c>
      <c r="U63" s="1118">
        <v>1</v>
      </c>
      <c r="V63" s="1119"/>
      <c r="W63" s="1120"/>
      <c r="X63" s="1125"/>
      <c r="Y63" s="1121"/>
      <c r="Z63" s="1119"/>
      <c r="AA63" s="1120"/>
      <c r="AB63" s="1125"/>
      <c r="AC63" s="1122"/>
      <c r="AD63" s="1119"/>
      <c r="AE63" s="1120"/>
      <c r="AF63" s="1125"/>
      <c r="AG63" s="1122"/>
      <c r="AH63" s="1123" t="s">
        <v>64</v>
      </c>
      <c r="AL63"/>
    </row>
    <row r="64" spans="1:38" s="1102" customFormat="1" ht="12.75" customHeight="1">
      <c r="A64" s="1090">
        <v>45</v>
      </c>
      <c r="B64" s="1112" t="s">
        <v>291</v>
      </c>
      <c r="C64" s="1113">
        <v>0</v>
      </c>
      <c r="D64" s="1114">
        <v>30</v>
      </c>
      <c r="E64" s="1115">
        <v>30</v>
      </c>
      <c r="F64" s="1113">
        <v>30</v>
      </c>
      <c r="G64" s="1116">
        <f t="shared" si="14"/>
        <v>20</v>
      </c>
      <c r="H64" s="1116">
        <f t="shared" si="15"/>
        <v>50</v>
      </c>
      <c r="I64" s="1117">
        <f t="shared" si="16"/>
        <v>2</v>
      </c>
      <c r="J64" s="1119"/>
      <c r="K64" s="1120"/>
      <c r="L64" s="1125"/>
      <c r="M64" s="1121"/>
      <c r="N64" s="1119"/>
      <c r="O64" s="1120"/>
      <c r="P64" s="1125"/>
      <c r="Q64" s="1121"/>
      <c r="R64" s="1119"/>
      <c r="S64" s="1120"/>
      <c r="T64" s="1125"/>
      <c r="U64" s="1121"/>
      <c r="V64" s="1113">
        <v>0</v>
      </c>
      <c r="W64" s="1116">
        <v>30</v>
      </c>
      <c r="X64" s="1124">
        <v>20</v>
      </c>
      <c r="Y64" s="1118">
        <v>2</v>
      </c>
      <c r="Z64" s="1119"/>
      <c r="AA64" s="1120"/>
      <c r="AB64" s="1125"/>
      <c r="AC64" s="1122"/>
      <c r="AD64" s="1119"/>
      <c r="AE64" s="1120"/>
      <c r="AF64" s="1125"/>
      <c r="AG64" s="1122"/>
      <c r="AH64" s="1123" t="s">
        <v>62</v>
      </c>
      <c r="AL64"/>
    </row>
    <row r="65" spans="1:38" s="1102" customFormat="1" ht="12.75" customHeight="1">
      <c r="A65" s="1090">
        <v>46</v>
      </c>
      <c r="B65" s="1112" t="s">
        <v>292</v>
      </c>
      <c r="C65" s="1113">
        <v>0</v>
      </c>
      <c r="D65" s="1114">
        <v>15</v>
      </c>
      <c r="E65" s="1115">
        <v>15</v>
      </c>
      <c r="F65" s="1113">
        <v>15</v>
      </c>
      <c r="G65" s="1116">
        <f t="shared" si="14"/>
        <v>10</v>
      </c>
      <c r="H65" s="1116">
        <f t="shared" si="15"/>
        <v>25</v>
      </c>
      <c r="I65" s="1117">
        <f t="shared" si="16"/>
        <v>1</v>
      </c>
      <c r="J65" s="1119"/>
      <c r="K65" s="1120"/>
      <c r="L65" s="1125"/>
      <c r="M65" s="1121"/>
      <c r="N65" s="1119"/>
      <c r="O65" s="1120"/>
      <c r="P65" s="1125"/>
      <c r="Q65" s="1121"/>
      <c r="R65" s="1119"/>
      <c r="S65" s="1120"/>
      <c r="T65" s="1125"/>
      <c r="U65" s="1121"/>
      <c r="V65" s="1113"/>
      <c r="W65" s="1116"/>
      <c r="X65" s="1124"/>
      <c r="Y65" s="1118"/>
      <c r="Z65" s="1113">
        <v>0</v>
      </c>
      <c r="AA65" s="1116">
        <v>15</v>
      </c>
      <c r="AB65" s="1124">
        <v>10</v>
      </c>
      <c r="AC65" s="1117">
        <v>1</v>
      </c>
      <c r="AD65" s="1119"/>
      <c r="AE65" s="1120"/>
      <c r="AF65" s="1125"/>
      <c r="AG65" s="1122"/>
      <c r="AH65" s="1123" t="s">
        <v>52</v>
      </c>
      <c r="AL65"/>
    </row>
    <row r="66" spans="1:38" s="1102" customFormat="1" ht="12.75" customHeight="1">
      <c r="A66" s="1090">
        <v>47</v>
      </c>
      <c r="B66" s="1112" t="s">
        <v>124</v>
      </c>
      <c r="C66" s="1113">
        <v>0</v>
      </c>
      <c r="D66" s="1114">
        <v>30</v>
      </c>
      <c r="E66" s="1115">
        <v>30</v>
      </c>
      <c r="F66" s="1113">
        <v>30</v>
      </c>
      <c r="G66" s="1116">
        <f t="shared" si="14"/>
        <v>20</v>
      </c>
      <c r="H66" s="1116">
        <f t="shared" si="15"/>
        <v>50</v>
      </c>
      <c r="I66" s="1117">
        <f t="shared" si="16"/>
        <v>2</v>
      </c>
      <c r="J66" s="1119"/>
      <c r="K66" s="1120"/>
      <c r="L66" s="1125"/>
      <c r="M66" s="1121"/>
      <c r="N66" s="1119"/>
      <c r="O66" s="1120"/>
      <c r="P66" s="1125"/>
      <c r="Q66" s="1121"/>
      <c r="R66" s="1119"/>
      <c r="S66" s="1120"/>
      <c r="T66" s="1125"/>
      <c r="U66" s="1121"/>
      <c r="V66" s="1113"/>
      <c r="W66" s="1116"/>
      <c r="X66" s="1124"/>
      <c r="Y66" s="1118"/>
      <c r="Z66" s="1119"/>
      <c r="AA66" s="1120"/>
      <c r="AB66" s="1125"/>
      <c r="AC66" s="1122"/>
      <c r="AD66" s="1113">
        <v>0</v>
      </c>
      <c r="AE66" s="1116">
        <v>30</v>
      </c>
      <c r="AF66" s="1124">
        <v>20</v>
      </c>
      <c r="AG66" s="1117">
        <v>2</v>
      </c>
      <c r="AH66" s="1123" t="s">
        <v>54</v>
      </c>
      <c r="AL66"/>
    </row>
    <row r="67" spans="1:38">
      <c r="A67" s="1090">
        <v>48</v>
      </c>
      <c r="B67" s="1018" t="s">
        <v>293</v>
      </c>
      <c r="C67" s="935">
        <v>0</v>
      </c>
      <c r="D67" s="1053">
        <v>30</v>
      </c>
      <c r="E67" s="1009">
        <f t="shared" ref="E67:E72" si="17">SUM(C67:D67)</f>
        <v>30</v>
      </c>
      <c r="F67" s="935">
        <v>30</v>
      </c>
      <c r="G67" s="1116">
        <f t="shared" si="14"/>
        <v>20</v>
      </c>
      <c r="H67" s="1116">
        <f t="shared" si="15"/>
        <v>50</v>
      </c>
      <c r="I67" s="1117">
        <f t="shared" si="16"/>
        <v>2</v>
      </c>
      <c r="J67" s="933"/>
      <c r="K67" s="934"/>
      <c r="L67" s="938"/>
      <c r="M67" s="936"/>
      <c r="N67" s="935">
        <v>0</v>
      </c>
      <c r="O67" s="1053">
        <v>30</v>
      </c>
      <c r="P67" s="1055">
        <v>20</v>
      </c>
      <c r="Q67" s="1060">
        <v>2</v>
      </c>
      <c r="R67" s="935"/>
      <c r="S67" s="1053"/>
      <c r="T67" s="1055"/>
      <c r="U67" s="1060"/>
      <c r="V67" s="935"/>
      <c r="W67" s="1053"/>
      <c r="X67" s="1055"/>
      <c r="Y67" s="1060"/>
      <c r="Z67" s="935"/>
      <c r="AA67" s="1053"/>
      <c r="AB67" s="1055"/>
      <c r="AC67" s="1060"/>
      <c r="AD67" s="935"/>
      <c r="AE67" s="1053"/>
      <c r="AF67" s="1055"/>
      <c r="AG67" s="1060"/>
      <c r="AH67" s="1126" t="s">
        <v>58</v>
      </c>
    </row>
    <row r="68" spans="1:38">
      <c r="A68" s="1090">
        <v>49</v>
      </c>
      <c r="B68" s="1127" t="s">
        <v>272</v>
      </c>
      <c r="C68" s="1042">
        <v>0</v>
      </c>
      <c r="D68" s="1128">
        <v>15</v>
      </c>
      <c r="E68" s="1009">
        <f t="shared" si="17"/>
        <v>15</v>
      </c>
      <c r="F68" s="1129">
        <v>15</v>
      </c>
      <c r="G68" s="934">
        <f t="shared" si="14"/>
        <v>10</v>
      </c>
      <c r="H68" s="934">
        <f t="shared" si="15"/>
        <v>25</v>
      </c>
      <c r="I68" s="936">
        <f t="shared" si="16"/>
        <v>1</v>
      </c>
      <c r="J68" s="1130"/>
      <c r="K68" s="926"/>
      <c r="L68" s="927"/>
      <c r="M68" s="989"/>
      <c r="N68" s="1129">
        <v>0</v>
      </c>
      <c r="O68" s="1128">
        <v>15</v>
      </c>
      <c r="P68" s="1131">
        <v>10</v>
      </c>
      <c r="Q68" s="1044">
        <v>1</v>
      </c>
      <c r="R68" s="1129"/>
      <c r="S68" s="1128"/>
      <c r="T68" s="1131"/>
      <c r="U68" s="1044"/>
      <c r="V68" s="1129"/>
      <c r="W68" s="1128"/>
      <c r="X68" s="1131"/>
      <c r="Y68" s="1044"/>
      <c r="Z68" s="1129"/>
      <c r="AA68" s="1128"/>
      <c r="AB68" s="1131"/>
      <c r="AC68" s="1044"/>
      <c r="AD68" s="1129"/>
      <c r="AE68" s="1128"/>
      <c r="AF68" s="1131"/>
      <c r="AG68" s="1044"/>
      <c r="AH68" s="1132" t="s">
        <v>58</v>
      </c>
    </row>
    <row r="69" spans="1:38">
      <c r="A69" s="1090">
        <v>50</v>
      </c>
      <c r="B69" s="1127" t="s">
        <v>294</v>
      </c>
      <c r="C69" s="1042">
        <v>0</v>
      </c>
      <c r="D69" s="1128">
        <v>30</v>
      </c>
      <c r="E69" s="296">
        <f t="shared" si="17"/>
        <v>30</v>
      </c>
      <c r="F69" s="1129">
        <v>30</v>
      </c>
      <c r="G69" s="1133">
        <f t="shared" si="14"/>
        <v>20</v>
      </c>
      <c r="H69" s="1133">
        <f t="shared" si="15"/>
        <v>50</v>
      </c>
      <c r="I69" s="257">
        <f t="shared" si="16"/>
        <v>2</v>
      </c>
      <c r="J69" s="1130"/>
      <c r="K69" s="926"/>
      <c r="L69" s="927"/>
      <c r="M69" s="989"/>
      <c r="N69" s="1129"/>
      <c r="O69" s="1128"/>
      <c r="P69" s="1131"/>
      <c r="Q69" s="1044"/>
      <c r="R69" s="1129">
        <v>0</v>
      </c>
      <c r="S69" s="1128">
        <v>30</v>
      </c>
      <c r="T69" s="1131">
        <v>20</v>
      </c>
      <c r="U69" s="1044">
        <v>2</v>
      </c>
      <c r="V69" s="1129"/>
      <c r="W69" s="1128"/>
      <c r="X69" s="1131"/>
      <c r="Y69" s="1044"/>
      <c r="Z69" s="1129"/>
      <c r="AA69" s="1128"/>
      <c r="AB69" s="1131"/>
      <c r="AC69" s="1044"/>
      <c r="AD69" s="1129"/>
      <c r="AE69" s="1128"/>
      <c r="AF69" s="1131"/>
      <c r="AG69" s="1044"/>
      <c r="AH69" s="1132" t="s">
        <v>64</v>
      </c>
    </row>
    <row r="70" spans="1:38">
      <c r="A70" s="1090">
        <v>51</v>
      </c>
      <c r="B70" s="1127" t="s">
        <v>295</v>
      </c>
      <c r="C70" s="1042">
        <v>0</v>
      </c>
      <c r="D70" s="1128">
        <v>15</v>
      </c>
      <c r="E70" s="1009">
        <f t="shared" si="17"/>
        <v>15</v>
      </c>
      <c r="F70" s="1129">
        <v>15</v>
      </c>
      <c r="G70" s="934">
        <f t="shared" si="14"/>
        <v>10</v>
      </c>
      <c r="H70" s="934">
        <f t="shared" si="15"/>
        <v>25</v>
      </c>
      <c r="I70" s="936">
        <f t="shared" si="16"/>
        <v>1</v>
      </c>
      <c r="J70" s="1130"/>
      <c r="K70" s="926"/>
      <c r="L70" s="927"/>
      <c r="M70" s="989"/>
      <c r="N70" s="1129"/>
      <c r="O70" s="1128"/>
      <c r="P70" s="1131"/>
      <c r="Q70" s="1044"/>
      <c r="R70" s="1129"/>
      <c r="S70" s="1128"/>
      <c r="T70" s="1131"/>
      <c r="U70" s="1044"/>
      <c r="V70" s="1129">
        <v>0</v>
      </c>
      <c r="W70" s="1128">
        <v>15</v>
      </c>
      <c r="X70" s="1131">
        <v>10</v>
      </c>
      <c r="Y70" s="1044">
        <v>1</v>
      </c>
      <c r="Z70" s="1129"/>
      <c r="AA70" s="1128"/>
      <c r="AB70" s="1131"/>
      <c r="AC70" s="1044"/>
      <c r="AD70" s="1129"/>
      <c r="AE70" s="1128"/>
      <c r="AF70" s="1131"/>
      <c r="AG70" s="1044"/>
      <c r="AH70" s="1132" t="s">
        <v>62</v>
      </c>
    </row>
    <row r="71" spans="1:38">
      <c r="A71" s="1090">
        <v>52</v>
      </c>
      <c r="B71" s="1127" t="s">
        <v>296</v>
      </c>
      <c r="C71" s="1042">
        <v>0</v>
      </c>
      <c r="D71" s="1128">
        <v>30</v>
      </c>
      <c r="E71" s="296">
        <f t="shared" si="17"/>
        <v>30</v>
      </c>
      <c r="F71" s="1129">
        <v>30</v>
      </c>
      <c r="G71" s="1133">
        <f t="shared" si="14"/>
        <v>20</v>
      </c>
      <c r="H71" s="1133">
        <f t="shared" si="15"/>
        <v>50</v>
      </c>
      <c r="I71" s="257">
        <f t="shared" si="16"/>
        <v>2</v>
      </c>
      <c r="J71" s="1130"/>
      <c r="K71" s="926"/>
      <c r="L71" s="927"/>
      <c r="M71" s="989"/>
      <c r="N71" s="1129"/>
      <c r="O71" s="1128"/>
      <c r="P71" s="1131"/>
      <c r="Q71" s="1044"/>
      <c r="R71" s="1129"/>
      <c r="S71" s="1128"/>
      <c r="T71" s="1131"/>
      <c r="U71" s="1044"/>
      <c r="V71" s="1129"/>
      <c r="W71" s="1128"/>
      <c r="X71" s="1131"/>
      <c r="Y71" s="1044"/>
      <c r="Z71" s="1129">
        <v>0</v>
      </c>
      <c r="AA71" s="1128">
        <v>30</v>
      </c>
      <c r="AB71" s="1131">
        <v>20</v>
      </c>
      <c r="AC71" s="1044">
        <v>2</v>
      </c>
      <c r="AD71" s="1129"/>
      <c r="AE71" s="1128"/>
      <c r="AF71" s="1131"/>
      <c r="AG71" s="1044"/>
      <c r="AH71" s="1132" t="s">
        <v>52</v>
      </c>
    </row>
    <row r="72" spans="1:38" ht="15.75" thickBot="1">
      <c r="A72" s="1090">
        <v>53</v>
      </c>
      <c r="B72" s="1127" t="s">
        <v>297</v>
      </c>
      <c r="C72" s="1042">
        <v>0</v>
      </c>
      <c r="D72" s="1128">
        <v>30</v>
      </c>
      <c r="E72" s="1009">
        <f t="shared" si="17"/>
        <v>30</v>
      </c>
      <c r="F72" s="1134">
        <v>30</v>
      </c>
      <c r="G72" s="914">
        <f t="shared" si="14"/>
        <v>20</v>
      </c>
      <c r="H72" s="914">
        <f t="shared" si="15"/>
        <v>50</v>
      </c>
      <c r="I72" s="916">
        <f t="shared" si="16"/>
        <v>2</v>
      </c>
      <c r="J72" s="1130"/>
      <c r="K72" s="926"/>
      <c r="L72" s="927"/>
      <c r="M72" s="989"/>
      <c r="N72" s="1129"/>
      <c r="O72" s="1128"/>
      <c r="P72" s="1131"/>
      <c r="Q72" s="1044"/>
      <c r="R72" s="1129"/>
      <c r="S72" s="1128"/>
      <c r="T72" s="1131"/>
      <c r="U72" s="1044"/>
      <c r="V72" s="1129"/>
      <c r="W72" s="1128"/>
      <c r="X72" s="1131"/>
      <c r="Y72" s="1044"/>
      <c r="Z72" s="1129"/>
      <c r="AA72" s="1128"/>
      <c r="AB72" s="1131"/>
      <c r="AC72" s="1044"/>
      <c r="AD72" s="1129">
        <v>0</v>
      </c>
      <c r="AE72" s="1128">
        <v>30</v>
      </c>
      <c r="AF72" s="1131">
        <v>20</v>
      </c>
      <c r="AG72" s="1044">
        <v>2</v>
      </c>
      <c r="AH72" s="1132" t="s">
        <v>54</v>
      </c>
    </row>
    <row r="73" spans="1:38" ht="15.75" thickBot="1">
      <c r="A73" s="924"/>
      <c r="B73" s="1135" t="s">
        <v>151</v>
      </c>
      <c r="C73" s="1040">
        <f t="shared" ref="C73:AG73" si="18">SUM(C60:C72)</f>
        <v>15</v>
      </c>
      <c r="D73" s="1136">
        <f t="shared" si="18"/>
        <v>300</v>
      </c>
      <c r="E73" s="1136">
        <f t="shared" si="18"/>
        <v>315</v>
      </c>
      <c r="F73" s="1136">
        <f t="shared" si="18"/>
        <v>315</v>
      </c>
      <c r="G73" s="1136">
        <f t="shared" si="18"/>
        <v>210</v>
      </c>
      <c r="H73" s="1136">
        <f t="shared" si="18"/>
        <v>525</v>
      </c>
      <c r="I73" s="1137">
        <f>SUM(I60:I72)</f>
        <v>21</v>
      </c>
      <c r="J73" s="1040">
        <f t="shared" si="18"/>
        <v>15</v>
      </c>
      <c r="K73" s="1040">
        <f t="shared" si="18"/>
        <v>60</v>
      </c>
      <c r="L73" s="1040">
        <f t="shared" si="18"/>
        <v>50</v>
      </c>
      <c r="M73" s="1138">
        <f t="shared" si="18"/>
        <v>5</v>
      </c>
      <c r="N73" s="1040">
        <f t="shared" si="18"/>
        <v>0</v>
      </c>
      <c r="O73" s="1040">
        <f t="shared" si="18"/>
        <v>45</v>
      </c>
      <c r="P73" s="1040">
        <f t="shared" si="18"/>
        <v>30</v>
      </c>
      <c r="Q73" s="1138">
        <f t="shared" si="18"/>
        <v>3</v>
      </c>
      <c r="R73" s="1040">
        <f t="shared" si="18"/>
        <v>0</v>
      </c>
      <c r="S73" s="1040">
        <f t="shared" si="18"/>
        <v>45</v>
      </c>
      <c r="T73" s="1040">
        <f t="shared" si="18"/>
        <v>30</v>
      </c>
      <c r="U73" s="1138">
        <f t="shared" si="18"/>
        <v>3</v>
      </c>
      <c r="V73" s="1040">
        <f t="shared" si="18"/>
        <v>0</v>
      </c>
      <c r="W73" s="1040">
        <f t="shared" si="18"/>
        <v>45</v>
      </c>
      <c r="X73" s="1040">
        <f t="shared" si="18"/>
        <v>30</v>
      </c>
      <c r="Y73" s="1138">
        <f t="shared" si="18"/>
        <v>3</v>
      </c>
      <c r="Z73" s="1040">
        <f t="shared" si="18"/>
        <v>0</v>
      </c>
      <c r="AA73" s="1040">
        <f t="shared" si="18"/>
        <v>45</v>
      </c>
      <c r="AB73" s="1040">
        <f t="shared" si="18"/>
        <v>30</v>
      </c>
      <c r="AC73" s="1138">
        <f t="shared" si="18"/>
        <v>3</v>
      </c>
      <c r="AD73" s="1040">
        <f t="shared" si="18"/>
        <v>0</v>
      </c>
      <c r="AE73" s="1040">
        <f t="shared" si="18"/>
        <v>60</v>
      </c>
      <c r="AF73" s="1040">
        <f t="shared" si="18"/>
        <v>40</v>
      </c>
      <c r="AG73" s="1138">
        <f t="shared" si="18"/>
        <v>4</v>
      </c>
      <c r="AH73" s="1087"/>
    </row>
    <row r="74" spans="1:38" ht="15.75" thickBot="1">
      <c r="A74" s="931" t="s">
        <v>19</v>
      </c>
      <c r="B74" s="1139" t="s">
        <v>298</v>
      </c>
      <c r="C74" s="421"/>
      <c r="D74" s="422"/>
      <c r="E74" s="422"/>
      <c r="F74" s="422"/>
      <c r="G74" s="422"/>
      <c r="H74" s="311"/>
      <c r="I74" s="423"/>
      <c r="J74" s="1082"/>
      <c r="K74" s="1140"/>
      <c r="L74" s="1140"/>
      <c r="M74" s="1141"/>
      <c r="N74" s="1140"/>
      <c r="O74" s="1140"/>
      <c r="P74" s="1140"/>
      <c r="Q74" s="1141"/>
      <c r="R74" s="1140"/>
      <c r="S74" s="1140"/>
      <c r="T74" s="1140"/>
      <c r="U74" s="1141"/>
      <c r="V74" s="1140"/>
      <c r="W74" s="1140"/>
      <c r="X74" s="1140"/>
      <c r="Y74" s="1141"/>
      <c r="Z74" s="1140"/>
      <c r="AA74" s="1140"/>
      <c r="AB74" s="1140"/>
      <c r="AC74" s="1141"/>
      <c r="AD74" s="1140"/>
      <c r="AE74" s="1140"/>
      <c r="AF74" s="1140"/>
      <c r="AG74" s="1141"/>
      <c r="AH74" s="1142"/>
    </row>
    <row r="75" spans="1:38" ht="15.75" thickBot="1">
      <c r="A75" s="1090" t="s">
        <v>176</v>
      </c>
      <c r="B75" s="979" t="s">
        <v>177</v>
      </c>
      <c r="C75" s="429"/>
      <c r="D75" s="429"/>
      <c r="E75" s="429"/>
      <c r="F75" s="429"/>
      <c r="G75" s="429"/>
      <c r="H75" s="429"/>
      <c r="I75" s="430"/>
      <c r="J75" s="978"/>
      <c r="K75" s="979"/>
      <c r="L75" s="979"/>
      <c r="M75" s="979"/>
      <c r="N75" s="979"/>
      <c r="O75" s="979"/>
      <c r="P75" s="979"/>
      <c r="Q75" s="979"/>
      <c r="R75" s="979"/>
      <c r="S75" s="979"/>
      <c r="T75" s="979"/>
      <c r="U75" s="979"/>
      <c r="V75" s="979"/>
      <c r="W75" s="979"/>
      <c r="X75" s="979"/>
      <c r="Y75" s="979"/>
      <c r="Z75" s="429"/>
      <c r="AA75" s="429"/>
      <c r="AB75" s="429"/>
      <c r="AC75" s="431"/>
      <c r="AD75" s="429"/>
      <c r="AE75" s="429"/>
      <c r="AF75" s="429"/>
      <c r="AG75" s="431"/>
      <c r="AH75" s="1143"/>
    </row>
    <row r="76" spans="1:38">
      <c r="A76" s="931" t="s">
        <v>299</v>
      </c>
      <c r="B76" s="433" t="s">
        <v>300</v>
      </c>
      <c r="C76" s="984">
        <v>15</v>
      </c>
      <c r="D76" s="960">
        <v>0</v>
      </c>
      <c r="E76" s="985">
        <f>SUM(C76:D76)</f>
        <v>15</v>
      </c>
      <c r="F76" s="984">
        <v>15</v>
      </c>
      <c r="G76" s="960">
        <f>H76-F76</f>
        <v>35</v>
      </c>
      <c r="H76" s="960">
        <f>$B$8*I76</f>
        <v>50</v>
      </c>
      <c r="I76" s="961">
        <f>SUM(M76,Q76,U76,Y76,AC76,AG76)</f>
        <v>2</v>
      </c>
      <c r="J76" s="1144"/>
      <c r="K76" s="960"/>
      <c r="L76" s="985"/>
      <c r="M76" s="1002"/>
      <c r="N76" s="984"/>
      <c r="O76" s="960"/>
      <c r="P76" s="985"/>
      <c r="Q76" s="1002"/>
      <c r="R76" s="984"/>
      <c r="S76" s="960"/>
      <c r="T76" s="985"/>
      <c r="U76" s="1002"/>
      <c r="V76" s="984"/>
      <c r="W76" s="960"/>
      <c r="X76" s="985"/>
      <c r="Y76" s="985"/>
      <c r="Z76" s="984"/>
      <c r="AA76" s="960"/>
      <c r="AB76" s="960"/>
      <c r="AC76" s="961"/>
      <c r="AD76" s="984">
        <v>15</v>
      </c>
      <c r="AE76" s="960">
        <v>0</v>
      </c>
      <c r="AF76" s="960">
        <v>35</v>
      </c>
      <c r="AG76" s="961">
        <v>2</v>
      </c>
      <c r="AH76" s="1145" t="s">
        <v>54</v>
      </c>
    </row>
    <row r="77" spans="1:38">
      <c r="A77" s="931" t="s">
        <v>301</v>
      </c>
      <c r="B77" s="437" t="s">
        <v>302</v>
      </c>
      <c r="C77" s="913">
        <v>60</v>
      </c>
      <c r="D77" s="914">
        <v>90</v>
      </c>
      <c r="E77" s="915">
        <f>SUM(C77:D77)</f>
        <v>150</v>
      </c>
      <c r="F77" s="913">
        <v>150</v>
      </c>
      <c r="G77" s="914">
        <f>H77-F77</f>
        <v>100</v>
      </c>
      <c r="H77" s="914">
        <f>$B$8*I77</f>
        <v>250</v>
      </c>
      <c r="I77" s="916">
        <f>SUM(M77,Q77,U77,Y77,AC77,AG77)</f>
        <v>10</v>
      </c>
      <c r="J77" s="949"/>
      <c r="K77" s="914"/>
      <c r="L77" s="915"/>
      <c r="M77" s="1146"/>
      <c r="N77" s="913"/>
      <c r="O77" s="914"/>
      <c r="P77" s="915"/>
      <c r="Q77" s="1146"/>
      <c r="R77" s="913"/>
      <c r="S77" s="914"/>
      <c r="T77" s="915"/>
      <c r="U77" s="1146"/>
      <c r="V77" s="913"/>
      <c r="W77" s="914"/>
      <c r="X77" s="915"/>
      <c r="Y77" s="915"/>
      <c r="Z77" s="913">
        <v>30</v>
      </c>
      <c r="AA77" s="914">
        <v>30</v>
      </c>
      <c r="AB77" s="914">
        <v>40</v>
      </c>
      <c r="AC77" s="916">
        <v>4</v>
      </c>
      <c r="AD77" s="913">
        <v>30</v>
      </c>
      <c r="AE77" s="914">
        <v>60</v>
      </c>
      <c r="AF77" s="914">
        <v>60</v>
      </c>
      <c r="AG77" s="916">
        <v>6</v>
      </c>
      <c r="AH77" s="1147" t="s">
        <v>57</v>
      </c>
    </row>
    <row r="78" spans="1:38" ht="15.75" thickBot="1">
      <c r="A78" s="931" t="s">
        <v>303</v>
      </c>
      <c r="B78" s="442" t="s">
        <v>180</v>
      </c>
      <c r="C78" s="1066">
        <v>0</v>
      </c>
      <c r="D78" s="1067">
        <v>80</v>
      </c>
      <c r="E78" s="915">
        <f>SUM(C78:D78)</f>
        <v>80</v>
      </c>
      <c r="F78" s="1066">
        <v>80</v>
      </c>
      <c r="G78" s="914">
        <f>H78-F78</f>
        <v>45</v>
      </c>
      <c r="H78" s="914">
        <f>$B$8*I78</f>
        <v>125</v>
      </c>
      <c r="I78" s="916">
        <f>SUM(M78,Q78,U78,Y78,AC78,AG78)</f>
        <v>5</v>
      </c>
      <c r="J78" s="1069"/>
      <c r="K78" s="1067"/>
      <c r="L78" s="1070"/>
      <c r="M78" s="1071"/>
      <c r="N78" s="1066"/>
      <c r="O78" s="1067"/>
      <c r="P78" s="1070"/>
      <c r="Q78" s="1070"/>
      <c r="R78" s="1066"/>
      <c r="S78" s="1067"/>
      <c r="T78" s="1070"/>
      <c r="U78" s="1071"/>
      <c r="V78" s="1066"/>
      <c r="W78" s="1072"/>
      <c r="X78" s="1073"/>
      <c r="Y78" s="1074"/>
      <c r="Z78" s="1066">
        <v>0</v>
      </c>
      <c r="AA78" s="1067">
        <v>40</v>
      </c>
      <c r="AB78" s="1070">
        <v>10</v>
      </c>
      <c r="AC78" s="1077">
        <v>2</v>
      </c>
      <c r="AD78" s="1066">
        <v>0</v>
      </c>
      <c r="AE78" s="1067">
        <v>40</v>
      </c>
      <c r="AF78" s="1070">
        <v>35</v>
      </c>
      <c r="AG78" s="1148">
        <v>3</v>
      </c>
      <c r="AH78" s="1149" t="s">
        <v>167</v>
      </c>
    </row>
    <row r="79" spans="1:38" ht="15.75" thickBot="1">
      <c r="A79" s="931"/>
      <c r="B79" s="429" t="s">
        <v>55</v>
      </c>
      <c r="C79" s="975">
        <f t="shared" ref="C79:I79" si="19">SUM(C76:C78)</f>
        <v>75</v>
      </c>
      <c r="D79" s="975">
        <f t="shared" si="19"/>
        <v>170</v>
      </c>
      <c r="E79" s="975">
        <f t="shared" si="19"/>
        <v>245</v>
      </c>
      <c r="F79" s="975">
        <f t="shared" si="19"/>
        <v>245</v>
      </c>
      <c r="G79" s="975">
        <f t="shared" si="19"/>
        <v>180</v>
      </c>
      <c r="H79" s="975">
        <f t="shared" si="19"/>
        <v>425</v>
      </c>
      <c r="I79" s="1039">
        <f t="shared" si="19"/>
        <v>17</v>
      </c>
      <c r="J79" s="975"/>
      <c r="K79" s="975"/>
      <c r="L79" s="975"/>
      <c r="M79" s="975"/>
      <c r="N79" s="975"/>
      <c r="O79" s="975"/>
      <c r="P79" s="975"/>
      <c r="Q79" s="975"/>
      <c r="R79" s="975"/>
      <c r="S79" s="975"/>
      <c r="T79" s="975"/>
      <c r="U79" s="975"/>
      <c r="V79" s="975"/>
      <c r="W79" s="975"/>
      <c r="X79" s="975"/>
      <c r="Y79" s="975"/>
      <c r="Z79" s="975">
        <f t="shared" ref="Z79:AG79" si="20">SUM(Z76:Z78)</f>
        <v>30</v>
      </c>
      <c r="AA79" s="975">
        <f t="shared" si="20"/>
        <v>70</v>
      </c>
      <c r="AB79" s="975">
        <f t="shared" si="20"/>
        <v>50</v>
      </c>
      <c r="AC79" s="1039">
        <f t="shared" si="20"/>
        <v>6</v>
      </c>
      <c r="AD79" s="975">
        <f t="shared" si="20"/>
        <v>45</v>
      </c>
      <c r="AE79" s="975">
        <f t="shared" si="20"/>
        <v>100</v>
      </c>
      <c r="AF79" s="975">
        <f t="shared" si="20"/>
        <v>130</v>
      </c>
      <c r="AG79" s="1039">
        <f t="shared" si="20"/>
        <v>11</v>
      </c>
      <c r="AH79" s="983"/>
    </row>
    <row r="80" spans="1:38" ht="15.75" thickBot="1">
      <c r="A80" s="1090" t="s">
        <v>181</v>
      </c>
      <c r="B80" s="979" t="s">
        <v>182</v>
      </c>
      <c r="C80" s="460"/>
      <c r="D80" s="460"/>
      <c r="E80" s="460"/>
      <c r="F80" s="461"/>
      <c r="G80" s="461"/>
      <c r="H80" s="461"/>
      <c r="I80" s="462"/>
      <c r="J80" s="463"/>
      <c r="K80" s="460"/>
      <c r="L80" s="460"/>
      <c r="M80" s="460"/>
      <c r="N80" s="460"/>
      <c r="O80" s="460"/>
      <c r="P80" s="460"/>
      <c r="Q80" s="460"/>
      <c r="R80" s="460"/>
      <c r="S80" s="460"/>
      <c r="T80" s="460"/>
      <c r="U80" s="460"/>
      <c r="V80" s="460"/>
      <c r="W80" s="460"/>
      <c r="X80" s="460"/>
      <c r="Y80" s="460"/>
      <c r="Z80" s="460"/>
      <c r="AA80" s="460"/>
      <c r="AB80" s="460"/>
      <c r="AC80" s="464"/>
      <c r="AD80" s="460"/>
      <c r="AE80" s="460"/>
      <c r="AF80" s="460"/>
      <c r="AG80" s="464"/>
      <c r="AH80" s="1143"/>
    </row>
    <row r="81" spans="1:36">
      <c r="A81" s="931" t="s">
        <v>304</v>
      </c>
      <c r="B81" s="1150" t="s">
        <v>305</v>
      </c>
      <c r="C81" s="913">
        <v>15</v>
      </c>
      <c r="D81" s="914">
        <v>0</v>
      </c>
      <c r="E81" s="927">
        <f>SUM(C81:D81)</f>
        <v>15</v>
      </c>
      <c r="F81" s="984">
        <v>15</v>
      </c>
      <c r="G81" s="466">
        <f>H81-F81</f>
        <v>35</v>
      </c>
      <c r="H81" s="466">
        <f>$B$8*I81</f>
        <v>50</v>
      </c>
      <c r="I81" s="467">
        <f>SUM(M81,Q81,U81,Y81,AC81,AG81)</f>
        <v>2</v>
      </c>
      <c r="J81" s="1144"/>
      <c r="K81" s="960"/>
      <c r="L81" s="985"/>
      <c r="M81" s="1002"/>
      <c r="N81" s="984"/>
      <c r="O81" s="960"/>
      <c r="P81" s="985"/>
      <c r="Q81" s="1002"/>
      <c r="R81" s="984"/>
      <c r="S81" s="960"/>
      <c r="T81" s="985"/>
      <c r="U81" s="1002"/>
      <c r="V81" s="984"/>
      <c r="W81" s="960"/>
      <c r="X81" s="985"/>
      <c r="Y81" s="1002"/>
      <c r="Z81" s="984"/>
      <c r="AA81" s="960"/>
      <c r="AB81" s="985"/>
      <c r="AC81" s="961"/>
      <c r="AD81" s="984">
        <v>15</v>
      </c>
      <c r="AE81" s="960">
        <v>0</v>
      </c>
      <c r="AF81" s="985">
        <v>35</v>
      </c>
      <c r="AG81" s="961">
        <v>2</v>
      </c>
      <c r="AH81" s="1151" t="s">
        <v>54</v>
      </c>
    </row>
    <row r="82" spans="1:36">
      <c r="A82" s="931" t="s">
        <v>306</v>
      </c>
      <c r="B82" s="1152" t="s">
        <v>245</v>
      </c>
      <c r="C82" s="913">
        <v>30</v>
      </c>
      <c r="D82" s="914">
        <v>60</v>
      </c>
      <c r="E82" s="296">
        <f>SUM(C82:D82)</f>
        <v>90</v>
      </c>
      <c r="F82" s="913">
        <v>90</v>
      </c>
      <c r="G82" s="914">
        <f>H82-F82</f>
        <v>160</v>
      </c>
      <c r="H82" s="914">
        <f>$B$8*I82</f>
        <v>250</v>
      </c>
      <c r="I82" s="916">
        <f>SUM(M82,Q82,U82,Y82,AC82,AG82)</f>
        <v>10</v>
      </c>
      <c r="J82" s="949"/>
      <c r="K82" s="914"/>
      <c r="L82" s="915"/>
      <c r="M82" s="1146"/>
      <c r="N82" s="913"/>
      <c r="O82" s="914"/>
      <c r="P82" s="915"/>
      <c r="Q82" s="1146"/>
      <c r="R82" s="913"/>
      <c r="S82" s="914"/>
      <c r="T82" s="915"/>
      <c r="U82" s="1146"/>
      <c r="V82" s="913"/>
      <c r="W82" s="914"/>
      <c r="X82" s="915"/>
      <c r="Y82" s="1146"/>
      <c r="Z82" s="913">
        <v>15</v>
      </c>
      <c r="AA82" s="914">
        <v>30</v>
      </c>
      <c r="AB82" s="915">
        <v>55</v>
      </c>
      <c r="AC82" s="916">
        <v>4</v>
      </c>
      <c r="AD82" s="913">
        <v>15</v>
      </c>
      <c r="AE82" s="914">
        <v>30</v>
      </c>
      <c r="AF82" s="915">
        <v>105</v>
      </c>
      <c r="AG82" s="916">
        <v>6</v>
      </c>
      <c r="AH82" s="1147" t="s">
        <v>57</v>
      </c>
    </row>
    <row r="83" spans="1:36" ht="15.75" thickBot="1">
      <c r="A83" s="931" t="s">
        <v>307</v>
      </c>
      <c r="B83" s="442" t="s">
        <v>180</v>
      </c>
      <c r="C83" s="1066">
        <v>0</v>
      </c>
      <c r="D83" s="1067">
        <v>80</v>
      </c>
      <c r="E83" s="915">
        <f>SUM(C83:D83)</f>
        <v>80</v>
      </c>
      <c r="F83" s="1066">
        <v>80</v>
      </c>
      <c r="G83" s="914">
        <f>H83-F83</f>
        <v>45</v>
      </c>
      <c r="H83" s="914">
        <f>$B$8*I83</f>
        <v>125</v>
      </c>
      <c r="I83" s="916">
        <f>SUM(M83,Q83,U83,Y83,AC83,AG83)</f>
        <v>5</v>
      </c>
      <c r="J83" s="1069"/>
      <c r="K83" s="1067"/>
      <c r="L83" s="1070"/>
      <c r="M83" s="1071"/>
      <c r="N83" s="1066"/>
      <c r="O83" s="1067"/>
      <c r="P83" s="1070"/>
      <c r="Q83" s="1070"/>
      <c r="R83" s="1066"/>
      <c r="S83" s="1067"/>
      <c r="T83" s="1070"/>
      <c r="U83" s="1071"/>
      <c r="V83" s="1066"/>
      <c r="W83" s="1072"/>
      <c r="X83" s="1073"/>
      <c r="Y83" s="1074"/>
      <c r="Z83" s="1066">
        <v>0</v>
      </c>
      <c r="AA83" s="1067">
        <v>40</v>
      </c>
      <c r="AB83" s="1070">
        <v>10</v>
      </c>
      <c r="AC83" s="1077">
        <v>2</v>
      </c>
      <c r="AD83" s="1066">
        <v>0</v>
      </c>
      <c r="AE83" s="1067">
        <v>40</v>
      </c>
      <c r="AF83" s="1070">
        <v>35</v>
      </c>
      <c r="AG83" s="1148">
        <v>3</v>
      </c>
      <c r="AH83" s="1149" t="s">
        <v>167</v>
      </c>
    </row>
    <row r="84" spans="1:36" ht="15.75" thickBot="1">
      <c r="A84" s="931"/>
      <c r="B84" s="979" t="s">
        <v>55</v>
      </c>
      <c r="C84" s="998">
        <f t="shared" ref="C84:I84" si="21">SUM(C81:C83)</f>
        <v>45</v>
      </c>
      <c r="D84" s="998">
        <f t="shared" si="21"/>
        <v>140</v>
      </c>
      <c r="E84" s="998">
        <f t="shared" si="21"/>
        <v>185</v>
      </c>
      <c r="F84" s="998">
        <f t="shared" si="21"/>
        <v>185</v>
      </c>
      <c r="G84" s="998">
        <f t="shared" si="21"/>
        <v>240</v>
      </c>
      <c r="H84" s="998">
        <f t="shared" si="21"/>
        <v>425</v>
      </c>
      <c r="I84" s="999">
        <f t="shared" si="21"/>
        <v>17</v>
      </c>
      <c r="J84" s="998"/>
      <c r="K84" s="998"/>
      <c r="L84" s="998"/>
      <c r="M84" s="998"/>
      <c r="N84" s="998"/>
      <c r="O84" s="998"/>
      <c r="P84" s="998"/>
      <c r="Q84" s="998"/>
      <c r="R84" s="998"/>
      <c r="S84" s="998"/>
      <c r="T84" s="998"/>
      <c r="U84" s="998"/>
      <c r="V84" s="998"/>
      <c r="W84" s="998"/>
      <c r="X84" s="998"/>
      <c r="Y84" s="998"/>
      <c r="Z84" s="998">
        <f t="shared" ref="Z84:AG84" si="22">SUM(Z81:Z83)</f>
        <v>15</v>
      </c>
      <c r="AA84" s="998">
        <f t="shared" si="22"/>
        <v>70</v>
      </c>
      <c r="AB84" s="998">
        <f t="shared" si="22"/>
        <v>65</v>
      </c>
      <c r="AC84" s="999">
        <f t="shared" si="22"/>
        <v>6</v>
      </c>
      <c r="AD84" s="998">
        <f t="shared" si="22"/>
        <v>30</v>
      </c>
      <c r="AE84" s="998">
        <f t="shared" si="22"/>
        <v>70</v>
      </c>
      <c r="AF84" s="998">
        <f t="shared" si="22"/>
        <v>175</v>
      </c>
      <c r="AG84" s="999">
        <f t="shared" si="22"/>
        <v>11</v>
      </c>
      <c r="AH84" s="998"/>
    </row>
    <row r="85" spans="1:36" ht="15.75" thickBot="1">
      <c r="A85" s="931" t="s">
        <v>185</v>
      </c>
      <c r="B85" s="5336" t="s">
        <v>186</v>
      </c>
      <c r="C85" s="5332"/>
      <c r="D85" s="5332"/>
      <c r="E85" s="5332"/>
      <c r="F85" s="5332"/>
      <c r="G85" s="5332"/>
      <c r="H85" s="5332"/>
      <c r="I85" s="5337"/>
      <c r="J85" s="1153"/>
      <c r="K85" s="1154"/>
      <c r="L85" s="1154"/>
      <c r="M85" s="1155"/>
      <c r="N85" s="1154"/>
      <c r="O85" s="1154"/>
      <c r="P85" s="1154"/>
      <c r="Q85" s="1155"/>
      <c r="R85" s="1154"/>
      <c r="S85" s="1154"/>
      <c r="T85" s="1154"/>
      <c r="U85" s="1155"/>
      <c r="V85" s="1154"/>
      <c r="W85" s="1154"/>
      <c r="X85" s="1154"/>
      <c r="Y85" s="1155"/>
      <c r="Z85" s="1156"/>
      <c r="AA85" s="1156"/>
      <c r="AB85" s="1156"/>
      <c r="AC85" s="1157"/>
      <c r="AD85" s="1156"/>
      <c r="AE85" s="1156"/>
      <c r="AF85" s="1156"/>
      <c r="AG85" s="1157"/>
      <c r="AH85" s="983"/>
    </row>
    <row r="86" spans="1:36">
      <c r="A86" s="931" t="s">
        <v>308</v>
      </c>
      <c r="B86" s="1158" t="s">
        <v>309</v>
      </c>
      <c r="C86" s="984">
        <v>15</v>
      </c>
      <c r="D86" s="960">
        <v>0</v>
      </c>
      <c r="E86" s="1002">
        <v>15</v>
      </c>
      <c r="F86" s="1144">
        <v>15</v>
      </c>
      <c r="G86" s="960">
        <v>35</v>
      </c>
      <c r="H86" s="960">
        <v>50</v>
      </c>
      <c r="I86" s="961">
        <v>2</v>
      </c>
      <c r="J86" s="984"/>
      <c r="K86" s="960"/>
      <c r="L86" s="960"/>
      <c r="M86" s="1159"/>
      <c r="N86" s="984"/>
      <c r="O86" s="960"/>
      <c r="P86" s="960"/>
      <c r="Q86" s="961"/>
      <c r="R86" s="984"/>
      <c r="S86" s="960"/>
      <c r="T86" s="960"/>
      <c r="U86" s="961"/>
      <c r="V86" s="984"/>
      <c r="W86" s="960"/>
      <c r="X86" s="960"/>
      <c r="Y86" s="961"/>
      <c r="Z86" s="1040"/>
      <c r="AA86" s="1041"/>
      <c r="AB86" s="1041"/>
      <c r="AC86" s="1050"/>
      <c r="AD86" s="1040">
        <v>15</v>
      </c>
      <c r="AE86" s="1041">
        <v>0</v>
      </c>
      <c r="AF86" s="1041">
        <v>35</v>
      </c>
      <c r="AG86" s="1050">
        <v>2</v>
      </c>
      <c r="AH86" s="1151" t="s">
        <v>54</v>
      </c>
    </row>
    <row r="87" spans="1:36">
      <c r="A87" s="931" t="s">
        <v>310</v>
      </c>
      <c r="B87" s="1160" t="s">
        <v>311</v>
      </c>
      <c r="C87" s="913">
        <v>30</v>
      </c>
      <c r="D87" s="914">
        <v>90</v>
      </c>
      <c r="E87" s="1146">
        <v>120</v>
      </c>
      <c r="F87" s="949">
        <v>120</v>
      </c>
      <c r="G87" s="914">
        <v>130</v>
      </c>
      <c r="H87" s="914">
        <v>250</v>
      </c>
      <c r="I87" s="916">
        <v>10</v>
      </c>
      <c r="J87" s="913"/>
      <c r="K87" s="914"/>
      <c r="L87" s="914"/>
      <c r="M87" s="1026"/>
      <c r="N87" s="913"/>
      <c r="O87" s="914"/>
      <c r="P87" s="914"/>
      <c r="Q87" s="916"/>
      <c r="R87" s="913"/>
      <c r="S87" s="914"/>
      <c r="T87" s="914"/>
      <c r="U87" s="916"/>
      <c r="V87" s="913"/>
      <c r="W87" s="914"/>
      <c r="X87" s="914"/>
      <c r="Y87" s="916"/>
      <c r="Z87" s="1066">
        <v>15</v>
      </c>
      <c r="AA87" s="1067">
        <v>45</v>
      </c>
      <c r="AB87" s="1067">
        <v>40</v>
      </c>
      <c r="AC87" s="1077">
        <v>4</v>
      </c>
      <c r="AD87" s="1066">
        <v>15</v>
      </c>
      <c r="AE87" s="1067">
        <v>45</v>
      </c>
      <c r="AF87" s="1067">
        <v>90</v>
      </c>
      <c r="AG87" s="1077">
        <v>6</v>
      </c>
      <c r="AH87" s="1147" t="s">
        <v>57</v>
      </c>
    </row>
    <row r="88" spans="1:36" ht="15.75" thickBot="1">
      <c r="A88" s="931" t="s">
        <v>312</v>
      </c>
      <c r="B88" s="442" t="s">
        <v>180</v>
      </c>
      <c r="C88" s="1066">
        <v>0</v>
      </c>
      <c r="D88" s="1067">
        <v>80</v>
      </c>
      <c r="E88" s="915">
        <f>SUM(C88:D88)</f>
        <v>80</v>
      </c>
      <c r="F88" s="1066">
        <v>80</v>
      </c>
      <c r="G88" s="914">
        <f>H88-F88</f>
        <v>45</v>
      </c>
      <c r="H88" s="914">
        <f>$B$8*I88</f>
        <v>125</v>
      </c>
      <c r="I88" s="916">
        <f>SUM(M88,Q88,U88,Y88,AC88,AG88)</f>
        <v>5</v>
      </c>
      <c r="J88" s="1069"/>
      <c r="K88" s="1067"/>
      <c r="L88" s="1070"/>
      <c r="M88" s="1071"/>
      <c r="N88" s="1066"/>
      <c r="O88" s="1067"/>
      <c r="P88" s="1070"/>
      <c r="Q88" s="1070"/>
      <c r="R88" s="1066"/>
      <c r="S88" s="1067"/>
      <c r="T88" s="1070"/>
      <c r="U88" s="1071"/>
      <c r="V88" s="1066"/>
      <c r="W88" s="1072"/>
      <c r="X88" s="1073"/>
      <c r="Y88" s="1074"/>
      <c r="Z88" s="1066">
        <v>0</v>
      </c>
      <c r="AA88" s="1067">
        <v>40</v>
      </c>
      <c r="AB88" s="1070">
        <v>10</v>
      </c>
      <c r="AC88" s="1077">
        <v>2</v>
      </c>
      <c r="AD88" s="1066">
        <v>0</v>
      </c>
      <c r="AE88" s="1067">
        <v>40</v>
      </c>
      <c r="AF88" s="1070">
        <v>35</v>
      </c>
      <c r="AG88" s="1148">
        <v>3</v>
      </c>
      <c r="AH88" s="1149" t="s">
        <v>167</v>
      </c>
    </row>
    <row r="89" spans="1:36" ht="15.75" thickBot="1">
      <c r="A89" s="931"/>
      <c r="B89" s="1000" t="s">
        <v>151</v>
      </c>
      <c r="C89" s="998">
        <f t="shared" ref="C89:I89" si="23">SUM(C86:C88)</f>
        <v>45</v>
      </c>
      <c r="D89" s="998">
        <f t="shared" si="23"/>
        <v>170</v>
      </c>
      <c r="E89" s="998">
        <f t="shared" si="23"/>
        <v>215</v>
      </c>
      <c r="F89" s="998">
        <f t="shared" si="23"/>
        <v>215</v>
      </c>
      <c r="G89" s="998">
        <f t="shared" si="23"/>
        <v>210</v>
      </c>
      <c r="H89" s="998">
        <f t="shared" si="23"/>
        <v>425</v>
      </c>
      <c r="I89" s="999">
        <f t="shared" si="23"/>
        <v>17</v>
      </c>
      <c r="J89" s="998"/>
      <c r="K89" s="998"/>
      <c r="L89" s="998"/>
      <c r="M89" s="998"/>
      <c r="N89" s="998"/>
      <c r="O89" s="998"/>
      <c r="P89" s="998"/>
      <c r="Q89" s="998"/>
      <c r="R89" s="998"/>
      <c r="S89" s="998"/>
      <c r="T89" s="998"/>
      <c r="U89" s="998"/>
      <c r="V89" s="998"/>
      <c r="W89" s="998"/>
      <c r="X89" s="998"/>
      <c r="Y89" s="998"/>
      <c r="Z89" s="998">
        <f t="shared" ref="Z89:AG89" si="24">SUM(Z86:Z88)</f>
        <v>15</v>
      </c>
      <c r="AA89" s="998">
        <f t="shared" si="24"/>
        <v>85</v>
      </c>
      <c r="AB89" s="998">
        <f t="shared" si="24"/>
        <v>50</v>
      </c>
      <c r="AC89" s="999">
        <f t="shared" si="24"/>
        <v>6</v>
      </c>
      <c r="AD89" s="998">
        <f t="shared" si="24"/>
        <v>30</v>
      </c>
      <c r="AE89" s="998">
        <f t="shared" si="24"/>
        <v>85</v>
      </c>
      <c r="AF89" s="998">
        <f t="shared" si="24"/>
        <v>160</v>
      </c>
      <c r="AG89" s="999">
        <f t="shared" si="24"/>
        <v>11</v>
      </c>
      <c r="AH89" s="998"/>
    </row>
    <row r="90" spans="1:36" ht="13.5" customHeight="1" thickBot="1">
      <c r="A90" s="5317" t="s">
        <v>313</v>
      </c>
      <c r="B90" s="5318"/>
      <c r="C90" s="975">
        <f t="shared" ref="C90:AG90" si="25">C13+C25+C37+C51+C58+C73+C79</f>
        <v>525</v>
      </c>
      <c r="D90" s="975">
        <f t="shared" si="25"/>
        <v>2280</v>
      </c>
      <c r="E90" s="975">
        <f t="shared" si="25"/>
        <v>2805</v>
      </c>
      <c r="F90" s="975">
        <f t="shared" si="25"/>
        <v>2805</v>
      </c>
      <c r="G90" s="975">
        <f t="shared" si="25"/>
        <v>2120</v>
      </c>
      <c r="H90" s="975">
        <f t="shared" si="25"/>
        <v>4925</v>
      </c>
      <c r="I90" s="1039">
        <f t="shared" si="25"/>
        <v>197</v>
      </c>
      <c r="J90" s="975">
        <f t="shared" si="25"/>
        <v>150</v>
      </c>
      <c r="K90" s="975">
        <f t="shared" si="25"/>
        <v>315</v>
      </c>
      <c r="L90" s="975">
        <f t="shared" si="25"/>
        <v>410</v>
      </c>
      <c r="M90" s="1039">
        <f t="shared" si="25"/>
        <v>35</v>
      </c>
      <c r="N90" s="975">
        <f t="shared" si="25"/>
        <v>75</v>
      </c>
      <c r="O90" s="975">
        <f t="shared" si="25"/>
        <v>430</v>
      </c>
      <c r="P90" s="975">
        <f t="shared" si="25"/>
        <v>345</v>
      </c>
      <c r="Q90" s="1039">
        <f t="shared" si="25"/>
        <v>34</v>
      </c>
      <c r="R90" s="975">
        <f t="shared" si="25"/>
        <v>45</v>
      </c>
      <c r="S90" s="975">
        <f t="shared" si="25"/>
        <v>485</v>
      </c>
      <c r="T90" s="975">
        <f t="shared" si="25"/>
        <v>370</v>
      </c>
      <c r="U90" s="1039">
        <f t="shared" si="25"/>
        <v>36</v>
      </c>
      <c r="V90" s="975">
        <f t="shared" si="25"/>
        <v>45</v>
      </c>
      <c r="W90" s="975">
        <f t="shared" si="25"/>
        <v>320</v>
      </c>
      <c r="X90" s="975">
        <f t="shared" si="25"/>
        <v>410</v>
      </c>
      <c r="Y90" s="1039">
        <f t="shared" si="25"/>
        <v>31</v>
      </c>
      <c r="Z90" s="975">
        <f t="shared" si="25"/>
        <v>105</v>
      </c>
      <c r="AA90" s="975">
        <f t="shared" si="25"/>
        <v>420</v>
      </c>
      <c r="AB90" s="975">
        <f t="shared" si="25"/>
        <v>250</v>
      </c>
      <c r="AC90" s="1039">
        <f t="shared" si="25"/>
        <v>31</v>
      </c>
      <c r="AD90" s="975">
        <f t="shared" si="25"/>
        <v>105</v>
      </c>
      <c r="AE90" s="975">
        <f t="shared" si="25"/>
        <v>310</v>
      </c>
      <c r="AF90" s="975">
        <f t="shared" si="25"/>
        <v>335</v>
      </c>
      <c r="AG90" s="1039">
        <f t="shared" si="25"/>
        <v>30</v>
      </c>
      <c r="AH90" s="983"/>
      <c r="AJ90" s="1161"/>
    </row>
    <row r="91" spans="1:36" ht="13.9" customHeight="1" thickBot="1">
      <c r="A91" s="5317" t="s">
        <v>314</v>
      </c>
      <c r="B91" s="5318"/>
      <c r="C91" s="975">
        <f t="shared" ref="C91:AG91" si="26">C13+C25+C37+C51+C58+C73+C84</f>
        <v>495</v>
      </c>
      <c r="D91" s="975">
        <f t="shared" si="26"/>
        <v>2250</v>
      </c>
      <c r="E91" s="975">
        <f t="shared" si="26"/>
        <v>2745</v>
      </c>
      <c r="F91" s="975">
        <f t="shared" si="26"/>
        <v>2745</v>
      </c>
      <c r="G91" s="975">
        <f t="shared" si="26"/>
        <v>2180</v>
      </c>
      <c r="H91" s="975">
        <f t="shared" si="26"/>
        <v>4925</v>
      </c>
      <c r="I91" s="1039">
        <f t="shared" si="26"/>
        <v>197</v>
      </c>
      <c r="J91" s="975">
        <f t="shared" si="26"/>
        <v>150</v>
      </c>
      <c r="K91" s="975">
        <f t="shared" si="26"/>
        <v>315</v>
      </c>
      <c r="L91" s="975">
        <f t="shared" si="26"/>
        <v>410</v>
      </c>
      <c r="M91" s="1039">
        <f t="shared" si="26"/>
        <v>35</v>
      </c>
      <c r="N91" s="975">
        <f t="shared" si="26"/>
        <v>75</v>
      </c>
      <c r="O91" s="975">
        <f t="shared" si="26"/>
        <v>430</v>
      </c>
      <c r="P91" s="975">
        <f t="shared" si="26"/>
        <v>345</v>
      </c>
      <c r="Q91" s="1039">
        <f t="shared" si="26"/>
        <v>34</v>
      </c>
      <c r="R91" s="975">
        <f t="shared" si="26"/>
        <v>45</v>
      </c>
      <c r="S91" s="975">
        <f t="shared" si="26"/>
        <v>485</v>
      </c>
      <c r="T91" s="975">
        <f t="shared" si="26"/>
        <v>370</v>
      </c>
      <c r="U91" s="1039">
        <f t="shared" si="26"/>
        <v>36</v>
      </c>
      <c r="V91" s="975">
        <f t="shared" si="26"/>
        <v>45</v>
      </c>
      <c r="W91" s="975">
        <f t="shared" si="26"/>
        <v>320</v>
      </c>
      <c r="X91" s="975">
        <f t="shared" si="26"/>
        <v>410</v>
      </c>
      <c r="Y91" s="1039">
        <f t="shared" si="26"/>
        <v>31</v>
      </c>
      <c r="Z91" s="975">
        <f t="shared" si="26"/>
        <v>90</v>
      </c>
      <c r="AA91" s="975">
        <f t="shared" si="26"/>
        <v>420</v>
      </c>
      <c r="AB91" s="975">
        <f t="shared" si="26"/>
        <v>265</v>
      </c>
      <c r="AC91" s="1039">
        <f t="shared" si="26"/>
        <v>31</v>
      </c>
      <c r="AD91" s="975">
        <f t="shared" si="26"/>
        <v>90</v>
      </c>
      <c r="AE91" s="975">
        <f t="shared" si="26"/>
        <v>280</v>
      </c>
      <c r="AF91" s="975">
        <f t="shared" si="26"/>
        <v>380</v>
      </c>
      <c r="AG91" s="1039">
        <f t="shared" si="26"/>
        <v>30</v>
      </c>
      <c r="AH91" s="983"/>
      <c r="AJ91" s="1161"/>
    </row>
    <row r="92" spans="1:36" ht="22.5" customHeight="1" thickBot="1">
      <c r="A92" s="5317" t="s">
        <v>315</v>
      </c>
      <c r="B92" s="5318"/>
      <c r="C92" s="1162">
        <f t="shared" ref="C92:AG92" si="27">SUM(C13,C25,C37,C51,C58,C73,C89)</f>
        <v>495</v>
      </c>
      <c r="D92" s="1162">
        <f t="shared" si="27"/>
        <v>2280</v>
      </c>
      <c r="E92" s="1162">
        <f t="shared" si="27"/>
        <v>2775</v>
      </c>
      <c r="F92" s="1162">
        <f t="shared" si="27"/>
        <v>2775</v>
      </c>
      <c r="G92" s="1162">
        <f t="shared" si="27"/>
        <v>2150</v>
      </c>
      <c r="H92" s="1162">
        <f t="shared" si="27"/>
        <v>4925</v>
      </c>
      <c r="I92" s="1163">
        <f t="shared" si="27"/>
        <v>197</v>
      </c>
      <c r="J92" s="1162">
        <f t="shared" si="27"/>
        <v>150</v>
      </c>
      <c r="K92" s="1162">
        <f t="shared" si="27"/>
        <v>315</v>
      </c>
      <c r="L92" s="1162">
        <f t="shared" si="27"/>
        <v>410</v>
      </c>
      <c r="M92" s="1163">
        <f t="shared" si="27"/>
        <v>35</v>
      </c>
      <c r="N92" s="1162">
        <f t="shared" si="27"/>
        <v>75</v>
      </c>
      <c r="O92" s="1162">
        <f t="shared" si="27"/>
        <v>430</v>
      </c>
      <c r="P92" s="1162">
        <f t="shared" si="27"/>
        <v>345</v>
      </c>
      <c r="Q92" s="1163">
        <f t="shared" si="27"/>
        <v>34</v>
      </c>
      <c r="R92" s="1162">
        <f t="shared" si="27"/>
        <v>45</v>
      </c>
      <c r="S92" s="1162">
        <f t="shared" si="27"/>
        <v>485</v>
      </c>
      <c r="T92" s="1162">
        <f t="shared" si="27"/>
        <v>370</v>
      </c>
      <c r="U92" s="1163">
        <f t="shared" si="27"/>
        <v>36</v>
      </c>
      <c r="V92" s="1162">
        <f t="shared" si="27"/>
        <v>45</v>
      </c>
      <c r="W92" s="1162">
        <f t="shared" si="27"/>
        <v>320</v>
      </c>
      <c r="X92" s="1162">
        <f t="shared" si="27"/>
        <v>410</v>
      </c>
      <c r="Y92" s="1163">
        <f t="shared" si="27"/>
        <v>31</v>
      </c>
      <c r="Z92" s="1162">
        <f t="shared" si="27"/>
        <v>90</v>
      </c>
      <c r="AA92" s="1162">
        <f t="shared" si="27"/>
        <v>435</v>
      </c>
      <c r="AB92" s="1162">
        <f t="shared" si="27"/>
        <v>250</v>
      </c>
      <c r="AC92" s="1163">
        <f t="shared" si="27"/>
        <v>31</v>
      </c>
      <c r="AD92" s="1162">
        <f t="shared" si="27"/>
        <v>90</v>
      </c>
      <c r="AE92" s="1162">
        <f t="shared" si="27"/>
        <v>295</v>
      </c>
      <c r="AF92" s="1162">
        <f t="shared" si="27"/>
        <v>365</v>
      </c>
      <c r="AG92" s="1163">
        <f t="shared" si="27"/>
        <v>30</v>
      </c>
      <c r="AH92" s="998"/>
    </row>
    <row r="93" spans="1:36">
      <c r="A93" s="490"/>
      <c r="B93" s="490"/>
      <c r="C93" s="311"/>
      <c r="D93" s="311"/>
      <c r="E93" s="311"/>
      <c r="F93" s="311"/>
      <c r="G93" s="311"/>
      <c r="H93" s="311"/>
      <c r="I93" s="491"/>
      <c r="J93" s="311"/>
      <c r="K93" s="311"/>
      <c r="L93" s="311"/>
      <c r="M93" s="491"/>
      <c r="N93" s="311"/>
      <c r="O93" s="311"/>
      <c r="P93" s="311"/>
      <c r="Q93" s="491"/>
      <c r="R93" s="311"/>
      <c r="S93" s="311"/>
      <c r="T93" s="311"/>
      <c r="U93" s="491"/>
      <c r="V93" s="311"/>
      <c r="W93" s="311"/>
      <c r="X93" s="311"/>
      <c r="Y93" s="491"/>
      <c r="Z93" s="311"/>
      <c r="AA93" s="311"/>
      <c r="AB93" s="311"/>
      <c r="AC93" s="491"/>
      <c r="AD93" s="311"/>
      <c r="AE93" s="311"/>
      <c r="AF93" s="311"/>
      <c r="AG93" s="491"/>
      <c r="AH93" s="311"/>
    </row>
    <row r="94" spans="1:36" ht="15.75" thickBot="1">
      <c r="F94" s="247"/>
      <c r="G94" s="247"/>
      <c r="H94" s="247"/>
      <c r="I94" s="497"/>
    </row>
    <row r="95" spans="1:36" ht="16.5" customHeight="1">
      <c r="A95" s="492"/>
      <c r="B95" s="493"/>
      <c r="C95" s="492"/>
      <c r="D95" s="494"/>
      <c r="E95" s="494"/>
      <c r="F95" s="494"/>
      <c r="G95" s="5338" t="s">
        <v>316</v>
      </c>
      <c r="H95" s="5339" t="s">
        <v>103</v>
      </c>
      <c r="I95" s="5340"/>
      <c r="J95" s="5341">
        <v>6</v>
      </c>
      <c r="K95" s="5342"/>
      <c r="L95" s="5342"/>
      <c r="M95" s="5342"/>
      <c r="N95" s="5342">
        <v>6</v>
      </c>
      <c r="O95" s="5342"/>
      <c r="P95" s="5342"/>
      <c r="Q95" s="5342"/>
      <c r="R95" s="5342">
        <v>8</v>
      </c>
      <c r="S95" s="5342"/>
      <c r="T95" s="5342"/>
      <c r="U95" s="5342"/>
      <c r="V95" s="5342">
        <v>8</v>
      </c>
      <c r="W95" s="5342"/>
      <c r="X95" s="5342"/>
      <c r="Y95" s="5342"/>
      <c r="Z95" s="5342">
        <v>8</v>
      </c>
      <c r="AA95" s="5342"/>
      <c r="AB95" s="5342"/>
      <c r="AC95" s="5342"/>
      <c r="AD95" s="5342">
        <v>9</v>
      </c>
      <c r="AE95" s="5342"/>
      <c r="AF95" s="5342"/>
      <c r="AG95" s="5342"/>
      <c r="AH95" s="1164">
        <f>SUM(J95:AG95)</f>
        <v>45</v>
      </c>
    </row>
    <row r="96" spans="1:36" ht="18" customHeight="1" thickBot="1">
      <c r="A96" s="492"/>
      <c r="B96" s="493"/>
      <c r="C96" s="492"/>
      <c r="D96" s="494"/>
      <c r="E96" s="494"/>
      <c r="F96" s="494"/>
      <c r="G96" s="5338"/>
      <c r="H96" s="5343" t="s">
        <v>104</v>
      </c>
      <c r="I96" s="5344"/>
      <c r="J96" s="5345">
        <v>1</v>
      </c>
      <c r="K96" s="5346"/>
      <c r="L96" s="5346"/>
      <c r="M96" s="5346"/>
      <c r="N96" s="5346">
        <v>4</v>
      </c>
      <c r="O96" s="5346"/>
      <c r="P96" s="5346"/>
      <c r="Q96" s="5346"/>
      <c r="R96" s="5346">
        <v>3</v>
      </c>
      <c r="S96" s="5346"/>
      <c r="T96" s="5346"/>
      <c r="U96" s="5346"/>
      <c r="V96" s="5346">
        <v>3</v>
      </c>
      <c r="W96" s="5346"/>
      <c r="X96" s="5346"/>
      <c r="Y96" s="5346"/>
      <c r="Z96" s="5346">
        <v>3</v>
      </c>
      <c r="AA96" s="5346"/>
      <c r="AB96" s="5346"/>
      <c r="AC96" s="5346"/>
      <c r="AD96" s="5346">
        <v>2</v>
      </c>
      <c r="AE96" s="5346"/>
      <c r="AF96" s="5346"/>
      <c r="AG96" s="5346"/>
      <c r="AH96" s="1165">
        <f>SUM(J96:AG96)</f>
        <v>16</v>
      </c>
    </row>
    <row r="97" spans="2:34">
      <c r="F97" s="247"/>
      <c r="G97" s="247"/>
      <c r="H97" s="247"/>
      <c r="I97" s="497"/>
    </row>
    <row r="98" spans="2:34">
      <c r="F98" s="247"/>
      <c r="G98" s="247"/>
      <c r="H98" s="247"/>
      <c r="I98" s="497"/>
    </row>
    <row r="99" spans="2:34">
      <c r="B99" s="5125" t="s">
        <v>205</v>
      </c>
      <c r="C99" s="5125"/>
      <c r="D99" s="5125"/>
      <c r="E99" s="5125"/>
      <c r="F99" s="5125"/>
      <c r="G99" s="5125"/>
      <c r="H99" s="5125"/>
      <c r="I99" s="5125"/>
      <c r="J99" s="5125"/>
      <c r="K99" s="5125"/>
      <c r="L99" s="5125"/>
      <c r="M99" s="5125"/>
      <c r="N99" s="5125"/>
      <c r="O99" s="5125"/>
      <c r="P99" s="5125"/>
      <c r="Q99" s="5125"/>
      <c r="R99" s="5125"/>
      <c r="S99" s="5125"/>
      <c r="T99" s="5125"/>
      <c r="U99" s="5125"/>
      <c r="V99" s="5125"/>
      <c r="W99" s="5125"/>
      <c r="X99" s="5125"/>
      <c r="Y99" s="5125"/>
      <c r="Z99" s="5125"/>
      <c r="AA99" s="5125"/>
      <c r="AB99" s="5125"/>
      <c r="AC99" s="5125"/>
      <c r="AD99" s="5125"/>
      <c r="AE99" s="5125"/>
      <c r="AF99" s="5125"/>
      <c r="AG99" s="5125"/>
      <c r="AH99" s="5125"/>
    </row>
    <row r="100" spans="2:34">
      <c r="B100" s="5125"/>
      <c r="C100" s="5125"/>
      <c r="D100" s="5125"/>
      <c r="E100" s="5125"/>
      <c r="F100" s="5125"/>
      <c r="G100" s="5125"/>
      <c r="H100" s="5125"/>
      <c r="I100" s="5125"/>
      <c r="J100" s="5125"/>
      <c r="K100" s="5125"/>
      <c r="L100" s="5125"/>
      <c r="M100" s="5125"/>
      <c r="N100" s="5125"/>
      <c r="O100" s="5125"/>
      <c r="P100" s="5125"/>
      <c r="Q100" s="5125"/>
      <c r="R100" s="5125"/>
      <c r="S100" s="5125"/>
      <c r="T100" s="5125"/>
      <c r="U100" s="5125"/>
      <c r="V100" s="5125"/>
      <c r="W100" s="5125"/>
      <c r="X100" s="5125"/>
      <c r="Y100" s="5125"/>
      <c r="Z100" s="5125"/>
      <c r="AA100" s="5125"/>
      <c r="AB100" s="5125"/>
      <c r="AC100" s="5125"/>
      <c r="AD100" s="5125"/>
      <c r="AE100" s="5125"/>
      <c r="AF100" s="5125"/>
      <c r="AG100" s="5125"/>
      <c r="AH100" s="5125"/>
    </row>
    <row r="101" spans="2:34">
      <c r="B101" s="498"/>
      <c r="C101" s="499"/>
      <c r="D101" s="499"/>
      <c r="E101" s="499"/>
      <c r="F101" s="499"/>
      <c r="G101" s="499"/>
      <c r="H101" s="499"/>
      <c r="I101" s="499"/>
      <c r="J101" s="499"/>
      <c r="K101" s="499"/>
      <c r="L101" s="499"/>
      <c r="M101" s="499"/>
      <c r="N101" s="499"/>
      <c r="O101" s="499"/>
      <c r="P101" s="499"/>
      <c r="Q101" s="499"/>
      <c r="R101" s="499"/>
      <c r="S101" s="499"/>
      <c r="T101" s="499"/>
      <c r="U101" s="499"/>
      <c r="V101" s="499"/>
      <c r="W101" s="499"/>
      <c r="X101" s="499"/>
      <c r="Y101" s="499"/>
      <c r="Z101" s="499"/>
      <c r="AE101" s="500"/>
      <c r="AF101" s="500"/>
    </row>
  </sheetData>
  <mergeCells count="44">
    <mergeCell ref="B99:AH99"/>
    <mergeCell ref="B100:AH100"/>
    <mergeCell ref="V95:Y95"/>
    <mergeCell ref="Z95:AC95"/>
    <mergeCell ref="AD95:AG95"/>
    <mergeCell ref="H96:I96"/>
    <mergeCell ref="J96:M96"/>
    <mergeCell ref="N96:Q96"/>
    <mergeCell ref="R96:U96"/>
    <mergeCell ref="V96:Y96"/>
    <mergeCell ref="Z96:AC96"/>
    <mergeCell ref="AD96:AG96"/>
    <mergeCell ref="R95:U95"/>
    <mergeCell ref="A92:B92"/>
    <mergeCell ref="G95:G96"/>
    <mergeCell ref="H95:I95"/>
    <mergeCell ref="J95:M95"/>
    <mergeCell ref="N95:Q95"/>
    <mergeCell ref="A91:B91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AD7:AG7"/>
    <mergeCell ref="B38:AH38"/>
    <mergeCell ref="B52:I52"/>
    <mergeCell ref="J52:AH52"/>
    <mergeCell ref="B85:I85"/>
    <mergeCell ref="A90:B90"/>
    <mergeCell ref="A1:AH1"/>
    <mergeCell ref="A2:AH2"/>
    <mergeCell ref="A3:AH3"/>
    <mergeCell ref="A4:AH4"/>
    <mergeCell ref="C6:E6"/>
    <mergeCell ref="F6:F8"/>
    <mergeCell ref="G6:G8"/>
    <mergeCell ref="H6:H8"/>
    <mergeCell ref="I6:I8"/>
    <mergeCell ref="J6:A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DC24-9BCF-4FB8-A133-98F190163465}">
  <dimension ref="A1:GB82"/>
  <sheetViews>
    <sheetView showGridLines="0" topLeftCell="A22" workbookViewId="0">
      <selection activeCell="AD25" sqref="AD25"/>
    </sheetView>
  </sheetViews>
  <sheetFormatPr defaultColWidth="7.7109375" defaultRowHeight="12.75"/>
  <cols>
    <col min="1" max="1" width="4.42578125" style="694" customWidth="1"/>
    <col min="2" max="2" width="42.85546875" style="694" customWidth="1"/>
    <col min="3" max="3" width="4.28515625" style="694" customWidth="1"/>
    <col min="4" max="4" width="5.5703125" style="694" customWidth="1"/>
    <col min="5" max="5" width="5.42578125" style="694" customWidth="1"/>
    <col min="6" max="6" width="9.7109375" style="694" customWidth="1"/>
    <col min="7" max="7" width="7.140625" style="694" customWidth="1"/>
    <col min="8" max="8" width="7.42578125" style="694" customWidth="1"/>
    <col min="9" max="9" width="4.7109375" style="694" customWidth="1"/>
    <col min="10" max="12" width="4.5703125" style="694" customWidth="1"/>
    <col min="13" max="14" width="3.7109375" style="694" customWidth="1"/>
    <col min="15" max="15" width="4.42578125" style="694" customWidth="1"/>
    <col min="16" max="16" width="4.85546875" style="694" customWidth="1"/>
    <col min="17" max="17" width="3.7109375" style="694" customWidth="1"/>
    <col min="18" max="19" width="4.42578125" style="694" customWidth="1"/>
    <col min="20" max="20" width="4.7109375" style="694" customWidth="1"/>
    <col min="21" max="21" width="3.7109375" style="694" customWidth="1"/>
    <col min="22" max="22" width="4.42578125" style="694" customWidth="1"/>
    <col min="23" max="23" width="4.28515625" style="694" customWidth="1"/>
    <col min="24" max="24" width="4.7109375" style="694" customWidth="1"/>
    <col min="25" max="25" width="3.7109375" style="694" customWidth="1"/>
    <col min="26" max="26" width="7.7109375" style="694"/>
    <col min="27" max="184" width="7.7109375" style="910"/>
    <col min="185" max="16384" width="7.7109375" style="694"/>
  </cols>
  <sheetData>
    <row r="1" spans="1:184" ht="18.75" customHeight="1">
      <c r="A1" s="5347" t="s">
        <v>37</v>
      </c>
      <c r="B1" s="5348"/>
      <c r="C1" s="5348"/>
      <c r="D1" s="5348"/>
      <c r="E1" s="5348"/>
      <c r="F1" s="5348"/>
      <c r="G1" s="5348"/>
      <c r="H1" s="5348"/>
      <c r="I1" s="5348"/>
      <c r="J1" s="5348"/>
      <c r="K1" s="5348"/>
      <c r="L1" s="5348"/>
      <c r="M1" s="5348"/>
      <c r="N1" s="5348"/>
      <c r="O1" s="5348"/>
      <c r="P1" s="5348"/>
      <c r="Q1" s="5348"/>
      <c r="R1" s="5348"/>
      <c r="S1" s="5348"/>
      <c r="T1" s="5348"/>
      <c r="U1" s="5348"/>
      <c r="V1" s="5348"/>
      <c r="W1" s="5348"/>
      <c r="X1" s="5348"/>
      <c r="Y1" s="5348"/>
      <c r="Z1" s="5348"/>
      <c r="AA1" s="692"/>
      <c r="AB1" s="693"/>
      <c r="AC1" s="693"/>
      <c r="AD1" s="693"/>
      <c r="AE1" s="693"/>
      <c r="AF1" s="693"/>
      <c r="AG1" s="693"/>
      <c r="AH1" s="693"/>
      <c r="AI1" s="693"/>
      <c r="AJ1" s="693"/>
      <c r="AK1" s="693"/>
      <c r="AL1" s="693"/>
      <c r="AM1" s="693"/>
      <c r="AN1" s="693"/>
      <c r="AO1" s="693"/>
      <c r="AP1" s="693"/>
      <c r="AQ1" s="693"/>
      <c r="AR1" s="693"/>
      <c r="AS1" s="693"/>
      <c r="AT1" s="693"/>
      <c r="AU1" s="693"/>
      <c r="AV1" s="693"/>
      <c r="AW1" s="693"/>
      <c r="AX1" s="693"/>
      <c r="AY1" s="693"/>
      <c r="AZ1" s="693"/>
      <c r="BA1" s="693"/>
      <c r="BB1" s="693"/>
      <c r="BC1" s="693"/>
      <c r="BD1" s="693"/>
      <c r="BE1" s="693"/>
      <c r="BF1" s="693"/>
      <c r="BG1" s="693"/>
      <c r="BH1" s="693"/>
      <c r="BI1" s="693"/>
      <c r="BJ1" s="693"/>
      <c r="BK1" s="693"/>
      <c r="BL1" s="693"/>
      <c r="BM1" s="693"/>
      <c r="BN1" s="693"/>
      <c r="BO1" s="693"/>
      <c r="BP1" s="693"/>
      <c r="BQ1" s="693"/>
      <c r="BR1" s="693"/>
      <c r="BS1" s="693"/>
      <c r="BT1" s="693"/>
      <c r="BU1" s="693"/>
      <c r="BV1" s="693"/>
      <c r="BW1" s="693"/>
      <c r="BX1" s="693"/>
      <c r="BY1" s="693"/>
      <c r="BZ1" s="693"/>
      <c r="CA1" s="693"/>
      <c r="CB1" s="693"/>
      <c r="CC1" s="693"/>
      <c r="CD1" s="693"/>
      <c r="CE1" s="693"/>
      <c r="CF1" s="693"/>
      <c r="CG1" s="693"/>
      <c r="CH1" s="693"/>
      <c r="CI1" s="693"/>
      <c r="CJ1" s="693"/>
      <c r="CK1" s="693"/>
      <c r="CL1" s="693"/>
      <c r="CM1" s="693"/>
      <c r="CN1" s="693"/>
      <c r="CO1" s="693"/>
      <c r="CP1" s="693"/>
      <c r="CQ1" s="693"/>
      <c r="CR1" s="693"/>
      <c r="CS1" s="693"/>
      <c r="CT1" s="693"/>
      <c r="CU1" s="693"/>
      <c r="CV1" s="693"/>
      <c r="CW1" s="693"/>
      <c r="CX1" s="693"/>
      <c r="CY1" s="693"/>
      <c r="CZ1" s="693"/>
      <c r="DA1" s="693"/>
      <c r="DB1" s="693"/>
      <c r="DC1" s="693"/>
      <c r="DD1" s="693"/>
      <c r="DE1" s="693"/>
      <c r="DF1" s="693"/>
      <c r="DG1" s="693"/>
      <c r="DH1" s="693"/>
      <c r="DI1" s="693"/>
      <c r="DJ1" s="693"/>
      <c r="DK1" s="693"/>
      <c r="DL1" s="693"/>
      <c r="DM1" s="693"/>
      <c r="DN1" s="693"/>
      <c r="DO1" s="693"/>
      <c r="DP1" s="693"/>
      <c r="DQ1" s="693"/>
      <c r="DR1" s="693"/>
      <c r="DS1" s="693"/>
      <c r="DT1" s="693"/>
      <c r="DU1" s="693"/>
      <c r="DV1" s="693"/>
      <c r="DW1" s="693"/>
      <c r="DX1" s="693"/>
      <c r="DY1" s="693"/>
      <c r="DZ1" s="693"/>
      <c r="EA1" s="693"/>
      <c r="EB1" s="693"/>
      <c r="EC1" s="693"/>
      <c r="ED1" s="693"/>
      <c r="EE1" s="693"/>
      <c r="EF1" s="693"/>
      <c r="EG1" s="693"/>
      <c r="EH1" s="693"/>
      <c r="EI1" s="693"/>
      <c r="EJ1" s="693"/>
      <c r="EK1" s="693"/>
      <c r="EL1" s="693"/>
      <c r="EM1" s="693"/>
      <c r="EN1" s="693"/>
      <c r="EO1" s="693"/>
      <c r="EP1" s="693"/>
      <c r="EQ1" s="693"/>
      <c r="ER1" s="693"/>
      <c r="ES1" s="693"/>
      <c r="ET1" s="693"/>
      <c r="EU1" s="693"/>
      <c r="EV1" s="693"/>
      <c r="EW1" s="693"/>
      <c r="EX1" s="693"/>
      <c r="EY1" s="693"/>
      <c r="EZ1" s="693"/>
      <c r="FA1" s="693"/>
      <c r="FB1" s="693"/>
      <c r="FC1" s="693"/>
      <c r="FD1" s="693"/>
      <c r="FE1" s="693"/>
      <c r="FF1" s="693"/>
      <c r="FG1" s="693"/>
      <c r="FH1" s="693"/>
      <c r="FI1" s="693"/>
      <c r="FJ1" s="693"/>
      <c r="FK1" s="693"/>
      <c r="FL1" s="693"/>
      <c r="FM1" s="693"/>
      <c r="FN1" s="693"/>
      <c r="FO1" s="693"/>
      <c r="FP1" s="693"/>
      <c r="FQ1" s="693"/>
      <c r="FR1" s="693"/>
      <c r="FS1" s="693"/>
      <c r="FT1" s="693"/>
      <c r="FU1" s="693"/>
      <c r="FV1" s="693"/>
      <c r="FW1" s="693"/>
      <c r="FX1" s="693"/>
      <c r="FY1" s="693"/>
      <c r="FZ1" s="693"/>
      <c r="GA1" s="693"/>
      <c r="GB1" s="693"/>
    </row>
    <row r="2" spans="1:184" ht="15.75" customHeight="1">
      <c r="A2" s="5347" t="s">
        <v>208</v>
      </c>
      <c r="B2" s="5348"/>
      <c r="C2" s="5348"/>
      <c r="D2" s="5348"/>
      <c r="E2" s="5348"/>
      <c r="F2" s="5348"/>
      <c r="G2" s="5348"/>
      <c r="H2" s="5348"/>
      <c r="I2" s="5348"/>
      <c r="J2" s="5348"/>
      <c r="K2" s="5348"/>
      <c r="L2" s="5348"/>
      <c r="M2" s="5348"/>
      <c r="N2" s="5348"/>
      <c r="O2" s="5348"/>
      <c r="P2" s="5348"/>
      <c r="Q2" s="5348"/>
      <c r="R2" s="5348"/>
      <c r="S2" s="5348"/>
      <c r="T2" s="5348"/>
      <c r="U2" s="5348"/>
      <c r="V2" s="5348"/>
      <c r="W2" s="5348"/>
      <c r="X2" s="5348"/>
      <c r="Y2" s="5348"/>
      <c r="Z2" s="5348"/>
      <c r="AA2" s="692"/>
      <c r="AB2" s="693"/>
      <c r="AC2" s="693"/>
      <c r="AD2" s="693"/>
      <c r="AE2" s="693"/>
      <c r="AF2" s="693"/>
      <c r="AG2" s="693"/>
      <c r="AH2" s="693"/>
      <c r="AI2" s="693"/>
      <c r="AJ2" s="693"/>
      <c r="AK2" s="693"/>
      <c r="AL2" s="693"/>
      <c r="AM2" s="693"/>
      <c r="AN2" s="693"/>
      <c r="AO2" s="693"/>
      <c r="AP2" s="693"/>
      <c r="AQ2" s="693"/>
      <c r="AR2" s="693"/>
      <c r="AS2" s="693"/>
      <c r="AT2" s="693"/>
      <c r="AU2" s="693"/>
      <c r="AV2" s="693"/>
      <c r="AW2" s="693"/>
      <c r="AX2" s="693"/>
      <c r="AY2" s="693"/>
      <c r="AZ2" s="693"/>
      <c r="BA2" s="693"/>
      <c r="BB2" s="693"/>
      <c r="BC2" s="693"/>
      <c r="BD2" s="693"/>
      <c r="BE2" s="693"/>
      <c r="BF2" s="693"/>
      <c r="BG2" s="693"/>
      <c r="BH2" s="693"/>
      <c r="BI2" s="693"/>
      <c r="BJ2" s="693"/>
      <c r="BK2" s="693"/>
      <c r="BL2" s="693"/>
      <c r="BM2" s="693"/>
      <c r="BN2" s="693"/>
      <c r="BO2" s="693"/>
      <c r="BP2" s="693"/>
      <c r="BQ2" s="693"/>
      <c r="BR2" s="693"/>
      <c r="BS2" s="693"/>
      <c r="BT2" s="693"/>
      <c r="BU2" s="693"/>
      <c r="BV2" s="693"/>
      <c r="BW2" s="693"/>
      <c r="BX2" s="693"/>
      <c r="BY2" s="693"/>
      <c r="BZ2" s="693"/>
      <c r="CA2" s="693"/>
      <c r="CB2" s="693"/>
      <c r="CC2" s="693"/>
      <c r="CD2" s="693"/>
      <c r="CE2" s="693"/>
      <c r="CF2" s="693"/>
      <c r="CG2" s="693"/>
      <c r="CH2" s="693"/>
      <c r="CI2" s="693"/>
      <c r="CJ2" s="693"/>
      <c r="CK2" s="693"/>
      <c r="CL2" s="693"/>
      <c r="CM2" s="693"/>
      <c r="CN2" s="693"/>
      <c r="CO2" s="693"/>
      <c r="CP2" s="693"/>
      <c r="CQ2" s="693"/>
      <c r="CR2" s="693"/>
      <c r="CS2" s="693"/>
      <c r="CT2" s="693"/>
      <c r="CU2" s="693"/>
      <c r="CV2" s="693"/>
      <c r="CW2" s="693"/>
      <c r="CX2" s="693"/>
      <c r="CY2" s="693"/>
      <c r="CZ2" s="693"/>
      <c r="DA2" s="693"/>
      <c r="DB2" s="693"/>
      <c r="DC2" s="693"/>
      <c r="DD2" s="693"/>
      <c r="DE2" s="693"/>
      <c r="DF2" s="693"/>
      <c r="DG2" s="693"/>
      <c r="DH2" s="693"/>
      <c r="DI2" s="693"/>
      <c r="DJ2" s="693"/>
      <c r="DK2" s="693"/>
      <c r="DL2" s="693"/>
      <c r="DM2" s="693"/>
      <c r="DN2" s="693"/>
      <c r="DO2" s="693"/>
      <c r="DP2" s="693"/>
      <c r="DQ2" s="693"/>
      <c r="DR2" s="693"/>
      <c r="DS2" s="693"/>
      <c r="DT2" s="693"/>
      <c r="DU2" s="693"/>
      <c r="DV2" s="693"/>
      <c r="DW2" s="693"/>
      <c r="DX2" s="693"/>
      <c r="DY2" s="693"/>
      <c r="DZ2" s="693"/>
      <c r="EA2" s="693"/>
      <c r="EB2" s="693"/>
      <c r="EC2" s="693"/>
      <c r="ED2" s="693"/>
      <c r="EE2" s="693"/>
      <c r="EF2" s="693"/>
      <c r="EG2" s="693"/>
      <c r="EH2" s="693"/>
      <c r="EI2" s="693"/>
      <c r="EJ2" s="693"/>
      <c r="EK2" s="693"/>
      <c r="EL2" s="693"/>
      <c r="EM2" s="693"/>
      <c r="EN2" s="693"/>
      <c r="EO2" s="693"/>
      <c r="EP2" s="693"/>
      <c r="EQ2" s="693"/>
      <c r="ER2" s="693"/>
      <c r="ES2" s="693"/>
      <c r="ET2" s="693"/>
      <c r="EU2" s="693"/>
      <c r="EV2" s="693"/>
      <c r="EW2" s="693"/>
      <c r="EX2" s="693"/>
      <c r="EY2" s="693"/>
      <c r="EZ2" s="693"/>
      <c r="FA2" s="693"/>
      <c r="FB2" s="693"/>
      <c r="FC2" s="693"/>
      <c r="FD2" s="693"/>
      <c r="FE2" s="693"/>
      <c r="FF2" s="693"/>
      <c r="FG2" s="693"/>
      <c r="FH2" s="693"/>
      <c r="FI2" s="693"/>
      <c r="FJ2" s="693"/>
      <c r="FK2" s="693"/>
      <c r="FL2" s="693"/>
      <c r="FM2" s="693"/>
      <c r="FN2" s="693"/>
      <c r="FO2" s="693"/>
      <c r="FP2" s="693"/>
      <c r="FQ2" s="693"/>
      <c r="FR2" s="693"/>
      <c r="FS2" s="693"/>
      <c r="FT2" s="693"/>
      <c r="FU2" s="693"/>
      <c r="FV2" s="693"/>
      <c r="FW2" s="693"/>
      <c r="FX2" s="693"/>
      <c r="FY2" s="693"/>
      <c r="FZ2" s="693"/>
      <c r="GA2" s="693"/>
      <c r="GB2" s="693"/>
    </row>
    <row r="3" spans="1:184" ht="15.75" customHeight="1">
      <c r="A3" s="1332"/>
      <c r="B3" s="5353" t="s">
        <v>259</v>
      </c>
      <c r="C3" s="5354"/>
      <c r="D3" s="5354"/>
      <c r="E3" s="5354"/>
      <c r="F3" s="5354"/>
      <c r="G3" s="5354"/>
      <c r="H3" s="5354"/>
      <c r="I3" s="5354"/>
      <c r="J3" s="5354"/>
      <c r="K3" s="5354"/>
      <c r="L3" s="5354"/>
      <c r="M3" s="5354"/>
      <c r="N3" s="5354"/>
      <c r="O3" s="5354"/>
      <c r="P3" s="5354"/>
      <c r="Q3" s="5354"/>
      <c r="R3" s="5354"/>
      <c r="S3" s="5354"/>
      <c r="T3" s="5354"/>
      <c r="U3" s="5354"/>
      <c r="V3" s="5354"/>
      <c r="W3" s="5354"/>
      <c r="X3" s="5355"/>
      <c r="Y3" s="1333"/>
      <c r="Z3" s="1333"/>
      <c r="AA3" s="692"/>
      <c r="AB3" s="693"/>
      <c r="AC3" s="693"/>
      <c r="AD3" s="693"/>
      <c r="AE3" s="693"/>
      <c r="AF3" s="693"/>
      <c r="AG3" s="693"/>
      <c r="AH3" s="693"/>
      <c r="AI3" s="693"/>
      <c r="AJ3" s="693"/>
      <c r="AK3" s="693"/>
      <c r="AL3" s="693"/>
      <c r="AM3" s="693"/>
      <c r="AN3" s="693"/>
      <c r="AO3" s="693"/>
      <c r="AP3" s="693"/>
      <c r="AQ3" s="693"/>
      <c r="AR3" s="693"/>
      <c r="AS3" s="693"/>
      <c r="AT3" s="693"/>
      <c r="AU3" s="693"/>
      <c r="AV3" s="693"/>
      <c r="AW3" s="693"/>
      <c r="AX3" s="693"/>
      <c r="AY3" s="693"/>
      <c r="AZ3" s="693"/>
      <c r="BA3" s="693"/>
      <c r="BB3" s="693"/>
      <c r="BC3" s="693"/>
      <c r="BD3" s="693"/>
      <c r="BE3" s="693"/>
      <c r="BF3" s="693"/>
      <c r="BG3" s="693"/>
      <c r="BH3" s="693"/>
      <c r="BI3" s="693"/>
      <c r="BJ3" s="693"/>
      <c r="BK3" s="693"/>
      <c r="BL3" s="693"/>
      <c r="BM3" s="693"/>
      <c r="BN3" s="693"/>
      <c r="BO3" s="693"/>
      <c r="BP3" s="693"/>
      <c r="BQ3" s="693"/>
      <c r="BR3" s="693"/>
      <c r="BS3" s="693"/>
      <c r="BT3" s="693"/>
      <c r="BU3" s="693"/>
      <c r="BV3" s="693"/>
      <c r="BW3" s="693"/>
      <c r="BX3" s="693"/>
      <c r="BY3" s="693"/>
      <c r="BZ3" s="693"/>
      <c r="CA3" s="693"/>
      <c r="CB3" s="693"/>
      <c r="CC3" s="693"/>
      <c r="CD3" s="693"/>
      <c r="CE3" s="693"/>
      <c r="CF3" s="693"/>
      <c r="CG3" s="693"/>
      <c r="CH3" s="693"/>
      <c r="CI3" s="693"/>
      <c r="CJ3" s="693"/>
      <c r="CK3" s="693"/>
      <c r="CL3" s="693"/>
      <c r="CM3" s="693"/>
      <c r="CN3" s="693"/>
      <c r="CO3" s="693"/>
      <c r="CP3" s="693"/>
      <c r="CQ3" s="693"/>
      <c r="CR3" s="693"/>
      <c r="CS3" s="693"/>
      <c r="CT3" s="693"/>
      <c r="CU3" s="693"/>
      <c r="CV3" s="693"/>
      <c r="CW3" s="693"/>
      <c r="CX3" s="693"/>
      <c r="CY3" s="693"/>
      <c r="CZ3" s="693"/>
      <c r="DA3" s="693"/>
      <c r="DB3" s="693"/>
      <c r="DC3" s="693"/>
      <c r="DD3" s="693"/>
      <c r="DE3" s="693"/>
      <c r="DF3" s="693"/>
      <c r="DG3" s="693"/>
      <c r="DH3" s="693"/>
      <c r="DI3" s="693"/>
      <c r="DJ3" s="693"/>
      <c r="DK3" s="693"/>
      <c r="DL3" s="693"/>
      <c r="DM3" s="693"/>
      <c r="DN3" s="693"/>
      <c r="DO3" s="693"/>
      <c r="DP3" s="693"/>
      <c r="DQ3" s="693"/>
      <c r="DR3" s="693"/>
      <c r="DS3" s="693"/>
      <c r="DT3" s="693"/>
      <c r="DU3" s="693"/>
      <c r="DV3" s="693"/>
      <c r="DW3" s="693"/>
      <c r="DX3" s="693"/>
      <c r="DY3" s="693"/>
      <c r="DZ3" s="693"/>
      <c r="EA3" s="693"/>
      <c r="EB3" s="693"/>
      <c r="EC3" s="693"/>
      <c r="ED3" s="693"/>
      <c r="EE3" s="693"/>
      <c r="EF3" s="693"/>
      <c r="EG3" s="693"/>
      <c r="EH3" s="693"/>
      <c r="EI3" s="693"/>
      <c r="EJ3" s="693"/>
      <c r="EK3" s="693"/>
      <c r="EL3" s="693"/>
      <c r="EM3" s="693"/>
      <c r="EN3" s="693"/>
      <c r="EO3" s="693"/>
      <c r="EP3" s="693"/>
      <c r="EQ3" s="693"/>
      <c r="ER3" s="693"/>
      <c r="ES3" s="693"/>
      <c r="ET3" s="693"/>
      <c r="EU3" s="693"/>
      <c r="EV3" s="693"/>
      <c r="EW3" s="693"/>
      <c r="EX3" s="693"/>
      <c r="EY3" s="693"/>
      <c r="EZ3" s="693"/>
      <c r="FA3" s="693"/>
      <c r="FB3" s="693"/>
      <c r="FC3" s="693"/>
      <c r="FD3" s="693"/>
      <c r="FE3" s="693"/>
      <c r="FF3" s="693"/>
      <c r="FG3" s="693"/>
      <c r="FH3" s="693"/>
      <c r="FI3" s="693"/>
      <c r="FJ3" s="693"/>
      <c r="FK3" s="693"/>
      <c r="FL3" s="693"/>
      <c r="FM3" s="693"/>
      <c r="FN3" s="693"/>
      <c r="FO3" s="693"/>
      <c r="FP3" s="693"/>
      <c r="FQ3" s="693"/>
      <c r="FR3" s="693"/>
      <c r="FS3" s="693"/>
      <c r="FT3" s="693"/>
      <c r="FU3" s="693"/>
      <c r="FV3" s="693"/>
      <c r="FW3" s="693"/>
      <c r="FX3" s="693"/>
      <c r="FY3" s="693"/>
      <c r="FZ3" s="693"/>
      <c r="GA3" s="693"/>
      <c r="GB3" s="693"/>
    </row>
    <row r="4" spans="1:184" ht="15.75" customHeight="1">
      <c r="A4" s="5349" t="s">
        <v>0</v>
      </c>
      <c r="B4" s="5350"/>
      <c r="C4" s="5350"/>
      <c r="D4" s="5350"/>
      <c r="E4" s="5350"/>
      <c r="F4" s="5350"/>
      <c r="G4" s="5350"/>
      <c r="H4" s="5350"/>
      <c r="I4" s="5350"/>
      <c r="J4" s="5350"/>
      <c r="K4" s="5350"/>
      <c r="L4" s="5350"/>
      <c r="M4" s="5350"/>
      <c r="N4" s="5350"/>
      <c r="O4" s="5350"/>
      <c r="P4" s="5350"/>
      <c r="Q4" s="5350"/>
      <c r="R4" s="5350"/>
      <c r="S4" s="5350"/>
      <c r="T4" s="5350"/>
      <c r="U4" s="5350"/>
      <c r="V4" s="5350"/>
      <c r="W4" s="5350"/>
      <c r="X4" s="5350"/>
      <c r="Y4" s="5350"/>
      <c r="Z4" s="5350"/>
      <c r="AA4" s="692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93"/>
      <c r="AT4" s="693"/>
      <c r="AU4" s="693"/>
      <c r="AV4" s="693"/>
      <c r="AW4" s="693"/>
      <c r="AX4" s="693"/>
      <c r="AY4" s="693"/>
      <c r="AZ4" s="693"/>
      <c r="BA4" s="693"/>
      <c r="BB4" s="693"/>
      <c r="BC4" s="693"/>
      <c r="BD4" s="693"/>
      <c r="BE4" s="693"/>
      <c r="BF4" s="693"/>
      <c r="BG4" s="693"/>
      <c r="BH4" s="693"/>
      <c r="BI4" s="693"/>
      <c r="BJ4" s="693"/>
      <c r="BK4" s="693"/>
      <c r="BL4" s="693"/>
      <c r="BM4" s="693"/>
      <c r="BN4" s="693"/>
      <c r="BO4" s="693"/>
      <c r="BP4" s="693"/>
      <c r="BQ4" s="693"/>
      <c r="BR4" s="693"/>
      <c r="BS4" s="693"/>
      <c r="BT4" s="693"/>
      <c r="BU4" s="693"/>
      <c r="BV4" s="693"/>
      <c r="BW4" s="693"/>
      <c r="BX4" s="693"/>
      <c r="BY4" s="693"/>
      <c r="BZ4" s="693"/>
      <c r="CA4" s="693"/>
      <c r="CB4" s="693"/>
      <c r="CC4" s="693"/>
      <c r="CD4" s="693"/>
      <c r="CE4" s="693"/>
      <c r="CF4" s="693"/>
      <c r="CG4" s="693"/>
      <c r="CH4" s="693"/>
      <c r="CI4" s="693"/>
      <c r="CJ4" s="693"/>
      <c r="CK4" s="693"/>
      <c r="CL4" s="693"/>
      <c r="CM4" s="693"/>
      <c r="CN4" s="693"/>
      <c r="CO4" s="693"/>
      <c r="CP4" s="693"/>
      <c r="CQ4" s="693"/>
      <c r="CR4" s="693"/>
      <c r="CS4" s="693"/>
      <c r="CT4" s="693"/>
      <c r="CU4" s="693"/>
      <c r="CV4" s="693"/>
      <c r="CW4" s="693"/>
      <c r="CX4" s="693"/>
      <c r="CY4" s="693"/>
      <c r="CZ4" s="693"/>
      <c r="DA4" s="693"/>
      <c r="DB4" s="693"/>
      <c r="DC4" s="693"/>
      <c r="DD4" s="693"/>
      <c r="DE4" s="693"/>
      <c r="DF4" s="693"/>
      <c r="DG4" s="693"/>
      <c r="DH4" s="693"/>
      <c r="DI4" s="693"/>
      <c r="DJ4" s="693"/>
      <c r="DK4" s="693"/>
      <c r="DL4" s="693"/>
      <c r="DM4" s="693"/>
      <c r="DN4" s="693"/>
      <c r="DO4" s="693"/>
      <c r="DP4" s="693"/>
      <c r="DQ4" s="693"/>
      <c r="DR4" s="693"/>
      <c r="DS4" s="693"/>
      <c r="DT4" s="693"/>
      <c r="DU4" s="693"/>
      <c r="DV4" s="693"/>
      <c r="DW4" s="693"/>
      <c r="DX4" s="693"/>
      <c r="DY4" s="693"/>
      <c r="DZ4" s="693"/>
      <c r="EA4" s="693"/>
      <c r="EB4" s="693"/>
      <c r="EC4" s="693"/>
      <c r="ED4" s="693"/>
      <c r="EE4" s="693"/>
      <c r="EF4" s="693"/>
      <c r="EG4" s="693"/>
      <c r="EH4" s="693"/>
      <c r="EI4" s="693"/>
      <c r="EJ4" s="693"/>
      <c r="EK4" s="693"/>
      <c r="EL4" s="693"/>
      <c r="EM4" s="693"/>
      <c r="EN4" s="693"/>
      <c r="EO4" s="693"/>
      <c r="EP4" s="693"/>
      <c r="EQ4" s="693"/>
      <c r="ER4" s="693"/>
      <c r="ES4" s="693"/>
      <c r="ET4" s="693"/>
      <c r="EU4" s="693"/>
      <c r="EV4" s="693"/>
      <c r="EW4" s="693"/>
      <c r="EX4" s="693"/>
      <c r="EY4" s="693"/>
      <c r="EZ4" s="693"/>
      <c r="FA4" s="693"/>
      <c r="FB4" s="693"/>
      <c r="FC4" s="693"/>
      <c r="FD4" s="693"/>
      <c r="FE4" s="693"/>
      <c r="FF4" s="693"/>
      <c r="FG4" s="693"/>
      <c r="FH4" s="693"/>
      <c r="FI4" s="693"/>
      <c r="FJ4" s="693"/>
      <c r="FK4" s="693"/>
      <c r="FL4" s="693"/>
      <c r="FM4" s="693"/>
      <c r="FN4" s="693"/>
      <c r="FO4" s="693"/>
      <c r="FP4" s="693"/>
      <c r="FQ4" s="693"/>
      <c r="FR4" s="693"/>
      <c r="FS4" s="693"/>
      <c r="FT4" s="693"/>
      <c r="FU4" s="693"/>
      <c r="FV4" s="693"/>
      <c r="FW4" s="693"/>
      <c r="FX4" s="693"/>
      <c r="FY4" s="693"/>
      <c r="FZ4" s="693"/>
      <c r="GA4" s="693"/>
      <c r="GB4" s="693"/>
    </row>
    <row r="5" spans="1:184" ht="16.5" customHeight="1" thickBot="1">
      <c r="A5" s="5351" t="s">
        <v>23</v>
      </c>
      <c r="B5" s="5352"/>
      <c r="C5" s="5352"/>
      <c r="D5" s="5352"/>
      <c r="E5" s="5352"/>
      <c r="F5" s="5352"/>
      <c r="G5" s="5352"/>
      <c r="H5" s="5352"/>
      <c r="I5" s="5352"/>
      <c r="J5" s="5352"/>
      <c r="K5" s="5352"/>
      <c r="L5" s="5352"/>
      <c r="M5" s="5352"/>
      <c r="N5" s="5352"/>
      <c r="O5" s="5352"/>
      <c r="P5" s="5352"/>
      <c r="Q5" s="5352"/>
      <c r="R5" s="5352"/>
      <c r="S5" s="5352"/>
      <c r="T5" s="5352"/>
      <c r="U5" s="5352"/>
      <c r="V5" s="5352"/>
      <c r="W5" s="5352"/>
      <c r="X5" s="5352"/>
      <c r="Y5" s="5352"/>
      <c r="Z5" s="5352"/>
      <c r="AA5" s="692"/>
      <c r="AB5" s="693"/>
      <c r="AC5" s="693"/>
      <c r="AD5" s="693"/>
      <c r="AE5" s="693"/>
      <c r="AF5" s="693"/>
      <c r="AG5" s="693"/>
      <c r="AH5" s="693"/>
      <c r="AI5" s="693"/>
      <c r="AJ5" s="693"/>
      <c r="AK5" s="693"/>
      <c r="AL5" s="693"/>
      <c r="AM5" s="693"/>
      <c r="AN5" s="693"/>
      <c r="AO5" s="693"/>
      <c r="AP5" s="693"/>
      <c r="AQ5" s="693"/>
      <c r="AR5" s="693"/>
      <c r="AS5" s="693"/>
      <c r="AT5" s="693"/>
      <c r="AU5" s="693"/>
      <c r="AV5" s="693"/>
      <c r="AW5" s="693"/>
      <c r="AX5" s="693"/>
      <c r="AY5" s="693"/>
      <c r="AZ5" s="693"/>
      <c r="BA5" s="693"/>
      <c r="BB5" s="693"/>
      <c r="BC5" s="693"/>
      <c r="BD5" s="693"/>
      <c r="BE5" s="693"/>
      <c r="BF5" s="693"/>
      <c r="BG5" s="693"/>
      <c r="BH5" s="693"/>
      <c r="BI5" s="693"/>
      <c r="BJ5" s="693"/>
      <c r="BK5" s="693"/>
      <c r="BL5" s="693"/>
      <c r="BM5" s="693"/>
      <c r="BN5" s="693"/>
      <c r="BO5" s="693"/>
      <c r="BP5" s="693"/>
      <c r="BQ5" s="693"/>
      <c r="BR5" s="693"/>
      <c r="BS5" s="693"/>
      <c r="BT5" s="693"/>
      <c r="BU5" s="693"/>
      <c r="BV5" s="693"/>
      <c r="BW5" s="693"/>
      <c r="BX5" s="693"/>
      <c r="BY5" s="693"/>
      <c r="BZ5" s="693"/>
      <c r="CA5" s="693"/>
      <c r="CB5" s="693"/>
      <c r="CC5" s="693"/>
      <c r="CD5" s="693"/>
      <c r="CE5" s="693"/>
      <c r="CF5" s="693"/>
      <c r="CG5" s="693"/>
      <c r="CH5" s="693"/>
      <c r="CI5" s="693"/>
      <c r="CJ5" s="693"/>
      <c r="CK5" s="693"/>
      <c r="CL5" s="693"/>
      <c r="CM5" s="693"/>
      <c r="CN5" s="693"/>
      <c r="CO5" s="693"/>
      <c r="CP5" s="693"/>
      <c r="CQ5" s="693"/>
      <c r="CR5" s="693"/>
      <c r="CS5" s="693"/>
      <c r="CT5" s="693"/>
      <c r="CU5" s="693"/>
      <c r="CV5" s="693"/>
      <c r="CW5" s="693"/>
      <c r="CX5" s="693"/>
      <c r="CY5" s="693"/>
      <c r="CZ5" s="693"/>
      <c r="DA5" s="693"/>
      <c r="DB5" s="693"/>
      <c r="DC5" s="693"/>
      <c r="DD5" s="693"/>
      <c r="DE5" s="693"/>
      <c r="DF5" s="693"/>
      <c r="DG5" s="693"/>
      <c r="DH5" s="693"/>
      <c r="DI5" s="693"/>
      <c r="DJ5" s="693"/>
      <c r="DK5" s="693"/>
      <c r="DL5" s="693"/>
      <c r="DM5" s="693"/>
      <c r="DN5" s="693"/>
      <c r="DO5" s="693"/>
      <c r="DP5" s="693"/>
      <c r="DQ5" s="693"/>
      <c r="DR5" s="693"/>
      <c r="DS5" s="693"/>
      <c r="DT5" s="693"/>
      <c r="DU5" s="693"/>
      <c r="DV5" s="693"/>
      <c r="DW5" s="693"/>
      <c r="DX5" s="693"/>
      <c r="DY5" s="693"/>
      <c r="DZ5" s="693"/>
      <c r="EA5" s="693"/>
      <c r="EB5" s="693"/>
      <c r="EC5" s="693"/>
      <c r="ED5" s="693"/>
      <c r="EE5" s="693"/>
      <c r="EF5" s="693"/>
      <c r="EG5" s="693"/>
      <c r="EH5" s="693"/>
      <c r="EI5" s="693"/>
      <c r="EJ5" s="693"/>
      <c r="EK5" s="693"/>
      <c r="EL5" s="693"/>
      <c r="EM5" s="693"/>
      <c r="EN5" s="693"/>
      <c r="EO5" s="693"/>
      <c r="EP5" s="693"/>
      <c r="EQ5" s="693"/>
      <c r="ER5" s="693"/>
      <c r="ES5" s="693"/>
      <c r="ET5" s="693"/>
      <c r="EU5" s="693"/>
      <c r="EV5" s="693"/>
      <c r="EW5" s="693"/>
      <c r="EX5" s="693"/>
      <c r="EY5" s="693"/>
      <c r="EZ5" s="693"/>
      <c r="FA5" s="693"/>
      <c r="FB5" s="693"/>
      <c r="FC5" s="693"/>
      <c r="FD5" s="693"/>
      <c r="FE5" s="693"/>
      <c r="FF5" s="693"/>
      <c r="FG5" s="693"/>
      <c r="FH5" s="693"/>
      <c r="FI5" s="693"/>
      <c r="FJ5" s="693"/>
      <c r="FK5" s="693"/>
      <c r="FL5" s="693"/>
      <c r="FM5" s="693"/>
      <c r="FN5" s="693"/>
      <c r="FO5" s="693"/>
      <c r="FP5" s="693"/>
      <c r="FQ5" s="693"/>
      <c r="FR5" s="693"/>
      <c r="FS5" s="693"/>
      <c r="FT5" s="693"/>
      <c r="FU5" s="693"/>
      <c r="FV5" s="693"/>
      <c r="FW5" s="693"/>
      <c r="FX5" s="693"/>
      <c r="FY5" s="693"/>
      <c r="FZ5" s="693"/>
      <c r="GA5" s="693"/>
      <c r="GB5" s="693"/>
    </row>
    <row r="6" spans="1:184" ht="12.75" customHeight="1" thickBot="1">
      <c r="A6" s="695"/>
      <c r="B6" s="696">
        <v>25</v>
      </c>
      <c r="C6" s="5373" t="s">
        <v>1</v>
      </c>
      <c r="D6" s="5374"/>
      <c r="E6" s="5375"/>
      <c r="F6" s="5379" t="s">
        <v>209</v>
      </c>
      <c r="G6" s="5382" t="s">
        <v>2</v>
      </c>
      <c r="H6" s="5385" t="s">
        <v>3</v>
      </c>
      <c r="I6" s="5388" t="s">
        <v>4</v>
      </c>
      <c r="J6" s="5391" t="s">
        <v>5</v>
      </c>
      <c r="K6" s="5392"/>
      <c r="L6" s="5392"/>
      <c r="M6" s="5392"/>
      <c r="N6" s="5392"/>
      <c r="O6" s="5392"/>
      <c r="P6" s="5392"/>
      <c r="Q6" s="5392"/>
      <c r="R6" s="5392"/>
      <c r="S6" s="5392"/>
      <c r="T6" s="5392"/>
      <c r="U6" s="5392"/>
      <c r="V6" s="5392"/>
      <c r="W6" s="5392"/>
      <c r="X6" s="5392"/>
      <c r="Y6" s="5393"/>
      <c r="Z6" s="5394" t="s">
        <v>26</v>
      </c>
      <c r="AA6" s="692"/>
      <c r="AB6" s="693"/>
      <c r="AC6" s="693"/>
      <c r="AD6" s="693"/>
      <c r="AE6" s="693"/>
      <c r="AF6" s="693"/>
      <c r="AG6" s="693"/>
      <c r="AH6" s="693"/>
      <c r="AI6" s="693"/>
      <c r="AJ6" s="693"/>
      <c r="AK6" s="693"/>
      <c r="AL6" s="693"/>
      <c r="AM6" s="693"/>
      <c r="AN6" s="693"/>
      <c r="AO6" s="693"/>
      <c r="AP6" s="693"/>
      <c r="AQ6" s="693"/>
      <c r="AR6" s="693"/>
      <c r="AS6" s="693"/>
      <c r="AT6" s="693"/>
      <c r="AU6" s="693"/>
      <c r="AV6" s="693"/>
      <c r="AW6" s="693"/>
      <c r="AX6" s="693"/>
      <c r="AY6" s="693"/>
      <c r="AZ6" s="693"/>
      <c r="BA6" s="693"/>
      <c r="BB6" s="693"/>
      <c r="BC6" s="693"/>
      <c r="BD6" s="693"/>
      <c r="BE6" s="693"/>
      <c r="BF6" s="693"/>
      <c r="BG6" s="693"/>
      <c r="BH6" s="693"/>
      <c r="BI6" s="693"/>
      <c r="BJ6" s="693"/>
      <c r="BK6" s="693"/>
      <c r="BL6" s="693"/>
      <c r="BM6" s="693"/>
      <c r="BN6" s="693"/>
      <c r="BO6" s="693"/>
      <c r="BP6" s="693"/>
      <c r="BQ6" s="693"/>
      <c r="BR6" s="693"/>
      <c r="BS6" s="693"/>
      <c r="BT6" s="693"/>
      <c r="BU6" s="693"/>
      <c r="BV6" s="693"/>
      <c r="BW6" s="693"/>
      <c r="BX6" s="693"/>
      <c r="BY6" s="693"/>
      <c r="BZ6" s="693"/>
      <c r="CA6" s="693"/>
      <c r="CB6" s="693"/>
      <c r="CC6" s="693"/>
      <c r="CD6" s="693"/>
      <c r="CE6" s="693"/>
      <c r="CF6" s="693"/>
      <c r="CG6" s="693"/>
      <c r="CH6" s="693"/>
      <c r="CI6" s="693"/>
      <c r="CJ6" s="693"/>
      <c r="CK6" s="693"/>
      <c r="CL6" s="693"/>
      <c r="CM6" s="693"/>
      <c r="CN6" s="693"/>
      <c r="CO6" s="693"/>
      <c r="CP6" s="693"/>
      <c r="CQ6" s="693"/>
      <c r="CR6" s="693"/>
      <c r="CS6" s="693"/>
      <c r="CT6" s="693"/>
      <c r="CU6" s="693"/>
      <c r="CV6" s="693"/>
      <c r="CW6" s="693"/>
      <c r="CX6" s="693"/>
      <c r="CY6" s="693"/>
      <c r="CZ6" s="693"/>
      <c r="DA6" s="693"/>
      <c r="DB6" s="693"/>
      <c r="DC6" s="693"/>
      <c r="DD6" s="693"/>
      <c r="DE6" s="693"/>
      <c r="DF6" s="693"/>
      <c r="DG6" s="693"/>
      <c r="DH6" s="693"/>
      <c r="DI6" s="693"/>
      <c r="DJ6" s="693"/>
      <c r="DK6" s="693"/>
      <c r="DL6" s="693"/>
      <c r="DM6" s="693"/>
      <c r="DN6" s="693"/>
      <c r="DO6" s="693"/>
      <c r="DP6" s="693"/>
      <c r="DQ6" s="693"/>
      <c r="DR6" s="693"/>
      <c r="DS6" s="693"/>
      <c r="DT6" s="693"/>
      <c r="DU6" s="693"/>
      <c r="DV6" s="693"/>
      <c r="DW6" s="693"/>
      <c r="DX6" s="693"/>
      <c r="DY6" s="693"/>
      <c r="DZ6" s="693"/>
      <c r="EA6" s="693"/>
      <c r="EB6" s="693"/>
      <c r="EC6" s="693"/>
      <c r="ED6" s="693"/>
      <c r="EE6" s="693"/>
      <c r="EF6" s="693"/>
      <c r="EG6" s="693"/>
      <c r="EH6" s="693"/>
      <c r="EI6" s="693"/>
      <c r="EJ6" s="693"/>
      <c r="EK6" s="693"/>
      <c r="EL6" s="693"/>
      <c r="EM6" s="693"/>
      <c r="EN6" s="693"/>
      <c r="EO6" s="693"/>
      <c r="EP6" s="693"/>
      <c r="EQ6" s="693"/>
      <c r="ER6" s="693"/>
      <c r="ES6" s="693"/>
      <c r="ET6" s="693"/>
      <c r="EU6" s="693"/>
      <c r="EV6" s="693"/>
      <c r="EW6" s="693"/>
      <c r="EX6" s="693"/>
      <c r="EY6" s="693"/>
      <c r="EZ6" s="693"/>
      <c r="FA6" s="693"/>
      <c r="FB6" s="693"/>
      <c r="FC6" s="693"/>
      <c r="FD6" s="693"/>
      <c r="FE6" s="693"/>
      <c r="FF6" s="693"/>
      <c r="FG6" s="693"/>
      <c r="FH6" s="693"/>
      <c r="FI6" s="693"/>
      <c r="FJ6" s="693"/>
      <c r="FK6" s="693"/>
      <c r="FL6" s="693"/>
      <c r="FM6" s="693"/>
      <c r="FN6" s="693"/>
      <c r="FO6" s="693"/>
      <c r="FP6" s="693"/>
      <c r="FQ6" s="693"/>
      <c r="FR6" s="693"/>
      <c r="FS6" s="693"/>
      <c r="FT6" s="693"/>
      <c r="FU6" s="693"/>
      <c r="FV6" s="693"/>
      <c r="FW6" s="693"/>
      <c r="FX6" s="693"/>
      <c r="FY6" s="693"/>
      <c r="FZ6" s="693"/>
      <c r="GA6" s="693"/>
      <c r="GB6" s="693"/>
    </row>
    <row r="7" spans="1:184" ht="12" customHeight="1" thickBot="1">
      <c r="A7" s="697"/>
      <c r="B7" s="698"/>
      <c r="C7" s="5376"/>
      <c r="D7" s="5377"/>
      <c r="E7" s="5378"/>
      <c r="F7" s="5380"/>
      <c r="G7" s="5383"/>
      <c r="H7" s="5386"/>
      <c r="I7" s="5389"/>
      <c r="J7" s="5356">
        <v>1</v>
      </c>
      <c r="K7" s="5357"/>
      <c r="L7" s="5357"/>
      <c r="M7" s="5358"/>
      <c r="N7" s="5359">
        <v>2</v>
      </c>
      <c r="O7" s="5360"/>
      <c r="P7" s="5360"/>
      <c r="Q7" s="5361"/>
      <c r="R7" s="5359">
        <v>3</v>
      </c>
      <c r="S7" s="5360"/>
      <c r="T7" s="5360"/>
      <c r="U7" s="5361"/>
      <c r="V7" s="5359">
        <v>4</v>
      </c>
      <c r="W7" s="5360"/>
      <c r="X7" s="5360"/>
      <c r="Y7" s="5361"/>
      <c r="Z7" s="5395"/>
      <c r="AA7" s="692"/>
      <c r="AB7" s="693"/>
      <c r="AC7" s="693"/>
      <c r="AD7" s="693"/>
      <c r="AE7" s="693"/>
      <c r="AF7" s="693"/>
      <c r="AG7" s="693"/>
      <c r="AH7" s="693"/>
      <c r="AI7" s="693"/>
      <c r="AJ7" s="693"/>
      <c r="AK7" s="693"/>
      <c r="AL7" s="693"/>
      <c r="AM7" s="693"/>
      <c r="AN7" s="693"/>
      <c r="AO7" s="693"/>
      <c r="AP7" s="693"/>
      <c r="AQ7" s="693"/>
      <c r="AR7" s="693"/>
      <c r="AS7" s="693"/>
      <c r="AT7" s="693"/>
      <c r="AU7" s="693"/>
      <c r="AV7" s="693"/>
      <c r="AW7" s="693"/>
      <c r="AX7" s="693"/>
      <c r="AY7" s="693"/>
      <c r="AZ7" s="693"/>
      <c r="BA7" s="693"/>
      <c r="BB7" s="693"/>
      <c r="BC7" s="693"/>
      <c r="BD7" s="693"/>
      <c r="BE7" s="693"/>
      <c r="BF7" s="693"/>
      <c r="BG7" s="693"/>
      <c r="BH7" s="693"/>
      <c r="BI7" s="693"/>
      <c r="BJ7" s="693"/>
      <c r="BK7" s="693"/>
      <c r="BL7" s="693"/>
      <c r="BM7" s="693"/>
      <c r="BN7" s="693"/>
      <c r="BO7" s="693"/>
      <c r="BP7" s="693"/>
      <c r="BQ7" s="693"/>
      <c r="BR7" s="693"/>
      <c r="BS7" s="693"/>
      <c r="BT7" s="693"/>
      <c r="BU7" s="693"/>
      <c r="BV7" s="693"/>
      <c r="BW7" s="693"/>
      <c r="BX7" s="693"/>
      <c r="BY7" s="693"/>
      <c r="BZ7" s="693"/>
      <c r="CA7" s="693"/>
      <c r="CB7" s="693"/>
      <c r="CC7" s="693"/>
      <c r="CD7" s="693"/>
      <c r="CE7" s="693"/>
      <c r="CF7" s="693"/>
      <c r="CG7" s="693"/>
      <c r="CH7" s="693"/>
      <c r="CI7" s="693"/>
      <c r="CJ7" s="693"/>
      <c r="CK7" s="693"/>
      <c r="CL7" s="693"/>
      <c r="CM7" s="693"/>
      <c r="CN7" s="693"/>
      <c r="CO7" s="693"/>
      <c r="CP7" s="693"/>
      <c r="CQ7" s="693"/>
      <c r="CR7" s="693"/>
      <c r="CS7" s="693"/>
      <c r="CT7" s="693"/>
      <c r="CU7" s="693"/>
      <c r="CV7" s="693"/>
      <c r="CW7" s="693"/>
      <c r="CX7" s="693"/>
      <c r="CY7" s="693"/>
      <c r="CZ7" s="693"/>
      <c r="DA7" s="693"/>
      <c r="DB7" s="693"/>
      <c r="DC7" s="693"/>
      <c r="DD7" s="693"/>
      <c r="DE7" s="693"/>
      <c r="DF7" s="693"/>
      <c r="DG7" s="693"/>
      <c r="DH7" s="693"/>
      <c r="DI7" s="693"/>
      <c r="DJ7" s="693"/>
      <c r="DK7" s="693"/>
      <c r="DL7" s="693"/>
      <c r="DM7" s="693"/>
      <c r="DN7" s="693"/>
      <c r="DO7" s="693"/>
      <c r="DP7" s="693"/>
      <c r="DQ7" s="693"/>
      <c r="DR7" s="693"/>
      <c r="DS7" s="693"/>
      <c r="DT7" s="693"/>
      <c r="DU7" s="693"/>
      <c r="DV7" s="693"/>
      <c r="DW7" s="693"/>
      <c r="DX7" s="693"/>
      <c r="DY7" s="693"/>
      <c r="DZ7" s="693"/>
      <c r="EA7" s="693"/>
      <c r="EB7" s="693"/>
      <c r="EC7" s="693"/>
      <c r="ED7" s="693"/>
      <c r="EE7" s="693"/>
      <c r="EF7" s="693"/>
      <c r="EG7" s="693"/>
      <c r="EH7" s="693"/>
      <c r="EI7" s="693"/>
      <c r="EJ7" s="693"/>
      <c r="EK7" s="693"/>
      <c r="EL7" s="693"/>
      <c r="EM7" s="693"/>
      <c r="EN7" s="693"/>
      <c r="EO7" s="693"/>
      <c r="EP7" s="693"/>
      <c r="EQ7" s="693"/>
      <c r="ER7" s="693"/>
      <c r="ES7" s="693"/>
      <c r="ET7" s="693"/>
      <c r="EU7" s="693"/>
      <c r="EV7" s="693"/>
      <c r="EW7" s="693"/>
      <c r="EX7" s="693"/>
      <c r="EY7" s="693"/>
      <c r="EZ7" s="693"/>
      <c r="FA7" s="693"/>
      <c r="FB7" s="693"/>
      <c r="FC7" s="693"/>
      <c r="FD7" s="693"/>
      <c r="FE7" s="693"/>
      <c r="FF7" s="693"/>
      <c r="FG7" s="693"/>
      <c r="FH7" s="693"/>
      <c r="FI7" s="693"/>
      <c r="FJ7" s="693"/>
      <c r="FK7" s="693"/>
      <c r="FL7" s="693"/>
      <c r="FM7" s="693"/>
      <c r="FN7" s="693"/>
      <c r="FO7" s="693"/>
      <c r="FP7" s="693"/>
      <c r="FQ7" s="693"/>
      <c r="FR7" s="693"/>
      <c r="FS7" s="693"/>
      <c r="FT7" s="693"/>
      <c r="FU7" s="693"/>
      <c r="FV7" s="693"/>
      <c r="FW7" s="693"/>
      <c r="FX7" s="693"/>
      <c r="FY7" s="693"/>
      <c r="FZ7" s="693"/>
      <c r="GA7" s="693"/>
      <c r="GB7" s="693"/>
    </row>
    <row r="8" spans="1:184" ht="24" customHeight="1" thickBot="1">
      <c r="A8" s="699"/>
      <c r="B8" s="700"/>
      <c r="C8" s="701" t="s">
        <v>6</v>
      </c>
      <c r="D8" s="702" t="s">
        <v>7</v>
      </c>
      <c r="E8" s="703" t="s">
        <v>39</v>
      </c>
      <c r="F8" s="5381"/>
      <c r="G8" s="5384"/>
      <c r="H8" s="5387"/>
      <c r="I8" s="5390"/>
      <c r="J8" s="704" t="s">
        <v>40</v>
      </c>
      <c r="K8" s="705" t="s">
        <v>41</v>
      </c>
      <c r="L8" s="705" t="s">
        <v>9</v>
      </c>
      <c r="M8" s="706" t="s">
        <v>10</v>
      </c>
      <c r="N8" s="707" t="s">
        <v>40</v>
      </c>
      <c r="O8" s="708" t="s">
        <v>41</v>
      </c>
      <c r="P8" s="708" t="s">
        <v>9</v>
      </c>
      <c r="Q8" s="709" t="s">
        <v>10</v>
      </c>
      <c r="R8" s="707" t="s">
        <v>40</v>
      </c>
      <c r="S8" s="708" t="s">
        <v>41</v>
      </c>
      <c r="T8" s="708" t="s">
        <v>9</v>
      </c>
      <c r="U8" s="709" t="s">
        <v>10</v>
      </c>
      <c r="V8" s="707" t="s">
        <v>40</v>
      </c>
      <c r="W8" s="708" t="s">
        <v>41</v>
      </c>
      <c r="X8" s="708" t="s">
        <v>9</v>
      </c>
      <c r="Y8" s="709" t="s">
        <v>10</v>
      </c>
      <c r="Z8" s="5396"/>
      <c r="AA8" s="692"/>
      <c r="AB8" s="693"/>
      <c r="AC8" s="693"/>
      <c r="AD8" s="693"/>
      <c r="AE8" s="693"/>
      <c r="AF8" s="693"/>
      <c r="AG8" s="693"/>
      <c r="AH8" s="693"/>
      <c r="AI8" s="693"/>
      <c r="AJ8" s="693"/>
      <c r="AK8" s="693"/>
      <c r="AL8" s="693"/>
      <c r="AM8" s="693"/>
      <c r="AN8" s="693"/>
      <c r="AO8" s="693"/>
      <c r="AP8" s="693"/>
      <c r="AQ8" s="693"/>
      <c r="AR8" s="693"/>
      <c r="AS8" s="693"/>
      <c r="AT8" s="693"/>
      <c r="AU8" s="693"/>
      <c r="AV8" s="693"/>
      <c r="AW8" s="693"/>
      <c r="AX8" s="693"/>
      <c r="AY8" s="693"/>
      <c r="AZ8" s="693"/>
      <c r="BA8" s="693"/>
      <c r="BB8" s="693"/>
      <c r="BC8" s="693"/>
      <c r="BD8" s="693"/>
      <c r="BE8" s="693"/>
      <c r="BF8" s="693"/>
      <c r="BG8" s="693"/>
      <c r="BH8" s="693"/>
      <c r="BI8" s="693"/>
      <c r="BJ8" s="693"/>
      <c r="BK8" s="693"/>
      <c r="BL8" s="693"/>
      <c r="BM8" s="693"/>
      <c r="BN8" s="693"/>
      <c r="BO8" s="693"/>
      <c r="BP8" s="693"/>
      <c r="BQ8" s="693"/>
      <c r="BR8" s="693"/>
      <c r="BS8" s="693"/>
      <c r="BT8" s="693"/>
      <c r="BU8" s="693"/>
      <c r="BV8" s="693"/>
      <c r="BW8" s="693"/>
      <c r="BX8" s="693"/>
      <c r="BY8" s="693"/>
      <c r="BZ8" s="693"/>
      <c r="CA8" s="693"/>
      <c r="CB8" s="693"/>
      <c r="CC8" s="693"/>
      <c r="CD8" s="693"/>
      <c r="CE8" s="693"/>
      <c r="CF8" s="693"/>
      <c r="CG8" s="693"/>
      <c r="CH8" s="693"/>
      <c r="CI8" s="693"/>
      <c r="CJ8" s="693"/>
      <c r="CK8" s="693"/>
      <c r="CL8" s="693"/>
      <c r="CM8" s="693"/>
      <c r="CN8" s="693"/>
      <c r="CO8" s="693"/>
      <c r="CP8" s="693"/>
      <c r="CQ8" s="693"/>
      <c r="CR8" s="693"/>
      <c r="CS8" s="693"/>
      <c r="CT8" s="693"/>
      <c r="CU8" s="693"/>
      <c r="CV8" s="693"/>
      <c r="CW8" s="693"/>
      <c r="CX8" s="693"/>
      <c r="CY8" s="693"/>
      <c r="CZ8" s="693"/>
      <c r="DA8" s="693"/>
      <c r="DB8" s="693"/>
      <c r="DC8" s="693"/>
      <c r="DD8" s="693"/>
      <c r="DE8" s="693"/>
      <c r="DF8" s="693"/>
      <c r="DG8" s="693"/>
      <c r="DH8" s="693"/>
      <c r="DI8" s="693"/>
      <c r="DJ8" s="693"/>
      <c r="DK8" s="693"/>
      <c r="DL8" s="693"/>
      <c r="DM8" s="693"/>
      <c r="DN8" s="693"/>
      <c r="DO8" s="693"/>
      <c r="DP8" s="693"/>
      <c r="DQ8" s="693"/>
      <c r="DR8" s="693"/>
      <c r="DS8" s="693"/>
      <c r="DT8" s="693"/>
      <c r="DU8" s="693"/>
      <c r="DV8" s="693"/>
      <c r="DW8" s="693"/>
      <c r="DX8" s="693"/>
      <c r="DY8" s="693"/>
      <c r="DZ8" s="693"/>
      <c r="EA8" s="693"/>
      <c r="EB8" s="693"/>
      <c r="EC8" s="693"/>
      <c r="ED8" s="693"/>
      <c r="EE8" s="693"/>
      <c r="EF8" s="693"/>
      <c r="EG8" s="693"/>
      <c r="EH8" s="693"/>
      <c r="EI8" s="693"/>
      <c r="EJ8" s="693"/>
      <c r="EK8" s="693"/>
      <c r="EL8" s="693"/>
      <c r="EM8" s="693"/>
      <c r="EN8" s="693"/>
      <c r="EO8" s="693"/>
      <c r="EP8" s="693"/>
      <c r="EQ8" s="693"/>
      <c r="ER8" s="693"/>
      <c r="ES8" s="693"/>
      <c r="ET8" s="693"/>
      <c r="EU8" s="693"/>
      <c r="EV8" s="693"/>
      <c r="EW8" s="693"/>
      <c r="EX8" s="693"/>
      <c r="EY8" s="693"/>
      <c r="EZ8" s="693"/>
      <c r="FA8" s="693"/>
      <c r="FB8" s="693"/>
      <c r="FC8" s="693"/>
      <c r="FD8" s="693"/>
      <c r="FE8" s="693"/>
      <c r="FF8" s="693"/>
      <c r="FG8" s="693"/>
      <c r="FH8" s="693"/>
      <c r="FI8" s="693"/>
      <c r="FJ8" s="693"/>
      <c r="FK8" s="693"/>
      <c r="FL8" s="693"/>
      <c r="FM8" s="693"/>
      <c r="FN8" s="693"/>
      <c r="FO8" s="693"/>
      <c r="FP8" s="693"/>
      <c r="FQ8" s="693"/>
      <c r="FR8" s="693"/>
      <c r="FS8" s="693"/>
      <c r="FT8" s="693"/>
      <c r="FU8" s="693"/>
      <c r="FV8" s="693"/>
      <c r="FW8" s="693"/>
      <c r="FX8" s="693"/>
      <c r="FY8" s="693"/>
      <c r="FZ8" s="693"/>
      <c r="GA8" s="693"/>
      <c r="GB8" s="693"/>
    </row>
    <row r="9" spans="1:184" ht="13.5" customHeight="1" thickBot="1">
      <c r="A9" s="710" t="s">
        <v>14</v>
      </c>
      <c r="B9" s="711" t="s">
        <v>29</v>
      </c>
      <c r="C9" s="712"/>
      <c r="D9" s="713"/>
      <c r="E9" s="713"/>
      <c r="F9" s="713"/>
      <c r="G9" s="713"/>
      <c r="H9" s="714"/>
      <c r="I9" s="715"/>
      <c r="J9" s="713"/>
      <c r="K9" s="713"/>
      <c r="L9" s="713"/>
      <c r="M9" s="716"/>
      <c r="N9" s="713"/>
      <c r="O9" s="713"/>
      <c r="P9" s="713"/>
      <c r="Q9" s="716"/>
      <c r="R9" s="713"/>
      <c r="S9" s="713"/>
      <c r="T9" s="713"/>
      <c r="U9" s="716"/>
      <c r="V9" s="713"/>
      <c r="W9" s="713"/>
      <c r="X9" s="713"/>
      <c r="Y9" s="716"/>
      <c r="Z9" s="717"/>
      <c r="AA9" s="692"/>
      <c r="AB9" s="693"/>
      <c r="AC9" s="693"/>
      <c r="AD9" s="693"/>
      <c r="AE9" s="693"/>
      <c r="AF9" s="693"/>
      <c r="AG9" s="693"/>
      <c r="AH9" s="693"/>
      <c r="AI9" s="693"/>
      <c r="AJ9" s="693"/>
      <c r="AK9" s="693"/>
      <c r="AL9" s="693"/>
      <c r="AM9" s="693"/>
      <c r="AN9" s="693"/>
      <c r="AO9" s="693"/>
      <c r="AP9" s="693"/>
      <c r="AQ9" s="693"/>
      <c r="AR9" s="693"/>
      <c r="AS9" s="693"/>
      <c r="AT9" s="693"/>
      <c r="AU9" s="693"/>
      <c r="AV9" s="693"/>
      <c r="AW9" s="693"/>
      <c r="AX9" s="693"/>
      <c r="AY9" s="693"/>
      <c r="AZ9" s="693"/>
      <c r="BA9" s="693"/>
      <c r="BB9" s="693"/>
      <c r="BC9" s="693"/>
      <c r="BD9" s="693"/>
      <c r="BE9" s="693"/>
      <c r="BF9" s="693"/>
      <c r="BG9" s="693"/>
      <c r="BH9" s="693"/>
      <c r="BI9" s="693"/>
      <c r="BJ9" s="693"/>
      <c r="BK9" s="693"/>
      <c r="BL9" s="693"/>
      <c r="BM9" s="693"/>
      <c r="BN9" s="693"/>
      <c r="BO9" s="693"/>
      <c r="BP9" s="693"/>
      <c r="BQ9" s="693"/>
      <c r="BR9" s="693"/>
      <c r="BS9" s="693"/>
      <c r="BT9" s="693"/>
      <c r="BU9" s="693"/>
      <c r="BV9" s="693"/>
      <c r="BW9" s="693"/>
      <c r="BX9" s="693"/>
      <c r="BY9" s="693"/>
      <c r="BZ9" s="693"/>
      <c r="CA9" s="693"/>
      <c r="CB9" s="693"/>
      <c r="CC9" s="693"/>
      <c r="CD9" s="693"/>
      <c r="CE9" s="693"/>
      <c r="CF9" s="693"/>
      <c r="CG9" s="693"/>
      <c r="CH9" s="693"/>
      <c r="CI9" s="693"/>
      <c r="CJ9" s="693"/>
      <c r="CK9" s="693"/>
      <c r="CL9" s="693"/>
      <c r="CM9" s="693"/>
      <c r="CN9" s="693"/>
      <c r="CO9" s="693"/>
      <c r="CP9" s="693"/>
      <c r="CQ9" s="693"/>
      <c r="CR9" s="693"/>
      <c r="CS9" s="693"/>
      <c r="CT9" s="693"/>
      <c r="CU9" s="693"/>
      <c r="CV9" s="693"/>
      <c r="CW9" s="693"/>
      <c r="CX9" s="693"/>
      <c r="CY9" s="693"/>
      <c r="CZ9" s="693"/>
      <c r="DA9" s="693"/>
      <c r="DB9" s="693"/>
      <c r="DC9" s="693"/>
      <c r="DD9" s="693"/>
      <c r="DE9" s="693"/>
      <c r="DF9" s="693"/>
      <c r="DG9" s="693"/>
      <c r="DH9" s="693"/>
      <c r="DI9" s="693"/>
      <c r="DJ9" s="693"/>
      <c r="DK9" s="693"/>
      <c r="DL9" s="693"/>
      <c r="DM9" s="693"/>
      <c r="DN9" s="693"/>
      <c r="DO9" s="693"/>
      <c r="DP9" s="693"/>
      <c r="DQ9" s="693"/>
      <c r="DR9" s="693"/>
      <c r="DS9" s="693"/>
      <c r="DT9" s="693"/>
      <c r="DU9" s="693"/>
      <c r="DV9" s="693"/>
      <c r="DW9" s="693"/>
      <c r="DX9" s="693"/>
      <c r="DY9" s="693"/>
      <c r="DZ9" s="693"/>
      <c r="EA9" s="693"/>
      <c r="EB9" s="693"/>
      <c r="EC9" s="693"/>
      <c r="ED9" s="693"/>
      <c r="EE9" s="693"/>
      <c r="EF9" s="693"/>
      <c r="EG9" s="693"/>
      <c r="EH9" s="693"/>
      <c r="EI9" s="693"/>
      <c r="EJ9" s="693"/>
      <c r="EK9" s="693"/>
      <c r="EL9" s="693"/>
      <c r="EM9" s="693"/>
      <c r="EN9" s="693"/>
      <c r="EO9" s="693"/>
      <c r="EP9" s="693"/>
      <c r="EQ9" s="693"/>
      <c r="ER9" s="693"/>
      <c r="ES9" s="693"/>
      <c r="ET9" s="693"/>
      <c r="EU9" s="693"/>
      <c r="EV9" s="693"/>
      <c r="EW9" s="693"/>
      <c r="EX9" s="693"/>
      <c r="EY9" s="693"/>
      <c r="EZ9" s="693"/>
      <c r="FA9" s="693"/>
      <c r="FB9" s="693"/>
      <c r="FC9" s="693"/>
      <c r="FD9" s="693"/>
      <c r="FE9" s="693"/>
      <c r="FF9" s="693"/>
      <c r="FG9" s="693"/>
      <c r="FH9" s="693"/>
      <c r="FI9" s="693"/>
      <c r="FJ9" s="693"/>
      <c r="FK9" s="693"/>
      <c r="FL9" s="693"/>
      <c r="FM9" s="693"/>
      <c r="FN9" s="693"/>
      <c r="FO9" s="693"/>
      <c r="FP9" s="693"/>
      <c r="FQ9" s="693"/>
      <c r="FR9" s="693"/>
      <c r="FS9" s="693"/>
      <c r="FT9" s="693"/>
      <c r="FU9" s="693"/>
      <c r="FV9" s="693"/>
      <c r="FW9" s="693"/>
      <c r="FX9" s="693"/>
      <c r="FY9" s="693"/>
      <c r="FZ9" s="693"/>
      <c r="GA9" s="693"/>
      <c r="GB9" s="693"/>
    </row>
    <row r="10" spans="1:184" ht="14.1" customHeight="1">
      <c r="A10" s="718">
        <v>1</v>
      </c>
      <c r="B10" s="719" t="s">
        <v>210</v>
      </c>
      <c r="C10" s="720">
        <f t="shared" ref="C10:D14" si="0">SUM(J10,N10,R10,V10)</f>
        <v>0</v>
      </c>
      <c r="D10" s="721">
        <f t="shared" si="0"/>
        <v>30</v>
      </c>
      <c r="E10" s="722">
        <f t="shared" ref="E10:E20" si="1">SUM(C10:D10)</f>
        <v>30</v>
      </c>
      <c r="F10" s="720">
        <v>30</v>
      </c>
      <c r="G10" s="723">
        <f t="shared" ref="G10:G20" si="2">H10-F10</f>
        <v>70</v>
      </c>
      <c r="H10" s="721">
        <f t="shared" ref="H10:H20" si="3">$B$6*I10</f>
        <v>100</v>
      </c>
      <c r="I10" s="724">
        <f>SUM(M10,Q10,U10,Y10)</f>
        <v>4</v>
      </c>
      <c r="J10" s="720">
        <v>0</v>
      </c>
      <c r="K10" s="721">
        <v>15</v>
      </c>
      <c r="L10" s="721">
        <v>35</v>
      </c>
      <c r="M10" s="724">
        <v>2</v>
      </c>
      <c r="N10" s="720">
        <v>0</v>
      </c>
      <c r="O10" s="721">
        <v>15</v>
      </c>
      <c r="P10" s="721">
        <v>35</v>
      </c>
      <c r="Q10" s="724">
        <v>2</v>
      </c>
      <c r="R10" s="725"/>
      <c r="S10" s="726"/>
      <c r="T10" s="726"/>
      <c r="U10" s="727"/>
      <c r="V10" s="725"/>
      <c r="W10" s="726"/>
      <c r="X10" s="726"/>
      <c r="Y10" s="727"/>
      <c r="Z10" s="728" t="s">
        <v>47</v>
      </c>
      <c r="AA10" s="692"/>
      <c r="AB10" s="693"/>
      <c r="AC10" s="693"/>
      <c r="AD10" s="693"/>
      <c r="AE10" s="693"/>
      <c r="AF10" s="693"/>
      <c r="AG10" s="693"/>
      <c r="AH10" s="693"/>
      <c r="AI10" s="693"/>
      <c r="AJ10" s="693"/>
      <c r="AK10" s="693"/>
      <c r="AL10" s="693"/>
      <c r="AM10" s="693"/>
      <c r="AN10" s="693"/>
      <c r="AO10" s="693"/>
      <c r="AP10" s="693"/>
      <c r="AQ10" s="693"/>
      <c r="AR10" s="693"/>
      <c r="AS10" s="693"/>
      <c r="AT10" s="693"/>
      <c r="AU10" s="693"/>
      <c r="AV10" s="693"/>
      <c r="AW10" s="693"/>
      <c r="AX10" s="693"/>
      <c r="AY10" s="693"/>
      <c r="AZ10" s="693"/>
      <c r="BA10" s="693"/>
      <c r="BB10" s="693"/>
      <c r="BC10" s="693"/>
      <c r="BD10" s="693"/>
      <c r="BE10" s="693"/>
      <c r="BF10" s="693"/>
      <c r="BG10" s="693"/>
      <c r="BH10" s="693"/>
      <c r="BI10" s="693"/>
      <c r="BJ10" s="693"/>
      <c r="BK10" s="693"/>
      <c r="BL10" s="693"/>
      <c r="BM10" s="693"/>
      <c r="BN10" s="693"/>
      <c r="BO10" s="693"/>
      <c r="BP10" s="693"/>
      <c r="BQ10" s="693"/>
      <c r="BR10" s="693"/>
      <c r="BS10" s="693"/>
      <c r="BT10" s="693"/>
      <c r="BU10" s="693"/>
      <c r="BV10" s="693"/>
      <c r="BW10" s="693"/>
      <c r="BX10" s="693"/>
      <c r="BY10" s="693"/>
      <c r="BZ10" s="693"/>
      <c r="CA10" s="693"/>
      <c r="CB10" s="693"/>
      <c r="CC10" s="693"/>
      <c r="CD10" s="693"/>
      <c r="CE10" s="693"/>
      <c r="CF10" s="693"/>
      <c r="CG10" s="693"/>
      <c r="CH10" s="693"/>
      <c r="CI10" s="693"/>
      <c r="CJ10" s="693"/>
      <c r="CK10" s="693"/>
      <c r="CL10" s="693"/>
      <c r="CM10" s="693"/>
      <c r="CN10" s="693"/>
      <c r="CO10" s="693"/>
      <c r="CP10" s="693"/>
      <c r="CQ10" s="693"/>
      <c r="CR10" s="693"/>
      <c r="CS10" s="693"/>
      <c r="CT10" s="693"/>
      <c r="CU10" s="693"/>
      <c r="CV10" s="693"/>
      <c r="CW10" s="693"/>
      <c r="CX10" s="693"/>
      <c r="CY10" s="693"/>
      <c r="CZ10" s="693"/>
      <c r="DA10" s="693"/>
      <c r="DB10" s="693"/>
      <c r="DC10" s="693"/>
      <c r="DD10" s="693"/>
      <c r="DE10" s="693"/>
      <c r="DF10" s="693"/>
      <c r="DG10" s="693"/>
      <c r="DH10" s="693"/>
      <c r="DI10" s="693"/>
      <c r="DJ10" s="693"/>
      <c r="DK10" s="693"/>
      <c r="DL10" s="693"/>
      <c r="DM10" s="693"/>
      <c r="DN10" s="693"/>
      <c r="DO10" s="693"/>
      <c r="DP10" s="693"/>
      <c r="DQ10" s="693"/>
      <c r="DR10" s="693"/>
      <c r="DS10" s="693"/>
      <c r="DT10" s="693"/>
      <c r="DU10" s="693"/>
      <c r="DV10" s="693"/>
      <c r="DW10" s="693"/>
      <c r="DX10" s="693"/>
      <c r="DY10" s="693"/>
      <c r="DZ10" s="693"/>
      <c r="EA10" s="693"/>
      <c r="EB10" s="693"/>
      <c r="EC10" s="693"/>
      <c r="ED10" s="693"/>
      <c r="EE10" s="693"/>
      <c r="EF10" s="693"/>
      <c r="EG10" s="693"/>
      <c r="EH10" s="693"/>
      <c r="EI10" s="693"/>
      <c r="EJ10" s="693"/>
      <c r="EK10" s="693"/>
      <c r="EL10" s="693"/>
      <c r="EM10" s="693"/>
      <c r="EN10" s="693"/>
      <c r="EO10" s="693"/>
      <c r="EP10" s="693"/>
      <c r="EQ10" s="693"/>
      <c r="ER10" s="693"/>
      <c r="ES10" s="693"/>
      <c r="ET10" s="693"/>
      <c r="EU10" s="693"/>
      <c r="EV10" s="693"/>
      <c r="EW10" s="693"/>
      <c r="EX10" s="693"/>
      <c r="EY10" s="693"/>
      <c r="EZ10" s="693"/>
      <c r="FA10" s="693"/>
      <c r="FB10" s="693"/>
      <c r="FC10" s="693"/>
      <c r="FD10" s="693"/>
      <c r="FE10" s="693"/>
      <c r="FF10" s="693"/>
      <c r="FG10" s="693"/>
      <c r="FH10" s="693"/>
      <c r="FI10" s="693"/>
      <c r="FJ10" s="693"/>
      <c r="FK10" s="693"/>
      <c r="FL10" s="693"/>
      <c r="FM10" s="693"/>
      <c r="FN10" s="693"/>
      <c r="FO10" s="693"/>
      <c r="FP10" s="693"/>
      <c r="FQ10" s="693"/>
      <c r="FR10" s="693"/>
      <c r="FS10" s="693"/>
      <c r="FT10" s="693"/>
      <c r="FU10" s="693"/>
      <c r="FV10" s="693"/>
      <c r="FW10" s="693"/>
      <c r="FX10" s="693"/>
      <c r="FY10" s="693"/>
      <c r="FZ10" s="693"/>
      <c r="GA10" s="693"/>
      <c r="GB10" s="693"/>
    </row>
    <row r="11" spans="1:184" ht="13.7" customHeight="1">
      <c r="A11" s="729">
        <v>2</v>
      </c>
      <c r="B11" s="730" t="s">
        <v>211</v>
      </c>
      <c r="C11" s="731">
        <f t="shared" si="0"/>
        <v>15</v>
      </c>
      <c r="D11" s="732">
        <f t="shared" si="0"/>
        <v>0</v>
      </c>
      <c r="E11" s="733">
        <f t="shared" si="1"/>
        <v>15</v>
      </c>
      <c r="F11" s="731">
        <v>15</v>
      </c>
      <c r="G11" s="732">
        <f t="shared" si="2"/>
        <v>35</v>
      </c>
      <c r="H11" s="732">
        <f t="shared" si="3"/>
        <v>50</v>
      </c>
      <c r="I11" s="734">
        <f>SUM(M11,Q11,U11,Y11)</f>
        <v>2</v>
      </c>
      <c r="J11" s="731">
        <v>15</v>
      </c>
      <c r="K11" s="732">
        <v>0</v>
      </c>
      <c r="L11" s="732">
        <f>G11</f>
        <v>35</v>
      </c>
      <c r="M11" s="734">
        <v>2</v>
      </c>
      <c r="N11" s="735"/>
      <c r="O11" s="736"/>
      <c r="P11" s="736"/>
      <c r="Q11" s="737"/>
      <c r="R11" s="735"/>
      <c r="S11" s="736"/>
      <c r="T11" s="736"/>
      <c r="U11" s="737"/>
      <c r="V11" s="735"/>
      <c r="W11" s="736"/>
      <c r="X11" s="736"/>
      <c r="Y11" s="737"/>
      <c r="Z11" s="738" t="s">
        <v>66</v>
      </c>
      <c r="AA11" s="692"/>
      <c r="AB11" s="693"/>
      <c r="AC11" s="693"/>
      <c r="AD11" s="693"/>
      <c r="AE11" s="693"/>
      <c r="AF11" s="693"/>
      <c r="AG11" s="693"/>
      <c r="AH11" s="693"/>
      <c r="AI11" s="693"/>
      <c r="AJ11" s="693"/>
      <c r="AK11" s="693"/>
      <c r="AL11" s="693"/>
      <c r="AM11" s="693"/>
      <c r="AN11" s="693"/>
      <c r="AO11" s="693"/>
      <c r="AP11" s="693"/>
      <c r="AQ11" s="693"/>
      <c r="AR11" s="693"/>
      <c r="AS11" s="693"/>
      <c r="AT11" s="693"/>
      <c r="AU11" s="693"/>
      <c r="AV11" s="693"/>
      <c r="AW11" s="693"/>
      <c r="AX11" s="693"/>
      <c r="AY11" s="693"/>
      <c r="AZ11" s="693"/>
      <c r="BA11" s="693"/>
      <c r="BB11" s="693"/>
      <c r="BC11" s="693"/>
      <c r="BD11" s="693"/>
      <c r="BE11" s="693"/>
      <c r="BF11" s="693"/>
      <c r="BG11" s="693"/>
      <c r="BH11" s="693"/>
      <c r="BI11" s="693"/>
      <c r="BJ11" s="693"/>
      <c r="BK11" s="693"/>
      <c r="BL11" s="693"/>
      <c r="BM11" s="693"/>
      <c r="BN11" s="693"/>
      <c r="BO11" s="693"/>
      <c r="BP11" s="693"/>
      <c r="BQ11" s="693"/>
      <c r="BR11" s="693"/>
      <c r="BS11" s="693"/>
      <c r="BT11" s="693"/>
      <c r="BU11" s="693"/>
      <c r="BV11" s="693"/>
      <c r="BW11" s="693"/>
      <c r="BX11" s="693"/>
      <c r="BY11" s="693"/>
      <c r="BZ11" s="693"/>
      <c r="CA11" s="693"/>
      <c r="CB11" s="693"/>
      <c r="CC11" s="693"/>
      <c r="CD11" s="693"/>
      <c r="CE11" s="693"/>
      <c r="CF11" s="693"/>
      <c r="CG11" s="693"/>
      <c r="CH11" s="693"/>
      <c r="CI11" s="693"/>
      <c r="CJ11" s="693"/>
      <c r="CK11" s="693"/>
      <c r="CL11" s="693"/>
      <c r="CM11" s="693"/>
      <c r="CN11" s="693"/>
      <c r="CO11" s="693"/>
      <c r="CP11" s="693"/>
      <c r="CQ11" s="693"/>
      <c r="CR11" s="693"/>
      <c r="CS11" s="693"/>
      <c r="CT11" s="693"/>
      <c r="CU11" s="693"/>
      <c r="CV11" s="693"/>
      <c r="CW11" s="693"/>
      <c r="CX11" s="693"/>
      <c r="CY11" s="693"/>
      <c r="CZ11" s="693"/>
      <c r="DA11" s="693"/>
      <c r="DB11" s="693"/>
      <c r="DC11" s="693"/>
      <c r="DD11" s="693"/>
      <c r="DE11" s="693"/>
      <c r="DF11" s="693"/>
      <c r="DG11" s="693"/>
      <c r="DH11" s="693"/>
      <c r="DI11" s="693"/>
      <c r="DJ11" s="693"/>
      <c r="DK11" s="693"/>
      <c r="DL11" s="693"/>
      <c r="DM11" s="693"/>
      <c r="DN11" s="693"/>
      <c r="DO11" s="693"/>
      <c r="DP11" s="693"/>
      <c r="DQ11" s="693"/>
      <c r="DR11" s="693"/>
      <c r="DS11" s="693"/>
      <c r="DT11" s="693"/>
      <c r="DU11" s="693"/>
      <c r="DV11" s="693"/>
      <c r="DW11" s="693"/>
      <c r="DX11" s="693"/>
      <c r="DY11" s="693"/>
      <c r="DZ11" s="693"/>
      <c r="EA11" s="693"/>
      <c r="EB11" s="693"/>
      <c r="EC11" s="693"/>
      <c r="ED11" s="693"/>
      <c r="EE11" s="693"/>
      <c r="EF11" s="693"/>
      <c r="EG11" s="693"/>
      <c r="EH11" s="693"/>
      <c r="EI11" s="693"/>
      <c r="EJ11" s="693"/>
      <c r="EK11" s="693"/>
      <c r="EL11" s="693"/>
      <c r="EM11" s="693"/>
      <c r="EN11" s="693"/>
      <c r="EO11" s="693"/>
      <c r="EP11" s="693"/>
      <c r="EQ11" s="693"/>
      <c r="ER11" s="693"/>
      <c r="ES11" s="693"/>
      <c r="ET11" s="693"/>
      <c r="EU11" s="693"/>
      <c r="EV11" s="693"/>
      <c r="EW11" s="693"/>
      <c r="EX11" s="693"/>
      <c r="EY11" s="693"/>
      <c r="EZ11" s="693"/>
      <c r="FA11" s="693"/>
      <c r="FB11" s="693"/>
      <c r="FC11" s="693"/>
      <c r="FD11" s="693"/>
      <c r="FE11" s="693"/>
      <c r="FF11" s="693"/>
      <c r="FG11" s="693"/>
      <c r="FH11" s="693"/>
      <c r="FI11" s="693"/>
      <c r="FJ11" s="693"/>
      <c r="FK11" s="693"/>
      <c r="FL11" s="693"/>
      <c r="FM11" s="693"/>
      <c r="FN11" s="693"/>
      <c r="FO11" s="693"/>
      <c r="FP11" s="693"/>
      <c r="FQ11" s="693"/>
      <c r="FR11" s="693"/>
      <c r="FS11" s="693"/>
      <c r="FT11" s="693"/>
      <c r="FU11" s="693"/>
      <c r="FV11" s="693"/>
      <c r="FW11" s="693"/>
      <c r="FX11" s="693"/>
      <c r="FY11" s="693"/>
      <c r="FZ11" s="693"/>
      <c r="GA11" s="693"/>
      <c r="GB11" s="693"/>
    </row>
    <row r="12" spans="1:184" ht="13.7" customHeight="1">
      <c r="A12" s="729">
        <v>3</v>
      </c>
      <c r="B12" s="730" t="s">
        <v>212</v>
      </c>
      <c r="C12" s="731">
        <f t="shared" si="0"/>
        <v>15</v>
      </c>
      <c r="D12" s="732">
        <f t="shared" si="0"/>
        <v>15</v>
      </c>
      <c r="E12" s="733">
        <f t="shared" si="1"/>
        <v>30</v>
      </c>
      <c r="F12" s="731">
        <v>30</v>
      </c>
      <c r="G12" s="732">
        <f t="shared" si="2"/>
        <v>20</v>
      </c>
      <c r="H12" s="732">
        <f t="shared" si="3"/>
        <v>50</v>
      </c>
      <c r="I12" s="734">
        <f>SUM(M12,Q12,U12,Y12)</f>
        <v>2</v>
      </c>
      <c r="J12" s="731">
        <v>15</v>
      </c>
      <c r="K12" s="732">
        <v>15</v>
      </c>
      <c r="L12" s="732">
        <f>G12</f>
        <v>20</v>
      </c>
      <c r="M12" s="734">
        <v>2</v>
      </c>
      <c r="N12" s="735"/>
      <c r="O12" s="736"/>
      <c r="P12" s="736"/>
      <c r="Q12" s="737"/>
      <c r="R12" s="735"/>
      <c r="S12" s="736"/>
      <c r="T12" s="736"/>
      <c r="U12" s="737"/>
      <c r="V12" s="735"/>
      <c r="W12" s="736"/>
      <c r="X12" s="736"/>
      <c r="Y12" s="737"/>
      <c r="Z12" s="739" t="s">
        <v>44</v>
      </c>
      <c r="AA12" s="692"/>
      <c r="AB12" s="693"/>
      <c r="AC12" s="693"/>
      <c r="AD12" s="693"/>
      <c r="AE12" s="693"/>
      <c r="AF12" s="693"/>
      <c r="AG12" s="693"/>
      <c r="AH12" s="693"/>
      <c r="AI12" s="693"/>
      <c r="AJ12" s="693"/>
      <c r="AK12" s="693"/>
      <c r="AL12" s="693"/>
      <c r="AM12" s="693"/>
      <c r="AN12" s="693"/>
      <c r="AO12" s="693"/>
      <c r="AP12" s="693"/>
      <c r="AQ12" s="693"/>
      <c r="AR12" s="693"/>
      <c r="AS12" s="693"/>
      <c r="AT12" s="693"/>
      <c r="AU12" s="693"/>
      <c r="AV12" s="693"/>
      <c r="AW12" s="693"/>
      <c r="AX12" s="693"/>
      <c r="AY12" s="693"/>
      <c r="AZ12" s="693"/>
      <c r="BA12" s="693"/>
      <c r="BB12" s="693"/>
      <c r="BC12" s="693"/>
      <c r="BD12" s="693"/>
      <c r="BE12" s="693"/>
      <c r="BF12" s="693"/>
      <c r="BG12" s="693"/>
      <c r="BH12" s="693"/>
      <c r="BI12" s="693"/>
      <c r="BJ12" s="693"/>
      <c r="BK12" s="693"/>
      <c r="BL12" s="693"/>
      <c r="BM12" s="693"/>
      <c r="BN12" s="693"/>
      <c r="BO12" s="693"/>
      <c r="BP12" s="693"/>
      <c r="BQ12" s="693"/>
      <c r="BR12" s="693"/>
      <c r="BS12" s="693"/>
      <c r="BT12" s="693"/>
      <c r="BU12" s="693"/>
      <c r="BV12" s="693"/>
      <c r="BW12" s="693"/>
      <c r="BX12" s="693"/>
      <c r="BY12" s="693"/>
      <c r="BZ12" s="693"/>
      <c r="CA12" s="693"/>
      <c r="CB12" s="693"/>
      <c r="CC12" s="693"/>
      <c r="CD12" s="693"/>
      <c r="CE12" s="693"/>
      <c r="CF12" s="693"/>
      <c r="CG12" s="693"/>
      <c r="CH12" s="693"/>
      <c r="CI12" s="693"/>
      <c r="CJ12" s="693"/>
      <c r="CK12" s="693"/>
      <c r="CL12" s="693"/>
      <c r="CM12" s="693"/>
      <c r="CN12" s="693"/>
      <c r="CO12" s="693"/>
      <c r="CP12" s="693"/>
      <c r="CQ12" s="693"/>
      <c r="CR12" s="693"/>
      <c r="CS12" s="693"/>
      <c r="CT12" s="693"/>
      <c r="CU12" s="693"/>
      <c r="CV12" s="693"/>
      <c r="CW12" s="693"/>
      <c r="CX12" s="693"/>
      <c r="CY12" s="693"/>
      <c r="CZ12" s="693"/>
      <c r="DA12" s="693"/>
      <c r="DB12" s="693"/>
      <c r="DC12" s="693"/>
      <c r="DD12" s="693"/>
      <c r="DE12" s="693"/>
      <c r="DF12" s="693"/>
      <c r="DG12" s="693"/>
      <c r="DH12" s="693"/>
      <c r="DI12" s="693"/>
      <c r="DJ12" s="693"/>
      <c r="DK12" s="693"/>
      <c r="DL12" s="693"/>
      <c r="DM12" s="693"/>
      <c r="DN12" s="693"/>
      <c r="DO12" s="693"/>
      <c r="DP12" s="693"/>
      <c r="DQ12" s="693"/>
      <c r="DR12" s="693"/>
      <c r="DS12" s="693"/>
      <c r="DT12" s="693"/>
      <c r="DU12" s="693"/>
      <c r="DV12" s="693"/>
      <c r="DW12" s="693"/>
      <c r="DX12" s="693"/>
      <c r="DY12" s="693"/>
      <c r="DZ12" s="693"/>
      <c r="EA12" s="693"/>
      <c r="EB12" s="693"/>
      <c r="EC12" s="693"/>
      <c r="ED12" s="693"/>
      <c r="EE12" s="693"/>
      <c r="EF12" s="693"/>
      <c r="EG12" s="693"/>
      <c r="EH12" s="693"/>
      <c r="EI12" s="693"/>
      <c r="EJ12" s="693"/>
      <c r="EK12" s="693"/>
      <c r="EL12" s="693"/>
      <c r="EM12" s="693"/>
      <c r="EN12" s="693"/>
      <c r="EO12" s="693"/>
      <c r="EP12" s="693"/>
      <c r="EQ12" s="693"/>
      <c r="ER12" s="693"/>
      <c r="ES12" s="693"/>
      <c r="ET12" s="693"/>
      <c r="EU12" s="693"/>
      <c r="EV12" s="693"/>
      <c r="EW12" s="693"/>
      <c r="EX12" s="693"/>
      <c r="EY12" s="693"/>
      <c r="EZ12" s="693"/>
      <c r="FA12" s="693"/>
      <c r="FB12" s="693"/>
      <c r="FC12" s="693"/>
      <c r="FD12" s="693"/>
      <c r="FE12" s="693"/>
      <c r="FF12" s="693"/>
      <c r="FG12" s="693"/>
      <c r="FH12" s="693"/>
      <c r="FI12" s="693"/>
      <c r="FJ12" s="693"/>
      <c r="FK12" s="693"/>
      <c r="FL12" s="693"/>
      <c r="FM12" s="693"/>
      <c r="FN12" s="693"/>
      <c r="FO12" s="693"/>
      <c r="FP12" s="693"/>
      <c r="FQ12" s="693"/>
      <c r="FR12" s="693"/>
      <c r="FS12" s="693"/>
      <c r="FT12" s="693"/>
      <c r="FU12" s="693"/>
      <c r="FV12" s="693"/>
      <c r="FW12" s="693"/>
      <c r="FX12" s="693"/>
      <c r="FY12" s="693"/>
      <c r="FZ12" s="693"/>
      <c r="GA12" s="693"/>
      <c r="GB12" s="693"/>
    </row>
    <row r="13" spans="1:184" ht="13.7" customHeight="1">
      <c r="A13" s="729">
        <v>4</v>
      </c>
      <c r="B13" s="740" t="s">
        <v>213</v>
      </c>
      <c r="C13" s="731">
        <f t="shared" si="0"/>
        <v>15</v>
      </c>
      <c r="D13" s="732">
        <f t="shared" si="0"/>
        <v>30</v>
      </c>
      <c r="E13" s="733">
        <f t="shared" si="1"/>
        <v>45</v>
      </c>
      <c r="F13" s="731">
        <v>45</v>
      </c>
      <c r="G13" s="732">
        <f t="shared" si="2"/>
        <v>55</v>
      </c>
      <c r="H13" s="732">
        <f t="shared" si="3"/>
        <v>100</v>
      </c>
      <c r="I13" s="734">
        <f>SUM(M13,Q13,U13,Y13)</f>
        <v>4</v>
      </c>
      <c r="J13" s="731">
        <v>15</v>
      </c>
      <c r="K13" s="732">
        <v>30</v>
      </c>
      <c r="L13" s="732">
        <v>55</v>
      </c>
      <c r="M13" s="734">
        <v>4</v>
      </c>
      <c r="N13" s="735"/>
      <c r="O13" s="736"/>
      <c r="P13" s="736"/>
      <c r="Q13" s="737"/>
      <c r="R13" s="735"/>
      <c r="S13" s="736"/>
      <c r="T13" s="736"/>
      <c r="U13" s="737"/>
      <c r="V13" s="735"/>
      <c r="W13" s="736"/>
      <c r="X13" s="736"/>
      <c r="Y13" s="737"/>
      <c r="Z13" s="738" t="s">
        <v>66</v>
      </c>
      <c r="AA13" s="692"/>
      <c r="AB13" s="693"/>
      <c r="AC13" s="693"/>
      <c r="AD13" s="693"/>
      <c r="AE13" s="693"/>
      <c r="AF13" s="693"/>
      <c r="AG13" s="693"/>
      <c r="AH13" s="693"/>
      <c r="AI13" s="693"/>
      <c r="AJ13" s="693"/>
      <c r="AK13" s="693"/>
      <c r="AL13" s="693"/>
      <c r="AM13" s="693"/>
      <c r="AN13" s="693"/>
      <c r="AO13" s="693"/>
      <c r="AP13" s="693"/>
      <c r="AQ13" s="693"/>
      <c r="AR13" s="693"/>
      <c r="AS13" s="693"/>
      <c r="AT13" s="693"/>
      <c r="AU13" s="693"/>
      <c r="AV13" s="693"/>
      <c r="AW13" s="693"/>
      <c r="AX13" s="693"/>
      <c r="AY13" s="693"/>
      <c r="AZ13" s="693"/>
      <c r="BA13" s="693"/>
      <c r="BB13" s="693"/>
      <c r="BC13" s="693"/>
      <c r="BD13" s="693"/>
      <c r="BE13" s="693"/>
      <c r="BF13" s="693"/>
      <c r="BG13" s="693"/>
      <c r="BH13" s="693"/>
      <c r="BI13" s="693"/>
      <c r="BJ13" s="693"/>
      <c r="BK13" s="693"/>
      <c r="BL13" s="693"/>
      <c r="BM13" s="693"/>
      <c r="BN13" s="693"/>
      <c r="BO13" s="693"/>
      <c r="BP13" s="693"/>
      <c r="BQ13" s="693"/>
      <c r="BR13" s="693"/>
      <c r="BS13" s="693"/>
      <c r="BT13" s="693"/>
      <c r="BU13" s="693"/>
      <c r="BV13" s="693"/>
      <c r="BW13" s="693"/>
      <c r="BX13" s="693"/>
      <c r="BY13" s="693"/>
      <c r="BZ13" s="693"/>
      <c r="CA13" s="693"/>
      <c r="CB13" s="693"/>
      <c r="CC13" s="693"/>
      <c r="CD13" s="693"/>
      <c r="CE13" s="693"/>
      <c r="CF13" s="693"/>
      <c r="CG13" s="693"/>
      <c r="CH13" s="693"/>
      <c r="CI13" s="693"/>
      <c r="CJ13" s="693"/>
      <c r="CK13" s="693"/>
      <c r="CL13" s="693"/>
      <c r="CM13" s="693"/>
      <c r="CN13" s="693"/>
      <c r="CO13" s="693"/>
      <c r="CP13" s="693"/>
      <c r="CQ13" s="693"/>
      <c r="CR13" s="693"/>
      <c r="CS13" s="693"/>
      <c r="CT13" s="693"/>
      <c r="CU13" s="693"/>
      <c r="CV13" s="693"/>
      <c r="CW13" s="693"/>
      <c r="CX13" s="693"/>
      <c r="CY13" s="693"/>
      <c r="CZ13" s="693"/>
      <c r="DA13" s="693"/>
      <c r="DB13" s="693"/>
      <c r="DC13" s="693"/>
      <c r="DD13" s="693"/>
      <c r="DE13" s="693"/>
      <c r="DF13" s="693"/>
      <c r="DG13" s="693"/>
      <c r="DH13" s="693"/>
      <c r="DI13" s="693"/>
      <c r="DJ13" s="693"/>
      <c r="DK13" s="693"/>
      <c r="DL13" s="693"/>
      <c r="DM13" s="693"/>
      <c r="DN13" s="693"/>
      <c r="DO13" s="693"/>
      <c r="DP13" s="693"/>
      <c r="DQ13" s="693"/>
      <c r="DR13" s="693"/>
      <c r="DS13" s="693"/>
      <c r="DT13" s="693"/>
      <c r="DU13" s="693"/>
      <c r="DV13" s="693"/>
      <c r="DW13" s="693"/>
      <c r="DX13" s="693"/>
      <c r="DY13" s="693"/>
      <c r="DZ13" s="693"/>
      <c r="EA13" s="693"/>
      <c r="EB13" s="693"/>
      <c r="EC13" s="693"/>
      <c r="ED13" s="693"/>
      <c r="EE13" s="693"/>
      <c r="EF13" s="693"/>
      <c r="EG13" s="693"/>
      <c r="EH13" s="693"/>
      <c r="EI13" s="693"/>
      <c r="EJ13" s="693"/>
      <c r="EK13" s="693"/>
      <c r="EL13" s="693"/>
      <c r="EM13" s="693"/>
      <c r="EN13" s="693"/>
      <c r="EO13" s="693"/>
      <c r="EP13" s="693"/>
      <c r="EQ13" s="693"/>
      <c r="ER13" s="693"/>
      <c r="ES13" s="693"/>
      <c r="ET13" s="693"/>
      <c r="EU13" s="693"/>
      <c r="EV13" s="693"/>
      <c r="EW13" s="693"/>
      <c r="EX13" s="693"/>
      <c r="EY13" s="693"/>
      <c r="EZ13" s="693"/>
      <c r="FA13" s="693"/>
      <c r="FB13" s="693"/>
      <c r="FC13" s="693"/>
      <c r="FD13" s="693"/>
      <c r="FE13" s="693"/>
      <c r="FF13" s="693"/>
      <c r="FG13" s="693"/>
      <c r="FH13" s="693"/>
      <c r="FI13" s="693"/>
      <c r="FJ13" s="693"/>
      <c r="FK13" s="693"/>
      <c r="FL13" s="693"/>
      <c r="FM13" s="693"/>
      <c r="FN13" s="693"/>
      <c r="FO13" s="693"/>
      <c r="FP13" s="693"/>
      <c r="FQ13" s="693"/>
      <c r="FR13" s="693"/>
      <c r="FS13" s="693"/>
      <c r="FT13" s="693"/>
      <c r="FU13" s="693"/>
      <c r="FV13" s="693"/>
      <c r="FW13" s="693"/>
      <c r="FX13" s="693"/>
      <c r="FY13" s="693"/>
      <c r="FZ13" s="693"/>
      <c r="GA13" s="693"/>
      <c r="GB13" s="693"/>
    </row>
    <row r="14" spans="1:184" ht="15.6" customHeight="1">
      <c r="A14" s="729">
        <v>5</v>
      </c>
      <c r="B14" s="740" t="s">
        <v>214</v>
      </c>
      <c r="C14" s="731">
        <f t="shared" si="0"/>
        <v>0</v>
      </c>
      <c r="D14" s="732">
        <f t="shared" si="0"/>
        <v>30</v>
      </c>
      <c r="E14" s="733">
        <f t="shared" si="1"/>
        <v>30</v>
      </c>
      <c r="F14" s="731">
        <v>30</v>
      </c>
      <c r="G14" s="732">
        <f t="shared" si="2"/>
        <v>45</v>
      </c>
      <c r="H14" s="732">
        <f t="shared" si="3"/>
        <v>75</v>
      </c>
      <c r="I14" s="734">
        <f>SUM(M14,Q14,U14,Y14)</f>
        <v>3</v>
      </c>
      <c r="J14" s="735"/>
      <c r="K14" s="736"/>
      <c r="L14" s="736"/>
      <c r="M14" s="741"/>
      <c r="N14" s="731">
        <v>0</v>
      </c>
      <c r="O14" s="732">
        <v>30</v>
      </c>
      <c r="P14" s="732">
        <v>45</v>
      </c>
      <c r="Q14" s="734">
        <v>3</v>
      </c>
      <c r="R14" s="735"/>
      <c r="S14" s="736"/>
      <c r="T14" s="736"/>
      <c r="U14" s="737"/>
      <c r="V14" s="735"/>
      <c r="W14" s="736"/>
      <c r="X14" s="736"/>
      <c r="Y14" s="737"/>
      <c r="Z14" s="738" t="s">
        <v>58</v>
      </c>
      <c r="AA14" s="692"/>
      <c r="AB14" s="693"/>
      <c r="AC14" s="693"/>
      <c r="AD14" s="693"/>
      <c r="AE14" s="693"/>
      <c r="AF14" s="693"/>
      <c r="AG14" s="693"/>
      <c r="AH14" s="693"/>
      <c r="AI14" s="693"/>
      <c r="AJ14" s="693"/>
      <c r="AK14" s="693"/>
      <c r="AL14" s="693"/>
      <c r="AM14" s="693"/>
      <c r="AN14" s="693"/>
      <c r="AO14" s="693"/>
      <c r="AP14" s="693"/>
      <c r="AQ14" s="693"/>
      <c r="AR14" s="693"/>
      <c r="AS14" s="693"/>
      <c r="AT14" s="693"/>
      <c r="AU14" s="693"/>
      <c r="AV14" s="693"/>
      <c r="AW14" s="693"/>
      <c r="AX14" s="693"/>
      <c r="AY14" s="693"/>
      <c r="AZ14" s="693"/>
      <c r="BA14" s="693"/>
      <c r="BB14" s="693"/>
      <c r="BC14" s="693"/>
      <c r="BD14" s="693"/>
      <c r="BE14" s="693"/>
      <c r="BF14" s="693"/>
      <c r="BG14" s="693"/>
      <c r="BH14" s="693"/>
      <c r="BI14" s="693"/>
      <c r="BJ14" s="693"/>
      <c r="BK14" s="693"/>
      <c r="BL14" s="693"/>
      <c r="BM14" s="693"/>
      <c r="BN14" s="693"/>
      <c r="BO14" s="693"/>
      <c r="BP14" s="693"/>
      <c r="BQ14" s="693"/>
      <c r="BR14" s="693"/>
      <c r="BS14" s="693"/>
      <c r="BT14" s="693"/>
      <c r="BU14" s="693"/>
      <c r="BV14" s="693"/>
      <c r="BW14" s="693"/>
      <c r="BX14" s="693"/>
      <c r="BY14" s="693"/>
      <c r="BZ14" s="693"/>
      <c r="CA14" s="693"/>
      <c r="CB14" s="693"/>
      <c r="CC14" s="693"/>
      <c r="CD14" s="693"/>
      <c r="CE14" s="693"/>
      <c r="CF14" s="693"/>
      <c r="CG14" s="693"/>
      <c r="CH14" s="693"/>
      <c r="CI14" s="693"/>
      <c r="CJ14" s="693"/>
      <c r="CK14" s="693"/>
      <c r="CL14" s="693"/>
      <c r="CM14" s="693"/>
      <c r="CN14" s="693"/>
      <c r="CO14" s="693"/>
      <c r="CP14" s="693"/>
      <c r="CQ14" s="693"/>
      <c r="CR14" s="693"/>
      <c r="CS14" s="693"/>
      <c r="CT14" s="693"/>
      <c r="CU14" s="693"/>
      <c r="CV14" s="693"/>
      <c r="CW14" s="693"/>
      <c r="CX14" s="693"/>
      <c r="CY14" s="693"/>
      <c r="CZ14" s="693"/>
      <c r="DA14" s="693"/>
      <c r="DB14" s="693"/>
      <c r="DC14" s="693"/>
      <c r="DD14" s="693"/>
      <c r="DE14" s="693"/>
      <c r="DF14" s="693"/>
      <c r="DG14" s="693"/>
      <c r="DH14" s="693"/>
      <c r="DI14" s="693"/>
      <c r="DJ14" s="693"/>
      <c r="DK14" s="693"/>
      <c r="DL14" s="693"/>
      <c r="DM14" s="693"/>
      <c r="DN14" s="693"/>
      <c r="DO14" s="693"/>
      <c r="DP14" s="693"/>
      <c r="DQ14" s="693"/>
      <c r="DR14" s="693"/>
      <c r="DS14" s="693"/>
      <c r="DT14" s="693"/>
      <c r="DU14" s="693"/>
      <c r="DV14" s="693"/>
      <c r="DW14" s="693"/>
      <c r="DX14" s="693"/>
      <c r="DY14" s="693"/>
      <c r="DZ14" s="693"/>
      <c r="EA14" s="693"/>
      <c r="EB14" s="693"/>
      <c r="EC14" s="693"/>
      <c r="ED14" s="693"/>
      <c r="EE14" s="693"/>
      <c r="EF14" s="693"/>
      <c r="EG14" s="693"/>
      <c r="EH14" s="693"/>
      <c r="EI14" s="693"/>
      <c r="EJ14" s="693"/>
      <c r="EK14" s="693"/>
      <c r="EL14" s="693"/>
      <c r="EM14" s="693"/>
      <c r="EN14" s="693"/>
      <c r="EO14" s="693"/>
      <c r="EP14" s="693"/>
      <c r="EQ14" s="693"/>
      <c r="ER14" s="693"/>
      <c r="ES14" s="693"/>
      <c r="ET14" s="693"/>
      <c r="EU14" s="693"/>
      <c r="EV14" s="693"/>
      <c r="EW14" s="693"/>
      <c r="EX14" s="693"/>
      <c r="EY14" s="693"/>
      <c r="EZ14" s="693"/>
      <c r="FA14" s="693"/>
      <c r="FB14" s="693"/>
      <c r="FC14" s="693"/>
      <c r="FD14" s="693"/>
      <c r="FE14" s="693"/>
      <c r="FF14" s="693"/>
      <c r="FG14" s="693"/>
      <c r="FH14" s="693"/>
      <c r="FI14" s="693"/>
      <c r="FJ14" s="693"/>
      <c r="FK14" s="693"/>
      <c r="FL14" s="693"/>
      <c r="FM14" s="693"/>
      <c r="FN14" s="693"/>
      <c r="FO14" s="693"/>
      <c r="FP14" s="693"/>
      <c r="FQ14" s="693"/>
      <c r="FR14" s="693"/>
      <c r="FS14" s="693"/>
      <c r="FT14" s="693"/>
      <c r="FU14" s="693"/>
      <c r="FV14" s="693"/>
      <c r="FW14" s="693"/>
      <c r="FX14" s="693"/>
      <c r="FY14" s="693"/>
      <c r="FZ14" s="693"/>
      <c r="GA14" s="693"/>
      <c r="GB14" s="693"/>
    </row>
    <row r="15" spans="1:184" ht="15.6" customHeight="1">
      <c r="A15" s="729">
        <v>6</v>
      </c>
      <c r="B15" s="740" t="s">
        <v>215</v>
      </c>
      <c r="C15" s="731">
        <v>0</v>
      </c>
      <c r="D15" s="732">
        <v>30</v>
      </c>
      <c r="E15" s="733">
        <v>30</v>
      </c>
      <c r="F15" s="731">
        <v>30</v>
      </c>
      <c r="G15" s="732">
        <f t="shared" si="2"/>
        <v>20</v>
      </c>
      <c r="H15" s="732">
        <v>50</v>
      </c>
      <c r="I15" s="734">
        <v>2</v>
      </c>
      <c r="J15" s="735"/>
      <c r="K15" s="736"/>
      <c r="L15" s="736"/>
      <c r="M15" s="741"/>
      <c r="N15" s="731"/>
      <c r="O15" s="732"/>
      <c r="P15" s="732"/>
      <c r="Q15" s="734"/>
      <c r="R15" s="735">
        <v>0</v>
      </c>
      <c r="S15" s="736">
        <v>30</v>
      </c>
      <c r="T15" s="736">
        <v>20</v>
      </c>
      <c r="U15" s="737">
        <v>2</v>
      </c>
      <c r="V15" s="735"/>
      <c r="W15" s="736"/>
      <c r="X15" s="736"/>
      <c r="Y15" s="737"/>
      <c r="Z15" s="738" t="s">
        <v>64</v>
      </c>
      <c r="AA15" s="692"/>
      <c r="AB15" s="693"/>
      <c r="AC15" s="693"/>
      <c r="AD15" s="693"/>
      <c r="AE15" s="693"/>
      <c r="AF15" s="693"/>
      <c r="AG15" s="693"/>
      <c r="AH15" s="693"/>
      <c r="AI15" s="693"/>
      <c r="AJ15" s="693"/>
      <c r="AK15" s="693"/>
      <c r="AL15" s="693"/>
      <c r="AM15" s="693"/>
      <c r="AN15" s="693"/>
      <c r="AO15" s="693"/>
      <c r="AP15" s="693"/>
      <c r="AQ15" s="693"/>
      <c r="AR15" s="693"/>
      <c r="AS15" s="693"/>
      <c r="AT15" s="693"/>
      <c r="AU15" s="693"/>
      <c r="AV15" s="693"/>
      <c r="AW15" s="693"/>
      <c r="AX15" s="693"/>
      <c r="AY15" s="693"/>
      <c r="AZ15" s="693"/>
      <c r="BA15" s="693"/>
      <c r="BB15" s="693"/>
      <c r="BC15" s="693"/>
      <c r="BD15" s="693"/>
      <c r="BE15" s="693"/>
      <c r="BF15" s="693"/>
      <c r="BG15" s="693"/>
      <c r="BH15" s="693"/>
      <c r="BI15" s="693"/>
      <c r="BJ15" s="693"/>
      <c r="BK15" s="693"/>
      <c r="BL15" s="693"/>
      <c r="BM15" s="693"/>
      <c r="BN15" s="693"/>
      <c r="BO15" s="693"/>
      <c r="BP15" s="693"/>
      <c r="BQ15" s="693"/>
      <c r="BR15" s="693"/>
      <c r="BS15" s="693"/>
      <c r="BT15" s="693"/>
      <c r="BU15" s="693"/>
      <c r="BV15" s="693"/>
      <c r="BW15" s="693"/>
      <c r="BX15" s="693"/>
      <c r="BY15" s="693"/>
      <c r="BZ15" s="693"/>
      <c r="CA15" s="693"/>
      <c r="CB15" s="693"/>
      <c r="CC15" s="693"/>
      <c r="CD15" s="693"/>
      <c r="CE15" s="693"/>
      <c r="CF15" s="693"/>
      <c r="CG15" s="693"/>
      <c r="CH15" s="693"/>
      <c r="CI15" s="693"/>
      <c r="CJ15" s="693"/>
      <c r="CK15" s="693"/>
      <c r="CL15" s="693"/>
      <c r="CM15" s="693"/>
      <c r="CN15" s="693"/>
      <c r="CO15" s="693"/>
      <c r="CP15" s="693"/>
      <c r="CQ15" s="693"/>
      <c r="CR15" s="693"/>
      <c r="CS15" s="693"/>
      <c r="CT15" s="693"/>
      <c r="CU15" s="693"/>
      <c r="CV15" s="693"/>
      <c r="CW15" s="693"/>
      <c r="CX15" s="693"/>
      <c r="CY15" s="693"/>
      <c r="CZ15" s="693"/>
      <c r="DA15" s="693"/>
      <c r="DB15" s="693"/>
      <c r="DC15" s="693"/>
      <c r="DD15" s="693"/>
      <c r="DE15" s="693"/>
      <c r="DF15" s="693"/>
      <c r="DG15" s="693"/>
      <c r="DH15" s="693"/>
      <c r="DI15" s="693"/>
      <c r="DJ15" s="693"/>
      <c r="DK15" s="693"/>
      <c r="DL15" s="693"/>
      <c r="DM15" s="693"/>
      <c r="DN15" s="693"/>
      <c r="DO15" s="693"/>
      <c r="DP15" s="693"/>
      <c r="DQ15" s="693"/>
      <c r="DR15" s="693"/>
      <c r="DS15" s="693"/>
      <c r="DT15" s="693"/>
      <c r="DU15" s="693"/>
      <c r="DV15" s="693"/>
      <c r="DW15" s="693"/>
      <c r="DX15" s="693"/>
      <c r="DY15" s="693"/>
      <c r="DZ15" s="693"/>
      <c r="EA15" s="693"/>
      <c r="EB15" s="693"/>
      <c r="EC15" s="693"/>
      <c r="ED15" s="693"/>
      <c r="EE15" s="693"/>
      <c r="EF15" s="693"/>
      <c r="EG15" s="693"/>
      <c r="EH15" s="693"/>
      <c r="EI15" s="693"/>
      <c r="EJ15" s="693"/>
      <c r="EK15" s="693"/>
      <c r="EL15" s="693"/>
      <c r="EM15" s="693"/>
      <c r="EN15" s="693"/>
      <c r="EO15" s="693"/>
      <c r="EP15" s="693"/>
      <c r="EQ15" s="693"/>
      <c r="ER15" s="693"/>
      <c r="ES15" s="693"/>
      <c r="ET15" s="693"/>
      <c r="EU15" s="693"/>
      <c r="EV15" s="693"/>
      <c r="EW15" s="693"/>
      <c r="EX15" s="693"/>
      <c r="EY15" s="693"/>
      <c r="EZ15" s="693"/>
      <c r="FA15" s="693"/>
      <c r="FB15" s="693"/>
      <c r="FC15" s="693"/>
      <c r="FD15" s="693"/>
      <c r="FE15" s="693"/>
      <c r="FF15" s="693"/>
      <c r="FG15" s="693"/>
      <c r="FH15" s="693"/>
      <c r="FI15" s="693"/>
      <c r="FJ15" s="693"/>
      <c r="FK15" s="693"/>
      <c r="FL15" s="693"/>
      <c r="FM15" s="693"/>
      <c r="FN15" s="693"/>
      <c r="FO15" s="693"/>
      <c r="FP15" s="693"/>
      <c r="FQ15" s="693"/>
      <c r="FR15" s="693"/>
      <c r="FS15" s="693"/>
      <c r="FT15" s="693"/>
      <c r="FU15" s="693"/>
      <c r="FV15" s="693"/>
      <c r="FW15" s="693"/>
      <c r="FX15" s="693"/>
      <c r="FY15" s="693"/>
      <c r="FZ15" s="693"/>
      <c r="GA15" s="693"/>
      <c r="GB15" s="693"/>
    </row>
    <row r="16" spans="1:184" ht="13.7" customHeight="1">
      <c r="A16" s="729">
        <v>7</v>
      </c>
      <c r="B16" s="730" t="s">
        <v>216</v>
      </c>
      <c r="C16" s="731">
        <f t="shared" ref="C16:D20" si="4">SUM(J16,N16,R16,V16)</f>
        <v>15</v>
      </c>
      <c r="D16" s="732">
        <f t="shared" si="4"/>
        <v>15</v>
      </c>
      <c r="E16" s="733">
        <f t="shared" si="1"/>
        <v>30</v>
      </c>
      <c r="F16" s="731">
        <v>30</v>
      </c>
      <c r="G16" s="732">
        <f t="shared" si="2"/>
        <v>20</v>
      </c>
      <c r="H16" s="732">
        <f t="shared" si="3"/>
        <v>50</v>
      </c>
      <c r="I16" s="734">
        <f>SUM(M16,Q16,U16,Y16)</f>
        <v>2</v>
      </c>
      <c r="J16" s="735"/>
      <c r="K16" s="736"/>
      <c r="L16" s="736"/>
      <c r="M16" s="741"/>
      <c r="N16" s="735"/>
      <c r="O16" s="736"/>
      <c r="P16" s="736"/>
      <c r="Q16" s="737"/>
      <c r="R16" s="731">
        <v>15</v>
      </c>
      <c r="S16" s="732">
        <v>15</v>
      </c>
      <c r="T16" s="732">
        <v>20</v>
      </c>
      <c r="U16" s="734">
        <v>2</v>
      </c>
      <c r="V16" s="735"/>
      <c r="W16" s="736"/>
      <c r="X16" s="736"/>
      <c r="Y16" s="737"/>
      <c r="Z16" s="739" t="s">
        <v>45</v>
      </c>
      <c r="AA16" s="692"/>
      <c r="AB16" s="693"/>
      <c r="AC16" s="693"/>
      <c r="AD16" s="693"/>
      <c r="AE16" s="693"/>
      <c r="AF16" s="693"/>
      <c r="AG16" s="693"/>
      <c r="AH16" s="693"/>
      <c r="AI16" s="693"/>
      <c r="AJ16" s="693"/>
      <c r="AK16" s="693"/>
      <c r="AL16" s="693"/>
      <c r="AM16" s="693"/>
      <c r="AN16" s="693"/>
      <c r="AO16" s="693"/>
      <c r="AP16" s="693"/>
      <c r="AQ16" s="693"/>
      <c r="AR16" s="693"/>
      <c r="AS16" s="693"/>
      <c r="AT16" s="693"/>
      <c r="AU16" s="693"/>
      <c r="AV16" s="693"/>
      <c r="AW16" s="693"/>
      <c r="AX16" s="693"/>
      <c r="AY16" s="693"/>
      <c r="AZ16" s="693"/>
      <c r="BA16" s="693"/>
      <c r="BB16" s="693"/>
      <c r="BC16" s="693"/>
      <c r="BD16" s="693"/>
      <c r="BE16" s="693"/>
      <c r="BF16" s="693"/>
      <c r="BG16" s="693"/>
      <c r="BH16" s="693"/>
      <c r="BI16" s="693"/>
      <c r="BJ16" s="693"/>
      <c r="BK16" s="693"/>
      <c r="BL16" s="693"/>
      <c r="BM16" s="693"/>
      <c r="BN16" s="693"/>
      <c r="BO16" s="693"/>
      <c r="BP16" s="693"/>
      <c r="BQ16" s="693"/>
      <c r="BR16" s="693"/>
      <c r="BS16" s="693"/>
      <c r="BT16" s="693"/>
      <c r="BU16" s="693"/>
      <c r="BV16" s="693"/>
      <c r="BW16" s="693"/>
      <c r="BX16" s="693"/>
      <c r="BY16" s="693"/>
      <c r="BZ16" s="693"/>
      <c r="CA16" s="693"/>
      <c r="CB16" s="693"/>
      <c r="CC16" s="693"/>
      <c r="CD16" s="693"/>
      <c r="CE16" s="693"/>
      <c r="CF16" s="693"/>
      <c r="CG16" s="693"/>
      <c r="CH16" s="693"/>
      <c r="CI16" s="693"/>
      <c r="CJ16" s="693"/>
      <c r="CK16" s="693"/>
      <c r="CL16" s="693"/>
      <c r="CM16" s="693"/>
      <c r="CN16" s="693"/>
      <c r="CO16" s="693"/>
      <c r="CP16" s="693"/>
      <c r="CQ16" s="693"/>
      <c r="CR16" s="693"/>
      <c r="CS16" s="693"/>
      <c r="CT16" s="693"/>
      <c r="CU16" s="693"/>
      <c r="CV16" s="693"/>
      <c r="CW16" s="693"/>
      <c r="CX16" s="693"/>
      <c r="CY16" s="693"/>
      <c r="CZ16" s="693"/>
      <c r="DA16" s="693"/>
      <c r="DB16" s="693"/>
      <c r="DC16" s="693"/>
      <c r="DD16" s="693"/>
      <c r="DE16" s="693"/>
      <c r="DF16" s="693"/>
      <c r="DG16" s="693"/>
      <c r="DH16" s="693"/>
      <c r="DI16" s="693"/>
      <c r="DJ16" s="693"/>
      <c r="DK16" s="693"/>
      <c r="DL16" s="693"/>
      <c r="DM16" s="693"/>
      <c r="DN16" s="693"/>
      <c r="DO16" s="693"/>
      <c r="DP16" s="693"/>
      <c r="DQ16" s="693"/>
      <c r="DR16" s="693"/>
      <c r="DS16" s="693"/>
      <c r="DT16" s="693"/>
      <c r="DU16" s="693"/>
      <c r="DV16" s="693"/>
      <c r="DW16" s="693"/>
      <c r="DX16" s="693"/>
      <c r="DY16" s="693"/>
      <c r="DZ16" s="693"/>
      <c r="EA16" s="693"/>
      <c r="EB16" s="693"/>
      <c r="EC16" s="693"/>
      <c r="ED16" s="693"/>
      <c r="EE16" s="693"/>
      <c r="EF16" s="693"/>
      <c r="EG16" s="693"/>
      <c r="EH16" s="693"/>
      <c r="EI16" s="693"/>
      <c r="EJ16" s="693"/>
      <c r="EK16" s="693"/>
      <c r="EL16" s="693"/>
      <c r="EM16" s="693"/>
      <c r="EN16" s="693"/>
      <c r="EO16" s="693"/>
      <c r="EP16" s="693"/>
      <c r="EQ16" s="693"/>
      <c r="ER16" s="693"/>
      <c r="ES16" s="693"/>
      <c r="ET16" s="693"/>
      <c r="EU16" s="693"/>
      <c r="EV16" s="693"/>
      <c r="EW16" s="693"/>
      <c r="EX16" s="693"/>
      <c r="EY16" s="693"/>
      <c r="EZ16" s="693"/>
      <c r="FA16" s="693"/>
      <c r="FB16" s="693"/>
      <c r="FC16" s="693"/>
      <c r="FD16" s="693"/>
      <c r="FE16" s="693"/>
      <c r="FF16" s="693"/>
      <c r="FG16" s="693"/>
      <c r="FH16" s="693"/>
      <c r="FI16" s="693"/>
      <c r="FJ16" s="693"/>
      <c r="FK16" s="693"/>
      <c r="FL16" s="693"/>
      <c r="FM16" s="693"/>
      <c r="FN16" s="693"/>
      <c r="FO16" s="693"/>
      <c r="FP16" s="693"/>
      <c r="FQ16" s="693"/>
      <c r="FR16" s="693"/>
      <c r="FS16" s="693"/>
      <c r="FT16" s="693"/>
      <c r="FU16" s="693"/>
      <c r="FV16" s="693"/>
      <c r="FW16" s="693"/>
      <c r="FX16" s="693"/>
      <c r="FY16" s="693"/>
      <c r="FZ16" s="693"/>
      <c r="GA16" s="693"/>
      <c r="GB16" s="693"/>
    </row>
    <row r="17" spans="1:184" ht="13.7" customHeight="1">
      <c r="A17" s="729">
        <v>8</v>
      </c>
      <c r="B17" s="730" t="s">
        <v>217</v>
      </c>
      <c r="C17" s="731">
        <f t="shared" si="4"/>
        <v>15</v>
      </c>
      <c r="D17" s="732">
        <f t="shared" si="4"/>
        <v>15</v>
      </c>
      <c r="E17" s="733">
        <f t="shared" si="1"/>
        <v>30</v>
      </c>
      <c r="F17" s="731">
        <v>30</v>
      </c>
      <c r="G17" s="732">
        <f t="shared" si="2"/>
        <v>20</v>
      </c>
      <c r="H17" s="732">
        <f t="shared" si="3"/>
        <v>50</v>
      </c>
      <c r="I17" s="734">
        <f>SUM(M17,Q17,U17,Y17)</f>
        <v>2</v>
      </c>
      <c r="J17" s="735"/>
      <c r="K17" s="736"/>
      <c r="L17" s="736"/>
      <c r="M17" s="741"/>
      <c r="N17" s="735"/>
      <c r="O17" s="736"/>
      <c r="P17" s="736"/>
      <c r="Q17" s="737"/>
      <c r="R17" s="735"/>
      <c r="S17" s="736"/>
      <c r="T17" s="736"/>
      <c r="U17" s="737"/>
      <c r="V17" s="731">
        <v>15</v>
      </c>
      <c r="W17" s="732">
        <v>15</v>
      </c>
      <c r="X17" s="732">
        <f>G17</f>
        <v>20</v>
      </c>
      <c r="Y17" s="734">
        <v>2</v>
      </c>
      <c r="Z17" s="739" t="s">
        <v>50</v>
      </c>
      <c r="AA17" s="692"/>
      <c r="AB17" s="693"/>
      <c r="AC17" s="693"/>
      <c r="AD17" s="693"/>
      <c r="AE17" s="693"/>
      <c r="AF17" s="693"/>
      <c r="AG17" s="693"/>
      <c r="AH17" s="693"/>
      <c r="AI17" s="693"/>
      <c r="AJ17" s="693"/>
      <c r="AK17" s="693"/>
      <c r="AL17" s="693"/>
      <c r="AM17" s="693"/>
      <c r="AN17" s="693"/>
      <c r="AO17" s="693"/>
      <c r="AP17" s="693"/>
      <c r="AQ17" s="693"/>
      <c r="AR17" s="693"/>
      <c r="AS17" s="693"/>
      <c r="AT17" s="693"/>
      <c r="AU17" s="693"/>
      <c r="AV17" s="693"/>
      <c r="AW17" s="693"/>
      <c r="AX17" s="693"/>
      <c r="AY17" s="693"/>
      <c r="AZ17" s="693"/>
      <c r="BA17" s="693"/>
      <c r="BB17" s="693"/>
      <c r="BC17" s="693"/>
      <c r="BD17" s="693"/>
      <c r="BE17" s="693"/>
      <c r="BF17" s="693"/>
      <c r="BG17" s="693"/>
      <c r="BH17" s="693"/>
      <c r="BI17" s="693"/>
      <c r="BJ17" s="693"/>
      <c r="BK17" s="693"/>
      <c r="BL17" s="693"/>
      <c r="BM17" s="693"/>
      <c r="BN17" s="693"/>
      <c r="BO17" s="693"/>
      <c r="BP17" s="693"/>
      <c r="BQ17" s="693"/>
      <c r="BR17" s="693"/>
      <c r="BS17" s="693"/>
      <c r="BT17" s="693"/>
      <c r="BU17" s="693"/>
      <c r="BV17" s="693"/>
      <c r="BW17" s="693"/>
      <c r="BX17" s="693"/>
      <c r="BY17" s="693"/>
      <c r="BZ17" s="693"/>
      <c r="CA17" s="693"/>
      <c r="CB17" s="693"/>
      <c r="CC17" s="693"/>
      <c r="CD17" s="693"/>
      <c r="CE17" s="693"/>
      <c r="CF17" s="693"/>
      <c r="CG17" s="693"/>
      <c r="CH17" s="693"/>
      <c r="CI17" s="693"/>
      <c r="CJ17" s="693"/>
      <c r="CK17" s="693"/>
      <c r="CL17" s="693"/>
      <c r="CM17" s="693"/>
      <c r="CN17" s="693"/>
      <c r="CO17" s="693"/>
      <c r="CP17" s="693"/>
      <c r="CQ17" s="693"/>
      <c r="CR17" s="693"/>
      <c r="CS17" s="693"/>
      <c r="CT17" s="693"/>
      <c r="CU17" s="693"/>
      <c r="CV17" s="693"/>
      <c r="CW17" s="693"/>
      <c r="CX17" s="693"/>
      <c r="CY17" s="693"/>
      <c r="CZ17" s="693"/>
      <c r="DA17" s="693"/>
      <c r="DB17" s="693"/>
      <c r="DC17" s="693"/>
      <c r="DD17" s="693"/>
      <c r="DE17" s="693"/>
      <c r="DF17" s="693"/>
      <c r="DG17" s="693"/>
      <c r="DH17" s="693"/>
      <c r="DI17" s="693"/>
      <c r="DJ17" s="693"/>
      <c r="DK17" s="693"/>
      <c r="DL17" s="693"/>
      <c r="DM17" s="693"/>
      <c r="DN17" s="693"/>
      <c r="DO17" s="693"/>
      <c r="DP17" s="693"/>
      <c r="DQ17" s="693"/>
      <c r="DR17" s="693"/>
      <c r="DS17" s="693"/>
      <c r="DT17" s="693"/>
      <c r="DU17" s="693"/>
      <c r="DV17" s="693"/>
      <c r="DW17" s="693"/>
      <c r="DX17" s="693"/>
      <c r="DY17" s="693"/>
      <c r="DZ17" s="693"/>
      <c r="EA17" s="693"/>
      <c r="EB17" s="693"/>
      <c r="EC17" s="693"/>
      <c r="ED17" s="693"/>
      <c r="EE17" s="693"/>
      <c r="EF17" s="693"/>
      <c r="EG17" s="693"/>
      <c r="EH17" s="693"/>
      <c r="EI17" s="693"/>
      <c r="EJ17" s="693"/>
      <c r="EK17" s="693"/>
      <c r="EL17" s="693"/>
      <c r="EM17" s="693"/>
      <c r="EN17" s="693"/>
      <c r="EO17" s="693"/>
      <c r="EP17" s="693"/>
      <c r="EQ17" s="693"/>
      <c r="ER17" s="693"/>
      <c r="ES17" s="693"/>
      <c r="ET17" s="693"/>
      <c r="EU17" s="693"/>
      <c r="EV17" s="693"/>
      <c r="EW17" s="693"/>
      <c r="EX17" s="693"/>
      <c r="EY17" s="693"/>
      <c r="EZ17" s="693"/>
      <c r="FA17" s="693"/>
      <c r="FB17" s="693"/>
      <c r="FC17" s="693"/>
      <c r="FD17" s="693"/>
      <c r="FE17" s="693"/>
      <c r="FF17" s="693"/>
      <c r="FG17" s="693"/>
      <c r="FH17" s="693"/>
      <c r="FI17" s="693"/>
      <c r="FJ17" s="693"/>
      <c r="FK17" s="693"/>
      <c r="FL17" s="693"/>
      <c r="FM17" s="693"/>
      <c r="FN17" s="693"/>
      <c r="FO17" s="693"/>
      <c r="FP17" s="693"/>
      <c r="FQ17" s="693"/>
      <c r="FR17" s="693"/>
      <c r="FS17" s="693"/>
      <c r="FT17" s="693"/>
      <c r="FU17" s="693"/>
      <c r="FV17" s="693"/>
      <c r="FW17" s="693"/>
      <c r="FX17" s="693"/>
      <c r="FY17" s="693"/>
      <c r="FZ17" s="693"/>
      <c r="GA17" s="693"/>
      <c r="GB17" s="693"/>
    </row>
    <row r="18" spans="1:184" ht="13.7" customHeight="1">
      <c r="A18" s="729">
        <v>9</v>
      </c>
      <c r="B18" s="730" t="s">
        <v>150</v>
      </c>
      <c r="C18" s="731">
        <f t="shared" si="4"/>
        <v>15</v>
      </c>
      <c r="D18" s="732">
        <f t="shared" si="4"/>
        <v>15</v>
      </c>
      <c r="E18" s="733">
        <f t="shared" si="1"/>
        <v>30</v>
      </c>
      <c r="F18" s="731">
        <v>30</v>
      </c>
      <c r="G18" s="732">
        <f t="shared" si="2"/>
        <v>20</v>
      </c>
      <c r="H18" s="732">
        <f t="shared" si="3"/>
        <v>50</v>
      </c>
      <c r="I18" s="734">
        <f>SUM(M18,Q18,U18,Y18)</f>
        <v>2</v>
      </c>
      <c r="J18" s="735"/>
      <c r="K18" s="736"/>
      <c r="L18" s="736"/>
      <c r="M18" s="741"/>
      <c r="N18" s="735"/>
      <c r="O18" s="736"/>
      <c r="P18" s="736"/>
      <c r="Q18" s="737"/>
      <c r="R18" s="731">
        <v>15</v>
      </c>
      <c r="S18" s="732">
        <v>15</v>
      </c>
      <c r="T18" s="732">
        <f>G18</f>
        <v>20</v>
      </c>
      <c r="U18" s="734">
        <v>2</v>
      </c>
      <c r="V18" s="735"/>
      <c r="W18" s="736"/>
      <c r="X18" s="736"/>
      <c r="Y18" s="737"/>
      <c r="Z18" s="739" t="s">
        <v>45</v>
      </c>
      <c r="AA18" s="692"/>
      <c r="AB18" s="693"/>
      <c r="AC18" s="693"/>
      <c r="AD18" s="693"/>
      <c r="AE18" s="693"/>
      <c r="AF18" s="693"/>
      <c r="AG18" s="693"/>
      <c r="AH18" s="693"/>
      <c r="AI18" s="693"/>
      <c r="AJ18" s="693"/>
      <c r="AK18" s="693"/>
      <c r="AL18" s="693"/>
      <c r="AM18" s="693"/>
      <c r="AN18" s="693"/>
      <c r="AO18" s="693"/>
      <c r="AP18" s="693"/>
      <c r="AQ18" s="693"/>
      <c r="AR18" s="693"/>
      <c r="AS18" s="693"/>
      <c r="AT18" s="693"/>
      <c r="AU18" s="693"/>
      <c r="AV18" s="693"/>
      <c r="AW18" s="693"/>
      <c r="AX18" s="693"/>
      <c r="AY18" s="693"/>
      <c r="AZ18" s="693"/>
      <c r="BA18" s="693"/>
      <c r="BB18" s="693"/>
      <c r="BC18" s="693"/>
      <c r="BD18" s="693"/>
      <c r="BE18" s="693"/>
      <c r="BF18" s="693"/>
      <c r="BG18" s="693"/>
      <c r="BH18" s="693"/>
      <c r="BI18" s="693"/>
      <c r="BJ18" s="693"/>
      <c r="BK18" s="693"/>
      <c r="BL18" s="693"/>
      <c r="BM18" s="693"/>
      <c r="BN18" s="693"/>
      <c r="BO18" s="693"/>
      <c r="BP18" s="693"/>
      <c r="BQ18" s="693"/>
      <c r="BR18" s="693"/>
      <c r="BS18" s="693"/>
      <c r="BT18" s="693"/>
      <c r="BU18" s="693"/>
      <c r="BV18" s="693"/>
      <c r="BW18" s="693"/>
      <c r="BX18" s="693"/>
      <c r="BY18" s="693"/>
      <c r="BZ18" s="693"/>
      <c r="CA18" s="693"/>
      <c r="CB18" s="693"/>
      <c r="CC18" s="693"/>
      <c r="CD18" s="693"/>
      <c r="CE18" s="693"/>
      <c r="CF18" s="693"/>
      <c r="CG18" s="693"/>
      <c r="CH18" s="693"/>
      <c r="CI18" s="693"/>
      <c r="CJ18" s="693"/>
      <c r="CK18" s="693"/>
      <c r="CL18" s="693"/>
      <c r="CM18" s="693"/>
      <c r="CN18" s="693"/>
      <c r="CO18" s="693"/>
      <c r="CP18" s="693"/>
      <c r="CQ18" s="693"/>
      <c r="CR18" s="693"/>
      <c r="CS18" s="693"/>
      <c r="CT18" s="693"/>
      <c r="CU18" s="693"/>
      <c r="CV18" s="693"/>
      <c r="CW18" s="693"/>
      <c r="CX18" s="693"/>
      <c r="CY18" s="693"/>
      <c r="CZ18" s="693"/>
      <c r="DA18" s="693"/>
      <c r="DB18" s="693"/>
      <c r="DC18" s="693"/>
      <c r="DD18" s="693"/>
      <c r="DE18" s="693"/>
      <c r="DF18" s="693"/>
      <c r="DG18" s="693"/>
      <c r="DH18" s="693"/>
      <c r="DI18" s="693"/>
      <c r="DJ18" s="693"/>
      <c r="DK18" s="693"/>
      <c r="DL18" s="693"/>
      <c r="DM18" s="693"/>
      <c r="DN18" s="693"/>
      <c r="DO18" s="693"/>
      <c r="DP18" s="693"/>
      <c r="DQ18" s="693"/>
      <c r="DR18" s="693"/>
      <c r="DS18" s="693"/>
      <c r="DT18" s="693"/>
      <c r="DU18" s="693"/>
      <c r="DV18" s="693"/>
      <c r="DW18" s="693"/>
      <c r="DX18" s="693"/>
      <c r="DY18" s="693"/>
      <c r="DZ18" s="693"/>
      <c r="EA18" s="693"/>
      <c r="EB18" s="693"/>
      <c r="EC18" s="693"/>
      <c r="ED18" s="693"/>
      <c r="EE18" s="693"/>
      <c r="EF18" s="693"/>
      <c r="EG18" s="693"/>
      <c r="EH18" s="693"/>
      <c r="EI18" s="693"/>
      <c r="EJ18" s="693"/>
      <c r="EK18" s="693"/>
      <c r="EL18" s="693"/>
      <c r="EM18" s="693"/>
      <c r="EN18" s="693"/>
      <c r="EO18" s="693"/>
      <c r="EP18" s="693"/>
      <c r="EQ18" s="693"/>
      <c r="ER18" s="693"/>
      <c r="ES18" s="693"/>
      <c r="ET18" s="693"/>
      <c r="EU18" s="693"/>
      <c r="EV18" s="693"/>
      <c r="EW18" s="693"/>
      <c r="EX18" s="693"/>
      <c r="EY18" s="693"/>
      <c r="EZ18" s="693"/>
      <c r="FA18" s="693"/>
      <c r="FB18" s="693"/>
      <c r="FC18" s="693"/>
      <c r="FD18" s="693"/>
      <c r="FE18" s="693"/>
      <c r="FF18" s="693"/>
      <c r="FG18" s="693"/>
      <c r="FH18" s="693"/>
      <c r="FI18" s="693"/>
      <c r="FJ18" s="693"/>
      <c r="FK18" s="693"/>
      <c r="FL18" s="693"/>
      <c r="FM18" s="693"/>
      <c r="FN18" s="693"/>
      <c r="FO18" s="693"/>
      <c r="FP18" s="693"/>
      <c r="FQ18" s="693"/>
      <c r="FR18" s="693"/>
      <c r="FS18" s="693"/>
      <c r="FT18" s="693"/>
      <c r="FU18" s="693"/>
      <c r="FV18" s="693"/>
      <c r="FW18" s="693"/>
      <c r="FX18" s="693"/>
      <c r="FY18" s="693"/>
      <c r="FZ18" s="693"/>
      <c r="GA18" s="693"/>
      <c r="GB18" s="693"/>
    </row>
    <row r="19" spans="1:184" ht="13.5" customHeight="1">
      <c r="A19" s="729">
        <v>10</v>
      </c>
      <c r="B19" s="730" t="s">
        <v>218</v>
      </c>
      <c r="C19" s="731">
        <f t="shared" si="4"/>
        <v>15</v>
      </c>
      <c r="D19" s="732">
        <f t="shared" si="4"/>
        <v>30</v>
      </c>
      <c r="E19" s="733">
        <f t="shared" si="1"/>
        <v>45</v>
      </c>
      <c r="F19" s="731">
        <v>45</v>
      </c>
      <c r="G19" s="732">
        <f t="shared" si="2"/>
        <v>30</v>
      </c>
      <c r="H19" s="732">
        <f t="shared" si="3"/>
        <v>75</v>
      </c>
      <c r="I19" s="734">
        <f>SUM(M19,Q19,U19,Y19)</f>
        <v>3</v>
      </c>
      <c r="J19" s="735"/>
      <c r="K19" s="736"/>
      <c r="L19" s="736"/>
      <c r="M19" s="741"/>
      <c r="N19" s="731">
        <v>15</v>
      </c>
      <c r="O19" s="732">
        <v>30</v>
      </c>
      <c r="P19" s="732">
        <v>30</v>
      </c>
      <c r="Q19" s="734">
        <v>3</v>
      </c>
      <c r="R19" s="735"/>
      <c r="S19" s="736"/>
      <c r="T19" s="736"/>
      <c r="U19" s="737"/>
      <c r="V19" s="735"/>
      <c r="W19" s="736"/>
      <c r="X19" s="736"/>
      <c r="Y19" s="737"/>
      <c r="Z19" s="738" t="s">
        <v>58</v>
      </c>
      <c r="AA19" s="692"/>
      <c r="AB19" s="693"/>
      <c r="AC19" s="693"/>
      <c r="AD19" s="693"/>
      <c r="AE19" s="693"/>
      <c r="AF19" s="693"/>
      <c r="AG19" s="693"/>
      <c r="AH19" s="693"/>
      <c r="AI19" s="693"/>
      <c r="AJ19" s="693"/>
      <c r="AK19" s="693"/>
      <c r="AL19" s="693"/>
      <c r="AM19" s="693"/>
      <c r="AN19" s="693"/>
      <c r="AO19" s="693"/>
      <c r="AP19" s="693"/>
      <c r="AQ19" s="693"/>
      <c r="AR19" s="693"/>
      <c r="AS19" s="693"/>
      <c r="AT19" s="693"/>
      <c r="AU19" s="693"/>
      <c r="AV19" s="693"/>
      <c r="AW19" s="693"/>
      <c r="AX19" s="693"/>
      <c r="AY19" s="693"/>
      <c r="AZ19" s="693"/>
      <c r="BA19" s="693"/>
      <c r="BB19" s="693"/>
      <c r="BC19" s="693"/>
      <c r="BD19" s="693"/>
      <c r="BE19" s="693"/>
      <c r="BF19" s="693"/>
      <c r="BG19" s="693"/>
      <c r="BH19" s="693"/>
      <c r="BI19" s="693"/>
      <c r="BJ19" s="693"/>
      <c r="BK19" s="693"/>
      <c r="BL19" s="693"/>
      <c r="BM19" s="693"/>
      <c r="BN19" s="693"/>
      <c r="BO19" s="693"/>
      <c r="BP19" s="693"/>
      <c r="BQ19" s="693"/>
      <c r="BR19" s="693"/>
      <c r="BS19" s="693"/>
      <c r="BT19" s="693"/>
      <c r="BU19" s="693"/>
      <c r="BV19" s="693"/>
      <c r="BW19" s="693"/>
      <c r="BX19" s="693"/>
      <c r="BY19" s="693"/>
      <c r="BZ19" s="693"/>
      <c r="CA19" s="693"/>
      <c r="CB19" s="693"/>
      <c r="CC19" s="693"/>
      <c r="CD19" s="693"/>
      <c r="CE19" s="693"/>
      <c r="CF19" s="693"/>
      <c r="CG19" s="693"/>
      <c r="CH19" s="693"/>
      <c r="CI19" s="693"/>
      <c r="CJ19" s="693"/>
      <c r="CK19" s="693"/>
      <c r="CL19" s="693"/>
      <c r="CM19" s="693"/>
      <c r="CN19" s="693"/>
      <c r="CO19" s="693"/>
      <c r="CP19" s="693"/>
      <c r="CQ19" s="693"/>
      <c r="CR19" s="693"/>
      <c r="CS19" s="693"/>
      <c r="CT19" s="693"/>
      <c r="CU19" s="693"/>
      <c r="CV19" s="693"/>
      <c r="CW19" s="693"/>
      <c r="CX19" s="693"/>
      <c r="CY19" s="693"/>
      <c r="CZ19" s="693"/>
      <c r="DA19" s="693"/>
      <c r="DB19" s="693"/>
      <c r="DC19" s="693"/>
      <c r="DD19" s="693"/>
      <c r="DE19" s="693"/>
      <c r="DF19" s="693"/>
      <c r="DG19" s="693"/>
      <c r="DH19" s="693"/>
      <c r="DI19" s="693"/>
      <c r="DJ19" s="693"/>
      <c r="DK19" s="693"/>
      <c r="DL19" s="693"/>
      <c r="DM19" s="693"/>
      <c r="DN19" s="693"/>
      <c r="DO19" s="693"/>
      <c r="DP19" s="693"/>
      <c r="DQ19" s="693"/>
      <c r="DR19" s="693"/>
      <c r="DS19" s="693"/>
      <c r="DT19" s="693"/>
      <c r="DU19" s="693"/>
      <c r="DV19" s="693"/>
      <c r="DW19" s="693"/>
      <c r="DX19" s="693"/>
      <c r="DY19" s="693"/>
      <c r="DZ19" s="693"/>
      <c r="EA19" s="693"/>
      <c r="EB19" s="693"/>
      <c r="EC19" s="693"/>
      <c r="ED19" s="693"/>
      <c r="EE19" s="693"/>
      <c r="EF19" s="693"/>
      <c r="EG19" s="693"/>
      <c r="EH19" s="693"/>
      <c r="EI19" s="693"/>
      <c r="EJ19" s="693"/>
      <c r="EK19" s="693"/>
      <c r="EL19" s="693"/>
      <c r="EM19" s="693"/>
      <c r="EN19" s="693"/>
      <c r="EO19" s="693"/>
      <c r="EP19" s="693"/>
      <c r="EQ19" s="693"/>
      <c r="ER19" s="693"/>
      <c r="ES19" s="693"/>
      <c r="ET19" s="693"/>
      <c r="EU19" s="693"/>
      <c r="EV19" s="693"/>
      <c r="EW19" s="693"/>
      <c r="EX19" s="693"/>
      <c r="EY19" s="693"/>
      <c r="EZ19" s="693"/>
      <c r="FA19" s="693"/>
      <c r="FB19" s="693"/>
      <c r="FC19" s="693"/>
      <c r="FD19" s="693"/>
      <c r="FE19" s="693"/>
      <c r="FF19" s="693"/>
      <c r="FG19" s="693"/>
      <c r="FH19" s="693"/>
      <c r="FI19" s="693"/>
      <c r="FJ19" s="693"/>
      <c r="FK19" s="693"/>
      <c r="FL19" s="693"/>
      <c r="FM19" s="693"/>
      <c r="FN19" s="693"/>
      <c r="FO19" s="693"/>
      <c r="FP19" s="693"/>
      <c r="FQ19" s="693"/>
      <c r="FR19" s="693"/>
      <c r="FS19" s="693"/>
      <c r="FT19" s="693"/>
      <c r="FU19" s="693"/>
      <c r="FV19" s="693"/>
      <c r="FW19" s="693"/>
      <c r="FX19" s="693"/>
      <c r="FY19" s="693"/>
      <c r="FZ19" s="693"/>
      <c r="GA19" s="693"/>
      <c r="GB19" s="693"/>
    </row>
    <row r="20" spans="1:184" ht="13.5" customHeight="1" thickBot="1">
      <c r="A20" s="742">
        <v>11</v>
      </c>
      <c r="B20" s="743" t="s">
        <v>13</v>
      </c>
      <c r="C20" s="744">
        <f t="shared" si="4"/>
        <v>0</v>
      </c>
      <c r="D20" s="745">
        <f t="shared" si="4"/>
        <v>50</v>
      </c>
      <c r="E20" s="746">
        <f t="shared" si="1"/>
        <v>50</v>
      </c>
      <c r="F20" s="744">
        <v>50</v>
      </c>
      <c r="G20" s="747">
        <f t="shared" si="2"/>
        <v>275</v>
      </c>
      <c r="H20" s="745">
        <f t="shared" si="3"/>
        <v>325</v>
      </c>
      <c r="I20" s="748">
        <f>SUM(M20,Q20,U20,Y20)</f>
        <v>13</v>
      </c>
      <c r="J20" s="749"/>
      <c r="K20" s="750"/>
      <c r="L20" s="750"/>
      <c r="M20" s="751"/>
      <c r="N20" s="744">
        <v>0</v>
      </c>
      <c r="O20" s="745">
        <v>10</v>
      </c>
      <c r="P20" s="745">
        <v>40</v>
      </c>
      <c r="Q20" s="748">
        <v>2</v>
      </c>
      <c r="R20" s="744">
        <v>0</v>
      </c>
      <c r="S20" s="745">
        <v>20</v>
      </c>
      <c r="T20" s="745">
        <v>80</v>
      </c>
      <c r="U20" s="748">
        <v>4</v>
      </c>
      <c r="V20" s="744">
        <v>0</v>
      </c>
      <c r="W20" s="745">
        <v>20</v>
      </c>
      <c r="X20" s="745">
        <v>155</v>
      </c>
      <c r="Y20" s="748">
        <v>7</v>
      </c>
      <c r="Z20" s="752" t="s">
        <v>50</v>
      </c>
      <c r="AA20" s="692"/>
      <c r="AB20" s="693"/>
      <c r="AC20" s="693"/>
      <c r="AD20" s="693"/>
      <c r="AE20" s="693"/>
      <c r="AF20" s="693"/>
      <c r="AG20" s="693"/>
      <c r="AH20" s="693"/>
      <c r="AI20" s="693"/>
      <c r="AJ20" s="693"/>
      <c r="AK20" s="693"/>
      <c r="AL20" s="693"/>
      <c r="AM20" s="693"/>
      <c r="AN20" s="693"/>
      <c r="AO20" s="693"/>
      <c r="AP20" s="693"/>
      <c r="AQ20" s="693"/>
      <c r="AR20" s="693"/>
      <c r="AS20" s="693"/>
      <c r="AT20" s="693"/>
      <c r="AU20" s="693"/>
      <c r="AV20" s="693"/>
      <c r="AW20" s="693"/>
      <c r="AX20" s="693"/>
      <c r="AY20" s="693"/>
      <c r="AZ20" s="693"/>
      <c r="BA20" s="693"/>
      <c r="BB20" s="693"/>
      <c r="BC20" s="693"/>
      <c r="BD20" s="693"/>
      <c r="BE20" s="693"/>
      <c r="BF20" s="693"/>
      <c r="BG20" s="693"/>
      <c r="BH20" s="693"/>
      <c r="BI20" s="693"/>
      <c r="BJ20" s="693"/>
      <c r="BK20" s="693"/>
      <c r="BL20" s="693"/>
      <c r="BM20" s="693"/>
      <c r="BN20" s="693"/>
      <c r="BO20" s="693"/>
      <c r="BP20" s="693"/>
      <c r="BQ20" s="693"/>
      <c r="BR20" s="693"/>
      <c r="BS20" s="693"/>
      <c r="BT20" s="693"/>
      <c r="BU20" s="693"/>
      <c r="BV20" s="693"/>
      <c r="BW20" s="693"/>
      <c r="BX20" s="693"/>
      <c r="BY20" s="693"/>
      <c r="BZ20" s="693"/>
      <c r="CA20" s="693"/>
      <c r="CB20" s="693"/>
      <c r="CC20" s="693"/>
      <c r="CD20" s="693"/>
      <c r="CE20" s="693"/>
      <c r="CF20" s="693"/>
      <c r="CG20" s="693"/>
      <c r="CH20" s="693"/>
      <c r="CI20" s="693"/>
      <c r="CJ20" s="693"/>
      <c r="CK20" s="693"/>
      <c r="CL20" s="693"/>
      <c r="CM20" s="693"/>
      <c r="CN20" s="693"/>
      <c r="CO20" s="693"/>
      <c r="CP20" s="693"/>
      <c r="CQ20" s="693"/>
      <c r="CR20" s="693"/>
      <c r="CS20" s="693"/>
      <c r="CT20" s="693"/>
      <c r="CU20" s="693"/>
      <c r="CV20" s="693"/>
      <c r="CW20" s="693"/>
      <c r="CX20" s="693"/>
      <c r="CY20" s="693"/>
      <c r="CZ20" s="693"/>
      <c r="DA20" s="693"/>
      <c r="DB20" s="693"/>
      <c r="DC20" s="693"/>
      <c r="DD20" s="693"/>
      <c r="DE20" s="693"/>
      <c r="DF20" s="693"/>
      <c r="DG20" s="693"/>
      <c r="DH20" s="693"/>
      <c r="DI20" s="693"/>
      <c r="DJ20" s="693"/>
      <c r="DK20" s="693"/>
      <c r="DL20" s="693"/>
      <c r="DM20" s="693"/>
      <c r="DN20" s="693"/>
      <c r="DO20" s="693"/>
      <c r="DP20" s="693"/>
      <c r="DQ20" s="693"/>
      <c r="DR20" s="693"/>
      <c r="DS20" s="693"/>
      <c r="DT20" s="693"/>
      <c r="DU20" s="693"/>
      <c r="DV20" s="693"/>
      <c r="DW20" s="693"/>
      <c r="DX20" s="693"/>
      <c r="DY20" s="693"/>
      <c r="DZ20" s="693"/>
      <c r="EA20" s="693"/>
      <c r="EB20" s="693"/>
      <c r="EC20" s="693"/>
      <c r="ED20" s="693"/>
      <c r="EE20" s="693"/>
      <c r="EF20" s="693"/>
      <c r="EG20" s="693"/>
      <c r="EH20" s="693"/>
      <c r="EI20" s="693"/>
      <c r="EJ20" s="693"/>
      <c r="EK20" s="693"/>
      <c r="EL20" s="693"/>
      <c r="EM20" s="693"/>
      <c r="EN20" s="693"/>
      <c r="EO20" s="693"/>
      <c r="EP20" s="693"/>
      <c r="EQ20" s="693"/>
      <c r="ER20" s="693"/>
      <c r="ES20" s="693"/>
      <c r="ET20" s="693"/>
      <c r="EU20" s="693"/>
      <c r="EV20" s="693"/>
      <c r="EW20" s="693"/>
      <c r="EX20" s="693"/>
      <c r="EY20" s="693"/>
      <c r="EZ20" s="693"/>
      <c r="FA20" s="693"/>
      <c r="FB20" s="693"/>
      <c r="FC20" s="693"/>
      <c r="FD20" s="693"/>
      <c r="FE20" s="693"/>
      <c r="FF20" s="693"/>
      <c r="FG20" s="693"/>
      <c r="FH20" s="693"/>
      <c r="FI20" s="693"/>
      <c r="FJ20" s="693"/>
      <c r="FK20" s="693"/>
      <c r="FL20" s="693"/>
      <c r="FM20" s="693"/>
      <c r="FN20" s="693"/>
      <c r="FO20" s="693"/>
      <c r="FP20" s="693"/>
      <c r="FQ20" s="693"/>
      <c r="FR20" s="693"/>
      <c r="FS20" s="693"/>
      <c r="FT20" s="693"/>
      <c r="FU20" s="693"/>
      <c r="FV20" s="693"/>
      <c r="FW20" s="693"/>
      <c r="FX20" s="693"/>
      <c r="FY20" s="693"/>
      <c r="FZ20" s="693"/>
      <c r="GA20" s="693"/>
      <c r="GB20" s="693"/>
    </row>
    <row r="21" spans="1:184" ht="13.5" customHeight="1" thickBot="1">
      <c r="A21" s="753"/>
      <c r="B21" s="754" t="s">
        <v>151</v>
      </c>
      <c r="C21" s="755">
        <f t="shared" ref="C21:Y21" si="5">SUM(C10:C20)</f>
        <v>105</v>
      </c>
      <c r="D21" s="756">
        <f t="shared" si="5"/>
        <v>260</v>
      </c>
      <c r="E21" s="757">
        <f t="shared" si="5"/>
        <v>365</v>
      </c>
      <c r="F21" s="755">
        <f t="shared" si="5"/>
        <v>365</v>
      </c>
      <c r="G21" s="756">
        <f t="shared" si="5"/>
        <v>610</v>
      </c>
      <c r="H21" s="756">
        <f t="shared" si="5"/>
        <v>975</v>
      </c>
      <c r="I21" s="758">
        <f t="shared" si="5"/>
        <v>39</v>
      </c>
      <c r="J21" s="759">
        <f t="shared" si="5"/>
        <v>45</v>
      </c>
      <c r="K21" s="760">
        <f t="shared" si="5"/>
        <v>60</v>
      </c>
      <c r="L21" s="761">
        <f t="shared" si="5"/>
        <v>145</v>
      </c>
      <c r="M21" s="758">
        <f t="shared" si="5"/>
        <v>10</v>
      </c>
      <c r="N21" s="759">
        <f t="shared" si="5"/>
        <v>15</v>
      </c>
      <c r="O21" s="762">
        <f t="shared" si="5"/>
        <v>85</v>
      </c>
      <c r="P21" s="761">
        <f t="shared" si="5"/>
        <v>150</v>
      </c>
      <c r="Q21" s="758">
        <f t="shared" si="5"/>
        <v>10</v>
      </c>
      <c r="R21" s="763">
        <f t="shared" si="5"/>
        <v>30</v>
      </c>
      <c r="S21" s="764">
        <f t="shared" si="5"/>
        <v>80</v>
      </c>
      <c r="T21" s="765">
        <f t="shared" si="5"/>
        <v>140</v>
      </c>
      <c r="U21" s="758">
        <f t="shared" si="5"/>
        <v>10</v>
      </c>
      <c r="V21" s="763">
        <f t="shared" si="5"/>
        <v>15</v>
      </c>
      <c r="W21" s="760">
        <f t="shared" si="5"/>
        <v>35</v>
      </c>
      <c r="X21" s="765">
        <f t="shared" si="5"/>
        <v>175</v>
      </c>
      <c r="Y21" s="758">
        <f t="shared" si="5"/>
        <v>9</v>
      </c>
      <c r="Z21" s="766"/>
      <c r="AA21" s="692"/>
      <c r="AB21" s="693"/>
      <c r="AC21" s="693"/>
      <c r="AD21" s="693"/>
      <c r="AE21" s="693"/>
      <c r="AF21" s="693"/>
      <c r="AG21" s="693"/>
      <c r="AH21" s="693"/>
      <c r="AI21" s="693"/>
      <c r="AJ21" s="693"/>
      <c r="AK21" s="693"/>
      <c r="AL21" s="693"/>
      <c r="AM21" s="693"/>
      <c r="AN21" s="693"/>
      <c r="AO21" s="693"/>
      <c r="AP21" s="693"/>
      <c r="AQ21" s="693"/>
      <c r="AR21" s="693"/>
      <c r="AS21" s="693"/>
      <c r="AT21" s="693"/>
      <c r="AU21" s="693"/>
      <c r="AV21" s="693"/>
      <c r="AW21" s="693"/>
      <c r="AX21" s="693"/>
      <c r="AY21" s="693"/>
      <c r="AZ21" s="693"/>
      <c r="BA21" s="693"/>
      <c r="BB21" s="693"/>
      <c r="BC21" s="693"/>
      <c r="BD21" s="693"/>
      <c r="BE21" s="693"/>
      <c r="BF21" s="693"/>
      <c r="BG21" s="693"/>
      <c r="BH21" s="693"/>
      <c r="BI21" s="693"/>
      <c r="BJ21" s="693"/>
      <c r="BK21" s="693"/>
      <c r="BL21" s="693"/>
      <c r="BM21" s="693"/>
      <c r="BN21" s="693"/>
      <c r="BO21" s="693"/>
      <c r="BP21" s="693"/>
      <c r="BQ21" s="693"/>
      <c r="BR21" s="693"/>
      <c r="BS21" s="693"/>
      <c r="BT21" s="693"/>
      <c r="BU21" s="693"/>
      <c r="BV21" s="693"/>
      <c r="BW21" s="693"/>
      <c r="BX21" s="693"/>
      <c r="BY21" s="693"/>
      <c r="BZ21" s="693"/>
      <c r="CA21" s="693"/>
      <c r="CB21" s="693"/>
      <c r="CC21" s="693"/>
      <c r="CD21" s="693"/>
      <c r="CE21" s="693"/>
      <c r="CF21" s="693"/>
      <c r="CG21" s="693"/>
      <c r="CH21" s="693"/>
      <c r="CI21" s="693"/>
      <c r="CJ21" s="693"/>
      <c r="CK21" s="693"/>
      <c r="CL21" s="693"/>
      <c r="CM21" s="693"/>
      <c r="CN21" s="693"/>
      <c r="CO21" s="693"/>
      <c r="CP21" s="693"/>
      <c r="CQ21" s="693"/>
      <c r="CR21" s="693"/>
      <c r="CS21" s="693"/>
      <c r="CT21" s="693"/>
      <c r="CU21" s="693"/>
      <c r="CV21" s="693"/>
      <c r="CW21" s="693"/>
      <c r="CX21" s="693"/>
      <c r="CY21" s="693"/>
      <c r="CZ21" s="693"/>
      <c r="DA21" s="693"/>
      <c r="DB21" s="693"/>
      <c r="DC21" s="693"/>
      <c r="DD21" s="693"/>
      <c r="DE21" s="693"/>
      <c r="DF21" s="693"/>
      <c r="DG21" s="693"/>
      <c r="DH21" s="693"/>
      <c r="DI21" s="693"/>
      <c r="DJ21" s="693"/>
      <c r="DK21" s="693"/>
      <c r="DL21" s="693"/>
      <c r="DM21" s="693"/>
      <c r="DN21" s="693"/>
      <c r="DO21" s="693"/>
      <c r="DP21" s="693"/>
      <c r="DQ21" s="693"/>
      <c r="DR21" s="693"/>
      <c r="DS21" s="693"/>
      <c r="DT21" s="693"/>
      <c r="DU21" s="693"/>
      <c r="DV21" s="693"/>
      <c r="DW21" s="693"/>
      <c r="DX21" s="693"/>
      <c r="DY21" s="693"/>
      <c r="DZ21" s="693"/>
      <c r="EA21" s="693"/>
      <c r="EB21" s="693"/>
      <c r="EC21" s="693"/>
      <c r="ED21" s="693"/>
      <c r="EE21" s="693"/>
      <c r="EF21" s="693"/>
      <c r="EG21" s="693"/>
      <c r="EH21" s="693"/>
      <c r="EI21" s="693"/>
      <c r="EJ21" s="693"/>
      <c r="EK21" s="693"/>
      <c r="EL21" s="693"/>
      <c r="EM21" s="693"/>
      <c r="EN21" s="693"/>
      <c r="EO21" s="693"/>
      <c r="EP21" s="693"/>
      <c r="EQ21" s="693"/>
      <c r="ER21" s="693"/>
      <c r="ES21" s="693"/>
      <c r="ET21" s="693"/>
      <c r="EU21" s="693"/>
      <c r="EV21" s="693"/>
      <c r="EW21" s="693"/>
      <c r="EX21" s="693"/>
      <c r="EY21" s="693"/>
      <c r="EZ21" s="693"/>
      <c r="FA21" s="693"/>
      <c r="FB21" s="693"/>
      <c r="FC21" s="693"/>
      <c r="FD21" s="693"/>
      <c r="FE21" s="693"/>
      <c r="FF21" s="693"/>
      <c r="FG21" s="693"/>
      <c r="FH21" s="693"/>
      <c r="FI21" s="693"/>
      <c r="FJ21" s="693"/>
      <c r="FK21" s="693"/>
      <c r="FL21" s="693"/>
      <c r="FM21" s="693"/>
      <c r="FN21" s="693"/>
      <c r="FO21" s="693"/>
      <c r="FP21" s="693"/>
      <c r="FQ21" s="693"/>
      <c r="FR21" s="693"/>
      <c r="FS21" s="693"/>
      <c r="FT21" s="693"/>
      <c r="FU21" s="693"/>
      <c r="FV21" s="693"/>
      <c r="FW21" s="693"/>
      <c r="FX21" s="693"/>
      <c r="FY21" s="693"/>
      <c r="FZ21" s="693"/>
      <c r="GA21" s="693"/>
      <c r="GB21" s="693"/>
    </row>
    <row r="22" spans="1:184" ht="13.5" customHeight="1" thickBot="1">
      <c r="A22" s="767" t="s">
        <v>15</v>
      </c>
      <c r="B22" s="768" t="s">
        <v>31</v>
      </c>
      <c r="C22" s="769"/>
      <c r="D22" s="769"/>
      <c r="E22" s="769"/>
      <c r="F22" s="769"/>
      <c r="G22" s="770"/>
      <c r="H22" s="769"/>
      <c r="I22" s="769"/>
      <c r="J22" s="769"/>
      <c r="K22" s="769"/>
      <c r="L22" s="771"/>
      <c r="M22" s="770"/>
      <c r="N22" s="769"/>
      <c r="O22" s="769"/>
      <c r="P22" s="771"/>
      <c r="Q22" s="769"/>
      <c r="R22" s="769"/>
      <c r="S22" s="769"/>
      <c r="T22" s="771"/>
      <c r="U22" s="770"/>
      <c r="V22" s="769"/>
      <c r="W22" s="769"/>
      <c r="X22" s="772"/>
      <c r="Y22" s="769"/>
      <c r="Z22" s="773"/>
      <c r="AA22" s="692"/>
      <c r="AB22" s="693"/>
      <c r="AC22" s="693"/>
      <c r="AD22" s="693"/>
      <c r="AE22" s="693"/>
      <c r="AF22" s="693"/>
      <c r="AG22" s="693"/>
      <c r="AH22" s="693"/>
      <c r="AI22" s="693"/>
      <c r="AJ22" s="693"/>
      <c r="AK22" s="693"/>
      <c r="AL22" s="693"/>
      <c r="AM22" s="693"/>
      <c r="AN22" s="693"/>
      <c r="AO22" s="693"/>
      <c r="AP22" s="693"/>
      <c r="AQ22" s="693"/>
      <c r="AR22" s="693"/>
      <c r="AS22" s="693"/>
      <c r="AT22" s="693"/>
      <c r="AU22" s="693"/>
      <c r="AV22" s="693"/>
      <c r="AW22" s="693"/>
      <c r="AX22" s="693"/>
      <c r="AY22" s="693"/>
      <c r="AZ22" s="693"/>
      <c r="BA22" s="693"/>
      <c r="BB22" s="693"/>
      <c r="BC22" s="693"/>
      <c r="BD22" s="693"/>
      <c r="BE22" s="693"/>
      <c r="BF22" s="693"/>
      <c r="BG22" s="693"/>
      <c r="BH22" s="693"/>
      <c r="BI22" s="693"/>
      <c r="BJ22" s="693"/>
      <c r="BK22" s="693"/>
      <c r="BL22" s="693"/>
      <c r="BM22" s="693"/>
      <c r="BN22" s="693"/>
      <c r="BO22" s="693"/>
      <c r="BP22" s="693"/>
      <c r="BQ22" s="693"/>
      <c r="BR22" s="693"/>
      <c r="BS22" s="693"/>
      <c r="BT22" s="693"/>
      <c r="BU22" s="693"/>
      <c r="BV22" s="693"/>
      <c r="BW22" s="693"/>
      <c r="BX22" s="693"/>
      <c r="BY22" s="693"/>
      <c r="BZ22" s="693"/>
      <c r="CA22" s="693"/>
      <c r="CB22" s="693"/>
      <c r="CC22" s="693"/>
      <c r="CD22" s="693"/>
      <c r="CE22" s="693"/>
      <c r="CF22" s="693"/>
      <c r="CG22" s="693"/>
      <c r="CH22" s="693"/>
      <c r="CI22" s="693"/>
      <c r="CJ22" s="693"/>
      <c r="CK22" s="693"/>
      <c r="CL22" s="693"/>
      <c r="CM22" s="693"/>
      <c r="CN22" s="693"/>
      <c r="CO22" s="693"/>
      <c r="CP22" s="693"/>
      <c r="CQ22" s="693"/>
      <c r="CR22" s="693"/>
      <c r="CS22" s="693"/>
      <c r="CT22" s="693"/>
      <c r="CU22" s="693"/>
      <c r="CV22" s="693"/>
      <c r="CW22" s="693"/>
      <c r="CX22" s="693"/>
      <c r="CY22" s="693"/>
      <c r="CZ22" s="693"/>
      <c r="DA22" s="693"/>
      <c r="DB22" s="693"/>
      <c r="DC22" s="693"/>
      <c r="DD22" s="693"/>
      <c r="DE22" s="693"/>
      <c r="DF22" s="693"/>
      <c r="DG22" s="693"/>
      <c r="DH22" s="693"/>
      <c r="DI22" s="693"/>
      <c r="DJ22" s="693"/>
      <c r="DK22" s="693"/>
      <c r="DL22" s="693"/>
      <c r="DM22" s="693"/>
      <c r="DN22" s="693"/>
      <c r="DO22" s="693"/>
      <c r="DP22" s="693"/>
      <c r="DQ22" s="693"/>
      <c r="DR22" s="693"/>
      <c r="DS22" s="693"/>
      <c r="DT22" s="693"/>
      <c r="DU22" s="693"/>
      <c r="DV22" s="693"/>
      <c r="DW22" s="693"/>
      <c r="DX22" s="693"/>
      <c r="DY22" s="693"/>
      <c r="DZ22" s="693"/>
      <c r="EA22" s="693"/>
      <c r="EB22" s="693"/>
      <c r="EC22" s="693"/>
      <c r="ED22" s="693"/>
      <c r="EE22" s="693"/>
      <c r="EF22" s="693"/>
      <c r="EG22" s="693"/>
      <c r="EH22" s="693"/>
      <c r="EI22" s="693"/>
      <c r="EJ22" s="693"/>
      <c r="EK22" s="693"/>
      <c r="EL22" s="693"/>
      <c r="EM22" s="693"/>
      <c r="EN22" s="693"/>
      <c r="EO22" s="693"/>
      <c r="EP22" s="693"/>
      <c r="EQ22" s="693"/>
      <c r="ER22" s="693"/>
      <c r="ES22" s="693"/>
      <c r="ET22" s="693"/>
      <c r="EU22" s="693"/>
      <c r="EV22" s="693"/>
      <c r="EW22" s="693"/>
      <c r="EX22" s="693"/>
      <c r="EY22" s="693"/>
      <c r="EZ22" s="693"/>
      <c r="FA22" s="693"/>
      <c r="FB22" s="693"/>
      <c r="FC22" s="693"/>
      <c r="FD22" s="693"/>
      <c r="FE22" s="693"/>
      <c r="FF22" s="693"/>
      <c r="FG22" s="693"/>
      <c r="FH22" s="693"/>
      <c r="FI22" s="693"/>
      <c r="FJ22" s="693"/>
      <c r="FK22" s="693"/>
      <c r="FL22" s="693"/>
      <c r="FM22" s="693"/>
      <c r="FN22" s="693"/>
      <c r="FO22" s="693"/>
      <c r="FP22" s="693"/>
      <c r="FQ22" s="693"/>
      <c r="FR22" s="693"/>
      <c r="FS22" s="693"/>
      <c r="FT22" s="693"/>
      <c r="FU22" s="693"/>
      <c r="FV22" s="693"/>
      <c r="FW22" s="693"/>
      <c r="FX22" s="693"/>
      <c r="FY22" s="693"/>
      <c r="FZ22" s="693"/>
      <c r="GA22" s="693"/>
      <c r="GB22" s="693"/>
    </row>
    <row r="23" spans="1:184" ht="14.1" customHeight="1">
      <c r="A23" s="774">
        <v>12</v>
      </c>
      <c r="B23" s="775" t="s">
        <v>74</v>
      </c>
      <c r="C23" s="776">
        <f t="shared" ref="C23:D25" si="6">SUM(J23,N23,R23,V23)</f>
        <v>30</v>
      </c>
      <c r="D23" s="777">
        <f t="shared" si="6"/>
        <v>30</v>
      </c>
      <c r="E23" s="778">
        <f t="shared" ref="E23:E33" si="7">SUM(C23:D23)</f>
        <v>60</v>
      </c>
      <c r="F23" s="776">
        <v>60</v>
      </c>
      <c r="G23" s="777">
        <f t="shared" ref="G23:G33" si="8">H23-F23</f>
        <v>15</v>
      </c>
      <c r="H23" s="747">
        <f t="shared" ref="H23:H33" si="9">$B$6*I23</f>
        <v>75</v>
      </c>
      <c r="I23" s="779">
        <f t="shared" ref="I23:I32" si="10">SUM(M23,Q23,U23,Y23)</f>
        <v>3</v>
      </c>
      <c r="J23" s="776">
        <v>30</v>
      </c>
      <c r="K23" s="777">
        <v>30</v>
      </c>
      <c r="L23" s="777">
        <f>G23</f>
        <v>15</v>
      </c>
      <c r="M23" s="779">
        <v>3</v>
      </c>
      <c r="N23" s="780"/>
      <c r="O23" s="781"/>
      <c r="P23" s="781"/>
      <c r="Q23" s="782"/>
      <c r="R23" s="780"/>
      <c r="S23" s="783"/>
      <c r="T23" s="781"/>
      <c r="U23" s="782"/>
      <c r="V23" s="780"/>
      <c r="W23" s="783"/>
      <c r="X23" s="781"/>
      <c r="Y23" s="782"/>
      <c r="Z23" s="784" t="s">
        <v>44</v>
      </c>
      <c r="AA23" s="692"/>
      <c r="AB23" s="693"/>
      <c r="AC23" s="693"/>
      <c r="AD23" s="693"/>
      <c r="AE23" s="693"/>
      <c r="AF23" s="693"/>
      <c r="AG23" s="693"/>
      <c r="AH23" s="693"/>
      <c r="AI23" s="693"/>
      <c r="AJ23" s="693"/>
      <c r="AK23" s="693"/>
      <c r="AL23" s="693"/>
      <c r="AM23" s="693"/>
      <c r="AN23" s="693"/>
      <c r="AO23" s="693"/>
      <c r="AP23" s="693"/>
      <c r="AQ23" s="693"/>
      <c r="AR23" s="693"/>
      <c r="AS23" s="693"/>
      <c r="AT23" s="693"/>
      <c r="AU23" s="693"/>
      <c r="AV23" s="693"/>
      <c r="AW23" s="693"/>
      <c r="AX23" s="693"/>
      <c r="AY23" s="693"/>
      <c r="AZ23" s="693"/>
      <c r="BA23" s="693"/>
      <c r="BB23" s="693"/>
      <c r="BC23" s="693"/>
      <c r="BD23" s="693"/>
      <c r="BE23" s="693"/>
      <c r="BF23" s="693"/>
      <c r="BG23" s="693"/>
      <c r="BH23" s="693"/>
      <c r="BI23" s="693"/>
      <c r="BJ23" s="693"/>
      <c r="BK23" s="693"/>
      <c r="BL23" s="693"/>
      <c r="BM23" s="693"/>
      <c r="BN23" s="693"/>
      <c r="BO23" s="693"/>
      <c r="BP23" s="693"/>
      <c r="BQ23" s="693"/>
      <c r="BR23" s="693"/>
      <c r="BS23" s="693"/>
      <c r="BT23" s="693"/>
      <c r="BU23" s="693"/>
      <c r="BV23" s="693"/>
      <c r="BW23" s="693"/>
      <c r="BX23" s="693"/>
      <c r="BY23" s="693"/>
      <c r="BZ23" s="693"/>
      <c r="CA23" s="693"/>
      <c r="CB23" s="693"/>
      <c r="CC23" s="693"/>
      <c r="CD23" s="693"/>
      <c r="CE23" s="693"/>
      <c r="CF23" s="693"/>
      <c r="CG23" s="693"/>
      <c r="CH23" s="693"/>
      <c r="CI23" s="693"/>
      <c r="CJ23" s="693"/>
      <c r="CK23" s="693"/>
      <c r="CL23" s="693"/>
      <c r="CM23" s="693"/>
      <c r="CN23" s="693"/>
      <c r="CO23" s="693"/>
      <c r="CP23" s="693"/>
      <c r="CQ23" s="693"/>
      <c r="CR23" s="693"/>
      <c r="CS23" s="693"/>
      <c r="CT23" s="693"/>
      <c r="CU23" s="693"/>
      <c r="CV23" s="693"/>
      <c r="CW23" s="693"/>
      <c r="CX23" s="693"/>
      <c r="CY23" s="693"/>
      <c r="CZ23" s="693"/>
      <c r="DA23" s="693"/>
      <c r="DB23" s="693"/>
      <c r="DC23" s="693"/>
      <c r="DD23" s="693"/>
      <c r="DE23" s="693"/>
      <c r="DF23" s="693"/>
      <c r="DG23" s="693"/>
      <c r="DH23" s="693"/>
      <c r="DI23" s="693"/>
      <c r="DJ23" s="693"/>
      <c r="DK23" s="693"/>
      <c r="DL23" s="693"/>
      <c r="DM23" s="693"/>
      <c r="DN23" s="693"/>
      <c r="DO23" s="693"/>
      <c r="DP23" s="693"/>
      <c r="DQ23" s="693"/>
      <c r="DR23" s="693"/>
      <c r="DS23" s="693"/>
      <c r="DT23" s="693"/>
      <c r="DU23" s="693"/>
      <c r="DV23" s="693"/>
      <c r="DW23" s="693"/>
      <c r="DX23" s="693"/>
      <c r="DY23" s="693"/>
      <c r="DZ23" s="693"/>
      <c r="EA23" s="693"/>
      <c r="EB23" s="693"/>
      <c r="EC23" s="693"/>
      <c r="ED23" s="693"/>
      <c r="EE23" s="693"/>
      <c r="EF23" s="693"/>
      <c r="EG23" s="693"/>
      <c r="EH23" s="693"/>
      <c r="EI23" s="693"/>
      <c r="EJ23" s="693"/>
      <c r="EK23" s="693"/>
      <c r="EL23" s="693"/>
      <c r="EM23" s="693"/>
      <c r="EN23" s="693"/>
      <c r="EO23" s="693"/>
      <c r="EP23" s="693"/>
      <c r="EQ23" s="693"/>
      <c r="ER23" s="693"/>
      <c r="ES23" s="693"/>
      <c r="ET23" s="693"/>
      <c r="EU23" s="693"/>
      <c r="EV23" s="693"/>
      <c r="EW23" s="693"/>
      <c r="EX23" s="693"/>
      <c r="EY23" s="693"/>
      <c r="EZ23" s="693"/>
      <c r="FA23" s="693"/>
      <c r="FB23" s="693"/>
      <c r="FC23" s="693"/>
      <c r="FD23" s="693"/>
      <c r="FE23" s="693"/>
      <c r="FF23" s="693"/>
      <c r="FG23" s="693"/>
      <c r="FH23" s="693"/>
      <c r="FI23" s="693"/>
      <c r="FJ23" s="693"/>
      <c r="FK23" s="693"/>
      <c r="FL23" s="693"/>
      <c r="FM23" s="693"/>
      <c r="FN23" s="693"/>
      <c r="FO23" s="693"/>
      <c r="FP23" s="693"/>
      <c r="FQ23" s="693"/>
      <c r="FR23" s="693"/>
      <c r="FS23" s="693"/>
      <c r="FT23" s="693"/>
      <c r="FU23" s="693"/>
      <c r="FV23" s="693"/>
      <c r="FW23" s="693"/>
      <c r="FX23" s="693"/>
      <c r="FY23" s="693"/>
      <c r="FZ23" s="693"/>
      <c r="GA23" s="693"/>
      <c r="GB23" s="693"/>
    </row>
    <row r="24" spans="1:184" ht="13.7" customHeight="1">
      <c r="A24" s="733">
        <v>13</v>
      </c>
      <c r="B24" s="785" t="s">
        <v>219</v>
      </c>
      <c r="C24" s="731">
        <f t="shared" si="6"/>
        <v>15</v>
      </c>
      <c r="D24" s="732">
        <f t="shared" si="6"/>
        <v>30</v>
      </c>
      <c r="E24" s="733">
        <f t="shared" si="7"/>
        <v>45</v>
      </c>
      <c r="F24" s="731">
        <v>45</v>
      </c>
      <c r="G24" s="732">
        <f t="shared" si="8"/>
        <v>5</v>
      </c>
      <c r="H24" s="732">
        <f t="shared" si="9"/>
        <v>50</v>
      </c>
      <c r="I24" s="734">
        <f t="shared" si="10"/>
        <v>2</v>
      </c>
      <c r="J24" s="735"/>
      <c r="K24" s="736"/>
      <c r="L24" s="736"/>
      <c r="M24" s="737"/>
      <c r="N24" s="735"/>
      <c r="O24" s="736"/>
      <c r="P24" s="736"/>
      <c r="Q24" s="741"/>
      <c r="R24" s="735"/>
      <c r="S24" s="736"/>
      <c r="T24" s="736"/>
      <c r="U24" s="741"/>
      <c r="V24" s="731">
        <v>15</v>
      </c>
      <c r="W24" s="732">
        <v>30</v>
      </c>
      <c r="X24" s="732">
        <f>G24</f>
        <v>5</v>
      </c>
      <c r="Y24" s="734">
        <v>2</v>
      </c>
      <c r="Z24" s="738" t="s">
        <v>62</v>
      </c>
      <c r="AA24" s="692"/>
      <c r="AB24" s="693"/>
      <c r="AC24" s="693"/>
      <c r="AD24" s="693"/>
      <c r="AE24" s="693"/>
      <c r="AF24" s="693"/>
      <c r="AG24" s="693"/>
      <c r="AH24" s="693"/>
      <c r="AI24" s="693"/>
      <c r="AJ24" s="693"/>
      <c r="AK24" s="693"/>
      <c r="AL24" s="693"/>
      <c r="AM24" s="693"/>
      <c r="AN24" s="693"/>
      <c r="AO24" s="693"/>
      <c r="AP24" s="693"/>
      <c r="AQ24" s="693"/>
      <c r="AR24" s="693"/>
      <c r="AS24" s="693"/>
      <c r="AT24" s="693"/>
      <c r="AU24" s="693"/>
      <c r="AV24" s="693"/>
      <c r="AW24" s="693"/>
      <c r="AX24" s="693"/>
      <c r="AY24" s="693"/>
      <c r="AZ24" s="693"/>
      <c r="BA24" s="693"/>
      <c r="BB24" s="693"/>
      <c r="BC24" s="693"/>
      <c r="BD24" s="693"/>
      <c r="BE24" s="693"/>
      <c r="BF24" s="693"/>
      <c r="BG24" s="693"/>
      <c r="BH24" s="693"/>
      <c r="BI24" s="693"/>
      <c r="BJ24" s="693"/>
      <c r="BK24" s="693"/>
      <c r="BL24" s="693"/>
      <c r="BM24" s="693"/>
      <c r="BN24" s="693"/>
      <c r="BO24" s="693"/>
      <c r="BP24" s="693"/>
      <c r="BQ24" s="693"/>
      <c r="BR24" s="693"/>
      <c r="BS24" s="693"/>
      <c r="BT24" s="693"/>
      <c r="BU24" s="693"/>
      <c r="BV24" s="693"/>
      <c r="BW24" s="693"/>
      <c r="BX24" s="693"/>
      <c r="BY24" s="693"/>
      <c r="BZ24" s="693"/>
      <c r="CA24" s="693"/>
      <c r="CB24" s="693"/>
      <c r="CC24" s="693"/>
      <c r="CD24" s="693"/>
      <c r="CE24" s="693"/>
      <c r="CF24" s="693"/>
      <c r="CG24" s="693"/>
      <c r="CH24" s="693"/>
      <c r="CI24" s="693"/>
      <c r="CJ24" s="693"/>
      <c r="CK24" s="693"/>
      <c r="CL24" s="693"/>
      <c r="CM24" s="693"/>
      <c r="CN24" s="693"/>
      <c r="CO24" s="693"/>
      <c r="CP24" s="693"/>
      <c r="CQ24" s="693"/>
      <c r="CR24" s="693"/>
      <c r="CS24" s="693"/>
      <c r="CT24" s="693"/>
      <c r="CU24" s="693"/>
      <c r="CV24" s="693"/>
      <c r="CW24" s="693"/>
      <c r="CX24" s="693"/>
      <c r="CY24" s="693"/>
      <c r="CZ24" s="693"/>
      <c r="DA24" s="693"/>
      <c r="DB24" s="693"/>
      <c r="DC24" s="693"/>
      <c r="DD24" s="693"/>
      <c r="DE24" s="693"/>
      <c r="DF24" s="693"/>
      <c r="DG24" s="693"/>
      <c r="DH24" s="693"/>
      <c r="DI24" s="693"/>
      <c r="DJ24" s="693"/>
      <c r="DK24" s="693"/>
      <c r="DL24" s="693"/>
      <c r="DM24" s="693"/>
      <c r="DN24" s="693"/>
      <c r="DO24" s="693"/>
      <c r="DP24" s="693"/>
      <c r="DQ24" s="693"/>
      <c r="DR24" s="693"/>
      <c r="DS24" s="693"/>
      <c r="DT24" s="693"/>
      <c r="DU24" s="693"/>
      <c r="DV24" s="693"/>
      <c r="DW24" s="693"/>
      <c r="DX24" s="693"/>
      <c r="DY24" s="693"/>
      <c r="DZ24" s="693"/>
      <c r="EA24" s="693"/>
      <c r="EB24" s="693"/>
      <c r="EC24" s="693"/>
      <c r="ED24" s="693"/>
      <c r="EE24" s="693"/>
      <c r="EF24" s="693"/>
      <c r="EG24" s="693"/>
      <c r="EH24" s="693"/>
      <c r="EI24" s="693"/>
      <c r="EJ24" s="693"/>
      <c r="EK24" s="693"/>
      <c r="EL24" s="693"/>
      <c r="EM24" s="693"/>
      <c r="EN24" s="693"/>
      <c r="EO24" s="693"/>
      <c r="EP24" s="693"/>
      <c r="EQ24" s="693"/>
      <c r="ER24" s="693"/>
      <c r="ES24" s="693"/>
      <c r="ET24" s="693"/>
      <c r="EU24" s="693"/>
      <c r="EV24" s="693"/>
      <c r="EW24" s="693"/>
      <c r="EX24" s="693"/>
      <c r="EY24" s="693"/>
      <c r="EZ24" s="693"/>
      <c r="FA24" s="693"/>
      <c r="FB24" s="693"/>
      <c r="FC24" s="693"/>
      <c r="FD24" s="693"/>
      <c r="FE24" s="693"/>
      <c r="FF24" s="693"/>
      <c r="FG24" s="693"/>
      <c r="FH24" s="693"/>
      <c r="FI24" s="693"/>
      <c r="FJ24" s="693"/>
      <c r="FK24" s="693"/>
      <c r="FL24" s="693"/>
      <c r="FM24" s="693"/>
      <c r="FN24" s="693"/>
      <c r="FO24" s="693"/>
      <c r="FP24" s="693"/>
      <c r="FQ24" s="693"/>
      <c r="FR24" s="693"/>
      <c r="FS24" s="693"/>
      <c r="FT24" s="693"/>
      <c r="FU24" s="693"/>
      <c r="FV24" s="693"/>
      <c r="FW24" s="693"/>
      <c r="FX24" s="693"/>
      <c r="FY24" s="693"/>
      <c r="FZ24" s="693"/>
      <c r="GA24" s="693"/>
      <c r="GB24" s="693"/>
    </row>
    <row r="25" spans="1:184" ht="28.5" customHeight="1">
      <c r="A25" s="733">
        <v>14</v>
      </c>
      <c r="B25" s="786" t="s">
        <v>220</v>
      </c>
      <c r="C25" s="787">
        <f t="shared" si="6"/>
        <v>30</v>
      </c>
      <c r="D25" s="788">
        <f t="shared" si="6"/>
        <v>15</v>
      </c>
      <c r="E25" s="789">
        <f t="shared" si="7"/>
        <v>45</v>
      </c>
      <c r="F25" s="787">
        <v>45</v>
      </c>
      <c r="G25" s="788">
        <f t="shared" si="8"/>
        <v>5</v>
      </c>
      <c r="H25" s="788">
        <f t="shared" si="9"/>
        <v>50</v>
      </c>
      <c r="I25" s="790">
        <f t="shared" si="10"/>
        <v>2</v>
      </c>
      <c r="J25" s="791"/>
      <c r="K25" s="792"/>
      <c r="L25" s="792"/>
      <c r="M25" s="793"/>
      <c r="N25" s="791"/>
      <c r="O25" s="792"/>
      <c r="P25" s="792"/>
      <c r="Q25" s="794"/>
      <c r="R25" s="791"/>
      <c r="S25" s="792"/>
      <c r="T25" s="792"/>
      <c r="U25" s="794"/>
      <c r="V25" s="787">
        <v>30</v>
      </c>
      <c r="W25" s="788">
        <v>15</v>
      </c>
      <c r="X25" s="788">
        <f>G25</f>
        <v>5</v>
      </c>
      <c r="Y25" s="790">
        <v>2</v>
      </c>
      <c r="Z25" s="795" t="s">
        <v>62</v>
      </c>
      <c r="AA25" s="692"/>
      <c r="AB25" s="693"/>
      <c r="AC25" s="693"/>
      <c r="AD25" s="693"/>
      <c r="AE25" s="693"/>
      <c r="AF25" s="693"/>
      <c r="AG25" s="693"/>
      <c r="AH25" s="693"/>
      <c r="AI25" s="693"/>
      <c r="AJ25" s="693"/>
      <c r="AK25" s="693"/>
      <c r="AL25" s="693"/>
      <c r="AM25" s="693"/>
      <c r="AN25" s="693"/>
      <c r="AO25" s="693"/>
      <c r="AP25" s="693"/>
      <c r="AQ25" s="693"/>
      <c r="AR25" s="693"/>
      <c r="AS25" s="693"/>
      <c r="AT25" s="693"/>
      <c r="AU25" s="693"/>
      <c r="AV25" s="693"/>
      <c r="AW25" s="693"/>
      <c r="AX25" s="693"/>
      <c r="AY25" s="693"/>
      <c r="AZ25" s="693"/>
      <c r="BA25" s="693"/>
      <c r="BB25" s="693"/>
      <c r="BC25" s="693"/>
      <c r="BD25" s="693"/>
      <c r="BE25" s="693"/>
      <c r="BF25" s="693"/>
      <c r="BG25" s="693"/>
      <c r="BH25" s="693"/>
      <c r="BI25" s="693"/>
      <c r="BJ25" s="693"/>
      <c r="BK25" s="693"/>
      <c r="BL25" s="693"/>
      <c r="BM25" s="693"/>
      <c r="BN25" s="693"/>
      <c r="BO25" s="693"/>
      <c r="BP25" s="693"/>
      <c r="BQ25" s="693"/>
      <c r="BR25" s="693"/>
      <c r="BS25" s="693"/>
      <c r="BT25" s="693"/>
      <c r="BU25" s="693"/>
      <c r="BV25" s="693"/>
      <c r="BW25" s="693"/>
      <c r="BX25" s="693"/>
      <c r="BY25" s="693"/>
      <c r="BZ25" s="693"/>
      <c r="CA25" s="693"/>
      <c r="CB25" s="693"/>
      <c r="CC25" s="693"/>
      <c r="CD25" s="693"/>
      <c r="CE25" s="693"/>
      <c r="CF25" s="693"/>
      <c r="CG25" s="693"/>
      <c r="CH25" s="693"/>
      <c r="CI25" s="693"/>
      <c r="CJ25" s="693"/>
      <c r="CK25" s="693"/>
      <c r="CL25" s="693"/>
      <c r="CM25" s="693"/>
      <c r="CN25" s="693"/>
      <c r="CO25" s="693"/>
      <c r="CP25" s="693"/>
      <c r="CQ25" s="693"/>
      <c r="CR25" s="693"/>
      <c r="CS25" s="693"/>
      <c r="CT25" s="693"/>
      <c r="CU25" s="693"/>
      <c r="CV25" s="693"/>
      <c r="CW25" s="693"/>
      <c r="CX25" s="693"/>
      <c r="CY25" s="693"/>
      <c r="CZ25" s="693"/>
      <c r="DA25" s="693"/>
      <c r="DB25" s="693"/>
      <c r="DC25" s="693"/>
      <c r="DD25" s="693"/>
      <c r="DE25" s="693"/>
      <c r="DF25" s="693"/>
      <c r="DG25" s="693"/>
      <c r="DH25" s="693"/>
      <c r="DI25" s="693"/>
      <c r="DJ25" s="693"/>
      <c r="DK25" s="693"/>
      <c r="DL25" s="693"/>
      <c r="DM25" s="693"/>
      <c r="DN25" s="693"/>
      <c r="DO25" s="693"/>
      <c r="DP25" s="693"/>
      <c r="DQ25" s="693"/>
      <c r="DR25" s="693"/>
      <c r="DS25" s="693"/>
      <c r="DT25" s="693"/>
      <c r="DU25" s="693"/>
      <c r="DV25" s="693"/>
      <c r="DW25" s="693"/>
      <c r="DX25" s="693"/>
      <c r="DY25" s="693"/>
      <c r="DZ25" s="693"/>
      <c r="EA25" s="693"/>
      <c r="EB25" s="693"/>
      <c r="EC25" s="693"/>
      <c r="ED25" s="693"/>
      <c r="EE25" s="693"/>
      <c r="EF25" s="693"/>
      <c r="EG25" s="693"/>
      <c r="EH25" s="693"/>
      <c r="EI25" s="693"/>
      <c r="EJ25" s="693"/>
      <c r="EK25" s="693"/>
      <c r="EL25" s="693"/>
      <c r="EM25" s="693"/>
      <c r="EN25" s="693"/>
      <c r="EO25" s="693"/>
      <c r="EP25" s="693"/>
      <c r="EQ25" s="693"/>
      <c r="ER25" s="693"/>
      <c r="ES25" s="693"/>
      <c r="ET25" s="693"/>
      <c r="EU25" s="693"/>
      <c r="EV25" s="693"/>
      <c r="EW25" s="693"/>
      <c r="EX25" s="693"/>
      <c r="EY25" s="693"/>
      <c r="EZ25" s="693"/>
      <c r="FA25" s="693"/>
      <c r="FB25" s="693"/>
      <c r="FC25" s="693"/>
      <c r="FD25" s="693"/>
      <c r="FE25" s="693"/>
      <c r="FF25" s="693"/>
      <c r="FG25" s="693"/>
      <c r="FH25" s="693"/>
      <c r="FI25" s="693"/>
      <c r="FJ25" s="693"/>
      <c r="FK25" s="693"/>
      <c r="FL25" s="693"/>
      <c r="FM25" s="693"/>
      <c r="FN25" s="693"/>
      <c r="FO25" s="693"/>
      <c r="FP25" s="693"/>
      <c r="FQ25" s="693"/>
      <c r="FR25" s="693"/>
      <c r="FS25" s="693"/>
      <c r="FT25" s="693"/>
      <c r="FU25" s="693"/>
      <c r="FV25" s="693"/>
      <c r="FW25" s="693"/>
      <c r="FX25" s="693"/>
      <c r="FY25" s="693"/>
      <c r="FZ25" s="693"/>
      <c r="GA25" s="693"/>
      <c r="GB25" s="693"/>
    </row>
    <row r="26" spans="1:184" ht="28.5" customHeight="1">
      <c r="A26" s="733">
        <v>15</v>
      </c>
      <c r="B26" s="786" t="s">
        <v>221</v>
      </c>
      <c r="C26" s="787">
        <v>0</v>
      </c>
      <c r="D26" s="788">
        <v>30</v>
      </c>
      <c r="E26" s="789">
        <f t="shared" si="7"/>
        <v>30</v>
      </c>
      <c r="F26" s="787">
        <v>30</v>
      </c>
      <c r="G26" s="788">
        <f t="shared" si="8"/>
        <v>20</v>
      </c>
      <c r="H26" s="788">
        <f t="shared" si="9"/>
        <v>50</v>
      </c>
      <c r="I26" s="790">
        <f t="shared" si="10"/>
        <v>2</v>
      </c>
      <c r="J26" s="791"/>
      <c r="K26" s="792"/>
      <c r="L26" s="792"/>
      <c r="M26" s="793"/>
      <c r="N26" s="791"/>
      <c r="O26" s="792"/>
      <c r="P26" s="792"/>
      <c r="Q26" s="794"/>
      <c r="R26" s="787">
        <v>0</v>
      </c>
      <c r="S26" s="788">
        <v>30</v>
      </c>
      <c r="T26" s="788">
        <v>20</v>
      </c>
      <c r="U26" s="790">
        <v>2</v>
      </c>
      <c r="V26" s="791"/>
      <c r="W26" s="792"/>
      <c r="X26" s="792"/>
      <c r="Y26" s="793"/>
      <c r="Z26" s="795" t="s">
        <v>64</v>
      </c>
      <c r="AA26" s="692"/>
      <c r="AB26" s="693"/>
      <c r="AC26" s="693"/>
      <c r="AD26" s="693"/>
      <c r="AE26" s="693"/>
      <c r="AF26" s="693"/>
      <c r="AG26" s="693"/>
      <c r="AH26" s="693"/>
      <c r="AI26" s="693"/>
      <c r="AJ26" s="693"/>
      <c r="AK26" s="693"/>
      <c r="AL26" s="693"/>
      <c r="AM26" s="693"/>
      <c r="AN26" s="693"/>
      <c r="AO26" s="693"/>
      <c r="AP26" s="693"/>
      <c r="AQ26" s="693"/>
      <c r="AR26" s="693"/>
      <c r="AS26" s="693"/>
      <c r="AT26" s="693"/>
      <c r="AU26" s="693"/>
      <c r="AV26" s="693"/>
      <c r="AW26" s="693"/>
      <c r="AX26" s="693"/>
      <c r="AY26" s="693"/>
      <c r="AZ26" s="693"/>
      <c r="BA26" s="693"/>
      <c r="BB26" s="693"/>
      <c r="BC26" s="693"/>
      <c r="BD26" s="693"/>
      <c r="BE26" s="693"/>
      <c r="BF26" s="693"/>
      <c r="BG26" s="693"/>
      <c r="BH26" s="693"/>
      <c r="BI26" s="693"/>
      <c r="BJ26" s="693"/>
      <c r="BK26" s="693"/>
      <c r="BL26" s="693"/>
      <c r="BM26" s="693"/>
      <c r="BN26" s="693"/>
      <c r="BO26" s="693"/>
      <c r="BP26" s="693"/>
      <c r="BQ26" s="693"/>
      <c r="BR26" s="693"/>
      <c r="BS26" s="693"/>
      <c r="BT26" s="693"/>
      <c r="BU26" s="693"/>
      <c r="BV26" s="693"/>
      <c r="BW26" s="693"/>
      <c r="BX26" s="693"/>
      <c r="BY26" s="693"/>
      <c r="BZ26" s="693"/>
      <c r="CA26" s="693"/>
      <c r="CB26" s="693"/>
      <c r="CC26" s="693"/>
      <c r="CD26" s="693"/>
      <c r="CE26" s="693"/>
      <c r="CF26" s="693"/>
      <c r="CG26" s="693"/>
      <c r="CH26" s="693"/>
      <c r="CI26" s="693"/>
      <c r="CJ26" s="693"/>
      <c r="CK26" s="693"/>
      <c r="CL26" s="693"/>
      <c r="CM26" s="693"/>
      <c r="CN26" s="693"/>
      <c r="CO26" s="693"/>
      <c r="CP26" s="693"/>
      <c r="CQ26" s="693"/>
      <c r="CR26" s="693"/>
      <c r="CS26" s="693"/>
      <c r="CT26" s="693"/>
      <c r="CU26" s="693"/>
      <c r="CV26" s="693"/>
      <c r="CW26" s="693"/>
      <c r="CX26" s="693"/>
      <c r="CY26" s="693"/>
      <c r="CZ26" s="693"/>
      <c r="DA26" s="693"/>
      <c r="DB26" s="693"/>
      <c r="DC26" s="693"/>
      <c r="DD26" s="693"/>
      <c r="DE26" s="693"/>
      <c r="DF26" s="693"/>
      <c r="DG26" s="693"/>
      <c r="DH26" s="693"/>
      <c r="DI26" s="693"/>
      <c r="DJ26" s="693"/>
      <c r="DK26" s="693"/>
      <c r="DL26" s="693"/>
      <c r="DM26" s="693"/>
      <c r="DN26" s="693"/>
      <c r="DO26" s="693"/>
      <c r="DP26" s="693"/>
      <c r="DQ26" s="693"/>
      <c r="DR26" s="693"/>
      <c r="DS26" s="693"/>
      <c r="DT26" s="693"/>
      <c r="DU26" s="693"/>
      <c r="DV26" s="693"/>
      <c r="DW26" s="693"/>
      <c r="DX26" s="693"/>
      <c r="DY26" s="693"/>
      <c r="DZ26" s="693"/>
      <c r="EA26" s="693"/>
      <c r="EB26" s="693"/>
      <c r="EC26" s="693"/>
      <c r="ED26" s="693"/>
      <c r="EE26" s="693"/>
      <c r="EF26" s="693"/>
      <c r="EG26" s="693"/>
      <c r="EH26" s="693"/>
      <c r="EI26" s="693"/>
      <c r="EJ26" s="693"/>
      <c r="EK26" s="693"/>
      <c r="EL26" s="693"/>
      <c r="EM26" s="693"/>
      <c r="EN26" s="693"/>
      <c r="EO26" s="693"/>
      <c r="EP26" s="693"/>
      <c r="EQ26" s="693"/>
      <c r="ER26" s="693"/>
      <c r="ES26" s="693"/>
      <c r="ET26" s="693"/>
      <c r="EU26" s="693"/>
      <c r="EV26" s="693"/>
      <c r="EW26" s="693"/>
      <c r="EX26" s="693"/>
      <c r="EY26" s="693"/>
      <c r="EZ26" s="693"/>
      <c r="FA26" s="693"/>
      <c r="FB26" s="693"/>
      <c r="FC26" s="693"/>
      <c r="FD26" s="693"/>
      <c r="FE26" s="693"/>
      <c r="FF26" s="693"/>
      <c r="FG26" s="693"/>
      <c r="FH26" s="693"/>
      <c r="FI26" s="693"/>
      <c r="FJ26" s="693"/>
      <c r="FK26" s="693"/>
      <c r="FL26" s="693"/>
      <c r="FM26" s="693"/>
      <c r="FN26" s="693"/>
      <c r="FO26" s="693"/>
      <c r="FP26" s="693"/>
      <c r="FQ26" s="693"/>
      <c r="FR26" s="693"/>
      <c r="FS26" s="693"/>
      <c r="FT26" s="693"/>
      <c r="FU26" s="693"/>
      <c r="FV26" s="693"/>
      <c r="FW26" s="693"/>
      <c r="FX26" s="693"/>
      <c r="FY26" s="693"/>
      <c r="FZ26" s="693"/>
      <c r="GA26" s="693"/>
      <c r="GB26" s="693"/>
    </row>
    <row r="27" spans="1:184" ht="12.75" customHeight="1">
      <c r="A27" s="733">
        <v>16</v>
      </c>
      <c r="B27" s="785" t="s">
        <v>222</v>
      </c>
      <c r="C27" s="731">
        <f t="shared" ref="C27:D32" si="11">SUM(J27,N27,R27,V27)</f>
        <v>0</v>
      </c>
      <c r="D27" s="732">
        <f t="shared" si="11"/>
        <v>30</v>
      </c>
      <c r="E27" s="733">
        <f t="shared" si="7"/>
        <v>30</v>
      </c>
      <c r="F27" s="731">
        <v>30</v>
      </c>
      <c r="G27" s="732">
        <f t="shared" si="8"/>
        <v>20</v>
      </c>
      <c r="H27" s="732">
        <f t="shared" si="9"/>
        <v>50</v>
      </c>
      <c r="I27" s="734">
        <f t="shared" si="10"/>
        <v>2</v>
      </c>
      <c r="J27" s="735"/>
      <c r="K27" s="736"/>
      <c r="L27" s="736"/>
      <c r="M27" s="737"/>
      <c r="N27" s="735"/>
      <c r="O27" s="736"/>
      <c r="P27" s="736"/>
      <c r="Q27" s="741"/>
      <c r="R27" s="735"/>
      <c r="S27" s="736"/>
      <c r="T27" s="736"/>
      <c r="U27" s="741"/>
      <c r="V27" s="731">
        <v>0</v>
      </c>
      <c r="W27" s="732">
        <v>30</v>
      </c>
      <c r="X27" s="732">
        <f>G27</f>
        <v>20</v>
      </c>
      <c r="Y27" s="734">
        <v>2</v>
      </c>
      <c r="Z27" s="739" t="s">
        <v>50</v>
      </c>
      <c r="AA27" s="692"/>
      <c r="AB27" s="693"/>
      <c r="AC27" s="693"/>
      <c r="AD27" s="693"/>
      <c r="AE27" s="693"/>
      <c r="AF27" s="693"/>
      <c r="AG27" s="693"/>
      <c r="AH27" s="693"/>
      <c r="AI27" s="693"/>
      <c r="AJ27" s="693"/>
      <c r="AK27" s="693"/>
      <c r="AL27" s="693"/>
      <c r="AM27" s="693"/>
      <c r="AN27" s="693"/>
      <c r="AO27" s="693"/>
      <c r="AP27" s="693"/>
      <c r="AQ27" s="693"/>
      <c r="AR27" s="693"/>
      <c r="AS27" s="693"/>
      <c r="AT27" s="693"/>
      <c r="AU27" s="693"/>
      <c r="AV27" s="693"/>
      <c r="AW27" s="693"/>
      <c r="AX27" s="693"/>
      <c r="AY27" s="693"/>
      <c r="AZ27" s="693"/>
      <c r="BA27" s="693"/>
      <c r="BB27" s="693"/>
      <c r="BC27" s="693"/>
      <c r="BD27" s="693"/>
      <c r="BE27" s="693"/>
      <c r="BF27" s="693"/>
      <c r="BG27" s="693"/>
      <c r="BH27" s="693"/>
      <c r="BI27" s="693"/>
      <c r="BJ27" s="693"/>
      <c r="BK27" s="693"/>
      <c r="BL27" s="693"/>
      <c r="BM27" s="693"/>
      <c r="BN27" s="693"/>
      <c r="BO27" s="693"/>
      <c r="BP27" s="693"/>
      <c r="BQ27" s="693"/>
      <c r="BR27" s="693"/>
      <c r="BS27" s="693"/>
      <c r="BT27" s="693"/>
      <c r="BU27" s="693"/>
      <c r="BV27" s="693"/>
      <c r="BW27" s="693"/>
      <c r="BX27" s="693"/>
      <c r="BY27" s="693"/>
      <c r="BZ27" s="693"/>
      <c r="CA27" s="693"/>
      <c r="CB27" s="693"/>
      <c r="CC27" s="693"/>
      <c r="CD27" s="693"/>
      <c r="CE27" s="693"/>
      <c r="CF27" s="693"/>
      <c r="CG27" s="693"/>
      <c r="CH27" s="693"/>
      <c r="CI27" s="693"/>
      <c r="CJ27" s="693"/>
      <c r="CK27" s="693"/>
      <c r="CL27" s="693"/>
      <c r="CM27" s="693"/>
      <c r="CN27" s="693"/>
      <c r="CO27" s="693"/>
      <c r="CP27" s="693"/>
      <c r="CQ27" s="693"/>
      <c r="CR27" s="693"/>
      <c r="CS27" s="693"/>
      <c r="CT27" s="693"/>
      <c r="CU27" s="693"/>
      <c r="CV27" s="693"/>
      <c r="CW27" s="693"/>
      <c r="CX27" s="693"/>
      <c r="CY27" s="693"/>
      <c r="CZ27" s="693"/>
      <c r="DA27" s="693"/>
      <c r="DB27" s="693"/>
      <c r="DC27" s="693"/>
      <c r="DD27" s="693"/>
      <c r="DE27" s="693"/>
      <c r="DF27" s="693"/>
      <c r="DG27" s="693"/>
      <c r="DH27" s="693"/>
      <c r="DI27" s="693"/>
      <c r="DJ27" s="693"/>
      <c r="DK27" s="693"/>
      <c r="DL27" s="693"/>
      <c r="DM27" s="693"/>
      <c r="DN27" s="693"/>
      <c r="DO27" s="693"/>
      <c r="DP27" s="693"/>
      <c r="DQ27" s="693"/>
      <c r="DR27" s="693"/>
      <c r="DS27" s="693"/>
      <c r="DT27" s="693"/>
      <c r="DU27" s="693"/>
      <c r="DV27" s="693"/>
      <c r="DW27" s="693"/>
      <c r="DX27" s="693"/>
      <c r="DY27" s="693"/>
      <c r="DZ27" s="693"/>
      <c r="EA27" s="693"/>
      <c r="EB27" s="693"/>
      <c r="EC27" s="693"/>
      <c r="ED27" s="693"/>
      <c r="EE27" s="693"/>
      <c r="EF27" s="693"/>
      <c r="EG27" s="693"/>
      <c r="EH27" s="693"/>
      <c r="EI27" s="693"/>
      <c r="EJ27" s="693"/>
      <c r="EK27" s="693"/>
      <c r="EL27" s="693"/>
      <c r="EM27" s="693"/>
      <c r="EN27" s="693"/>
      <c r="EO27" s="693"/>
      <c r="EP27" s="693"/>
      <c r="EQ27" s="693"/>
      <c r="ER27" s="693"/>
      <c r="ES27" s="693"/>
      <c r="ET27" s="693"/>
      <c r="EU27" s="693"/>
      <c r="EV27" s="693"/>
      <c r="EW27" s="693"/>
      <c r="EX27" s="693"/>
      <c r="EY27" s="693"/>
      <c r="EZ27" s="693"/>
      <c r="FA27" s="693"/>
      <c r="FB27" s="693"/>
      <c r="FC27" s="693"/>
      <c r="FD27" s="693"/>
      <c r="FE27" s="693"/>
      <c r="FF27" s="693"/>
      <c r="FG27" s="693"/>
      <c r="FH27" s="693"/>
      <c r="FI27" s="693"/>
      <c r="FJ27" s="693"/>
      <c r="FK27" s="693"/>
      <c r="FL27" s="693"/>
      <c r="FM27" s="693"/>
      <c r="FN27" s="693"/>
      <c r="FO27" s="693"/>
      <c r="FP27" s="693"/>
      <c r="FQ27" s="693"/>
      <c r="FR27" s="693"/>
      <c r="FS27" s="693"/>
      <c r="FT27" s="693"/>
      <c r="FU27" s="693"/>
      <c r="FV27" s="693"/>
      <c r="FW27" s="693"/>
      <c r="FX27" s="693"/>
      <c r="FY27" s="693"/>
      <c r="FZ27" s="693"/>
      <c r="GA27" s="693"/>
      <c r="GB27" s="693"/>
    </row>
    <row r="28" spans="1:184" ht="12.75" customHeight="1">
      <c r="A28" s="733">
        <v>17</v>
      </c>
      <c r="B28" s="730" t="s">
        <v>46</v>
      </c>
      <c r="C28" s="731">
        <f t="shared" si="11"/>
        <v>0</v>
      </c>
      <c r="D28" s="732">
        <f t="shared" si="11"/>
        <v>30</v>
      </c>
      <c r="E28" s="733">
        <f t="shared" si="7"/>
        <v>30</v>
      </c>
      <c r="F28" s="731">
        <v>30</v>
      </c>
      <c r="G28" s="732">
        <f t="shared" si="8"/>
        <v>45</v>
      </c>
      <c r="H28" s="732">
        <f t="shared" si="9"/>
        <v>75</v>
      </c>
      <c r="I28" s="734">
        <f t="shared" si="10"/>
        <v>3</v>
      </c>
      <c r="J28" s="731">
        <v>0</v>
      </c>
      <c r="K28" s="732">
        <v>30</v>
      </c>
      <c r="L28" s="732">
        <f>G28</f>
        <v>45</v>
      </c>
      <c r="M28" s="734">
        <v>3</v>
      </c>
      <c r="N28" s="735"/>
      <c r="O28" s="736"/>
      <c r="P28" s="736"/>
      <c r="Q28" s="741"/>
      <c r="R28" s="735"/>
      <c r="S28" s="736"/>
      <c r="T28" s="736"/>
      <c r="U28" s="741"/>
      <c r="V28" s="735"/>
      <c r="W28" s="736"/>
      <c r="X28" s="736"/>
      <c r="Y28" s="741"/>
      <c r="Z28" s="738" t="s">
        <v>66</v>
      </c>
      <c r="AA28" s="692"/>
      <c r="AB28" s="693"/>
      <c r="AC28" s="693"/>
      <c r="AD28" s="693"/>
      <c r="AE28" s="693"/>
      <c r="AF28" s="693"/>
      <c r="AG28" s="693"/>
      <c r="AH28" s="693"/>
      <c r="AI28" s="693"/>
      <c r="AJ28" s="693"/>
      <c r="AK28" s="693"/>
      <c r="AL28" s="693"/>
      <c r="AM28" s="693"/>
      <c r="AN28" s="693"/>
      <c r="AO28" s="693"/>
      <c r="AP28" s="693"/>
      <c r="AQ28" s="693"/>
      <c r="AR28" s="693"/>
      <c r="AS28" s="693"/>
      <c r="AT28" s="693"/>
      <c r="AU28" s="693"/>
      <c r="AV28" s="693"/>
      <c r="AW28" s="693"/>
      <c r="AX28" s="693"/>
      <c r="AY28" s="693"/>
      <c r="AZ28" s="693"/>
      <c r="BA28" s="693"/>
      <c r="BB28" s="693"/>
      <c r="BC28" s="693"/>
      <c r="BD28" s="693"/>
      <c r="BE28" s="693"/>
      <c r="BF28" s="693"/>
      <c r="BG28" s="693"/>
      <c r="BH28" s="693"/>
      <c r="BI28" s="693"/>
      <c r="BJ28" s="693"/>
      <c r="BK28" s="693"/>
      <c r="BL28" s="693"/>
      <c r="BM28" s="693"/>
      <c r="BN28" s="693"/>
      <c r="BO28" s="693"/>
      <c r="BP28" s="693"/>
      <c r="BQ28" s="693"/>
      <c r="BR28" s="693"/>
      <c r="BS28" s="693"/>
      <c r="BT28" s="693"/>
      <c r="BU28" s="693"/>
      <c r="BV28" s="693"/>
      <c r="BW28" s="693"/>
      <c r="BX28" s="693"/>
      <c r="BY28" s="693"/>
      <c r="BZ28" s="693"/>
      <c r="CA28" s="693"/>
      <c r="CB28" s="693"/>
      <c r="CC28" s="693"/>
      <c r="CD28" s="693"/>
      <c r="CE28" s="693"/>
      <c r="CF28" s="693"/>
      <c r="CG28" s="693"/>
      <c r="CH28" s="693"/>
      <c r="CI28" s="693"/>
      <c r="CJ28" s="693"/>
      <c r="CK28" s="693"/>
      <c r="CL28" s="693"/>
      <c r="CM28" s="693"/>
      <c r="CN28" s="693"/>
      <c r="CO28" s="693"/>
      <c r="CP28" s="693"/>
      <c r="CQ28" s="693"/>
      <c r="CR28" s="693"/>
      <c r="CS28" s="693"/>
      <c r="CT28" s="693"/>
      <c r="CU28" s="693"/>
      <c r="CV28" s="693"/>
      <c r="CW28" s="693"/>
      <c r="CX28" s="693"/>
      <c r="CY28" s="693"/>
      <c r="CZ28" s="693"/>
      <c r="DA28" s="693"/>
      <c r="DB28" s="693"/>
      <c r="DC28" s="693"/>
      <c r="DD28" s="693"/>
      <c r="DE28" s="693"/>
      <c r="DF28" s="693"/>
      <c r="DG28" s="693"/>
      <c r="DH28" s="693"/>
      <c r="DI28" s="693"/>
      <c r="DJ28" s="693"/>
      <c r="DK28" s="693"/>
      <c r="DL28" s="693"/>
      <c r="DM28" s="693"/>
      <c r="DN28" s="693"/>
      <c r="DO28" s="693"/>
      <c r="DP28" s="693"/>
      <c r="DQ28" s="693"/>
      <c r="DR28" s="693"/>
      <c r="DS28" s="693"/>
      <c r="DT28" s="693"/>
      <c r="DU28" s="693"/>
      <c r="DV28" s="693"/>
      <c r="DW28" s="693"/>
      <c r="DX28" s="693"/>
      <c r="DY28" s="693"/>
      <c r="DZ28" s="693"/>
      <c r="EA28" s="693"/>
      <c r="EB28" s="693"/>
      <c r="EC28" s="693"/>
      <c r="ED28" s="693"/>
      <c r="EE28" s="693"/>
      <c r="EF28" s="693"/>
      <c r="EG28" s="693"/>
      <c r="EH28" s="693"/>
      <c r="EI28" s="693"/>
      <c r="EJ28" s="693"/>
      <c r="EK28" s="693"/>
      <c r="EL28" s="693"/>
      <c r="EM28" s="693"/>
      <c r="EN28" s="693"/>
      <c r="EO28" s="693"/>
      <c r="EP28" s="693"/>
      <c r="EQ28" s="693"/>
      <c r="ER28" s="693"/>
      <c r="ES28" s="693"/>
      <c r="ET28" s="693"/>
      <c r="EU28" s="693"/>
      <c r="EV28" s="693"/>
      <c r="EW28" s="693"/>
      <c r="EX28" s="693"/>
      <c r="EY28" s="693"/>
      <c r="EZ28" s="693"/>
      <c r="FA28" s="693"/>
      <c r="FB28" s="693"/>
      <c r="FC28" s="693"/>
      <c r="FD28" s="693"/>
      <c r="FE28" s="693"/>
      <c r="FF28" s="693"/>
      <c r="FG28" s="693"/>
      <c r="FH28" s="693"/>
      <c r="FI28" s="693"/>
      <c r="FJ28" s="693"/>
      <c r="FK28" s="693"/>
      <c r="FL28" s="693"/>
      <c r="FM28" s="693"/>
      <c r="FN28" s="693"/>
      <c r="FO28" s="693"/>
      <c r="FP28" s="693"/>
      <c r="FQ28" s="693"/>
      <c r="FR28" s="693"/>
      <c r="FS28" s="693"/>
      <c r="FT28" s="693"/>
      <c r="FU28" s="693"/>
      <c r="FV28" s="693"/>
      <c r="FW28" s="693"/>
      <c r="FX28" s="693"/>
      <c r="FY28" s="693"/>
      <c r="FZ28" s="693"/>
      <c r="GA28" s="693"/>
      <c r="GB28" s="693"/>
    </row>
    <row r="29" spans="1:184" ht="13.7" customHeight="1">
      <c r="A29" s="733">
        <v>18</v>
      </c>
      <c r="B29" s="785" t="s">
        <v>11</v>
      </c>
      <c r="C29" s="731">
        <f t="shared" si="11"/>
        <v>0</v>
      </c>
      <c r="D29" s="732">
        <f t="shared" si="11"/>
        <v>30</v>
      </c>
      <c r="E29" s="733">
        <f t="shared" si="7"/>
        <v>30</v>
      </c>
      <c r="F29" s="731">
        <v>30</v>
      </c>
      <c r="G29" s="732">
        <f t="shared" si="8"/>
        <v>20</v>
      </c>
      <c r="H29" s="732">
        <f t="shared" si="9"/>
        <v>50</v>
      </c>
      <c r="I29" s="734">
        <f t="shared" si="10"/>
        <v>2</v>
      </c>
      <c r="J29" s="735"/>
      <c r="K29" s="736"/>
      <c r="L29" s="736"/>
      <c r="M29" s="737"/>
      <c r="N29" s="731">
        <v>0</v>
      </c>
      <c r="O29" s="732">
        <v>30</v>
      </c>
      <c r="P29" s="732">
        <f>G29</f>
        <v>20</v>
      </c>
      <c r="Q29" s="734">
        <v>2</v>
      </c>
      <c r="R29" s="735"/>
      <c r="S29" s="736"/>
      <c r="T29" s="736"/>
      <c r="U29" s="741"/>
      <c r="V29" s="735"/>
      <c r="W29" s="736"/>
      <c r="X29" s="736"/>
      <c r="Y29" s="741"/>
      <c r="Z29" s="739" t="s">
        <v>47</v>
      </c>
      <c r="AA29" s="692"/>
      <c r="AB29" s="693"/>
      <c r="AC29" s="693"/>
      <c r="AD29" s="693"/>
      <c r="AE29" s="693"/>
      <c r="AF29" s="693"/>
      <c r="AG29" s="693"/>
      <c r="AH29" s="693"/>
      <c r="AI29" s="693"/>
      <c r="AJ29" s="693"/>
      <c r="AK29" s="693"/>
      <c r="AL29" s="693"/>
      <c r="AM29" s="693"/>
      <c r="AN29" s="693"/>
      <c r="AO29" s="693"/>
      <c r="AP29" s="693"/>
      <c r="AQ29" s="693"/>
      <c r="AR29" s="693"/>
      <c r="AS29" s="693"/>
      <c r="AT29" s="693"/>
      <c r="AU29" s="693"/>
      <c r="AV29" s="693"/>
      <c r="AW29" s="693"/>
      <c r="AX29" s="693"/>
      <c r="AY29" s="693"/>
      <c r="AZ29" s="693"/>
      <c r="BA29" s="693"/>
      <c r="BB29" s="693"/>
      <c r="BC29" s="693"/>
      <c r="BD29" s="693"/>
      <c r="BE29" s="693"/>
      <c r="BF29" s="693"/>
      <c r="BG29" s="693"/>
      <c r="BH29" s="693"/>
      <c r="BI29" s="693"/>
      <c r="BJ29" s="693"/>
      <c r="BK29" s="693"/>
      <c r="BL29" s="693"/>
      <c r="BM29" s="693"/>
      <c r="BN29" s="693"/>
      <c r="BO29" s="693"/>
      <c r="BP29" s="693"/>
      <c r="BQ29" s="693"/>
      <c r="BR29" s="693"/>
      <c r="BS29" s="693"/>
      <c r="BT29" s="693"/>
      <c r="BU29" s="693"/>
      <c r="BV29" s="693"/>
      <c r="BW29" s="693"/>
      <c r="BX29" s="693"/>
      <c r="BY29" s="693"/>
      <c r="BZ29" s="693"/>
      <c r="CA29" s="693"/>
      <c r="CB29" s="693"/>
      <c r="CC29" s="693"/>
      <c r="CD29" s="693"/>
      <c r="CE29" s="693"/>
      <c r="CF29" s="693"/>
      <c r="CG29" s="693"/>
      <c r="CH29" s="693"/>
      <c r="CI29" s="693"/>
      <c r="CJ29" s="693"/>
      <c r="CK29" s="693"/>
      <c r="CL29" s="693"/>
      <c r="CM29" s="693"/>
      <c r="CN29" s="693"/>
      <c r="CO29" s="693"/>
      <c r="CP29" s="693"/>
      <c r="CQ29" s="693"/>
      <c r="CR29" s="693"/>
      <c r="CS29" s="693"/>
      <c r="CT29" s="693"/>
      <c r="CU29" s="693"/>
      <c r="CV29" s="693"/>
      <c r="CW29" s="693"/>
      <c r="CX29" s="693"/>
      <c r="CY29" s="693"/>
      <c r="CZ29" s="693"/>
      <c r="DA29" s="693"/>
      <c r="DB29" s="693"/>
      <c r="DC29" s="693"/>
      <c r="DD29" s="693"/>
      <c r="DE29" s="693"/>
      <c r="DF29" s="693"/>
      <c r="DG29" s="693"/>
      <c r="DH29" s="693"/>
      <c r="DI29" s="693"/>
      <c r="DJ29" s="693"/>
      <c r="DK29" s="693"/>
      <c r="DL29" s="693"/>
      <c r="DM29" s="693"/>
      <c r="DN29" s="693"/>
      <c r="DO29" s="693"/>
      <c r="DP29" s="693"/>
      <c r="DQ29" s="693"/>
      <c r="DR29" s="693"/>
      <c r="DS29" s="693"/>
      <c r="DT29" s="693"/>
      <c r="DU29" s="693"/>
      <c r="DV29" s="693"/>
      <c r="DW29" s="693"/>
      <c r="DX29" s="693"/>
      <c r="DY29" s="693"/>
      <c r="DZ29" s="693"/>
      <c r="EA29" s="693"/>
      <c r="EB29" s="693"/>
      <c r="EC29" s="693"/>
      <c r="ED29" s="693"/>
      <c r="EE29" s="693"/>
      <c r="EF29" s="693"/>
      <c r="EG29" s="693"/>
      <c r="EH29" s="693"/>
      <c r="EI29" s="693"/>
      <c r="EJ29" s="693"/>
      <c r="EK29" s="693"/>
      <c r="EL29" s="693"/>
      <c r="EM29" s="693"/>
      <c r="EN29" s="693"/>
      <c r="EO29" s="693"/>
      <c r="EP29" s="693"/>
      <c r="EQ29" s="693"/>
      <c r="ER29" s="693"/>
      <c r="ES29" s="693"/>
      <c r="ET29" s="693"/>
      <c r="EU29" s="693"/>
      <c r="EV29" s="693"/>
      <c r="EW29" s="693"/>
      <c r="EX29" s="693"/>
      <c r="EY29" s="693"/>
      <c r="EZ29" s="693"/>
      <c r="FA29" s="693"/>
      <c r="FB29" s="693"/>
      <c r="FC29" s="693"/>
      <c r="FD29" s="693"/>
      <c r="FE29" s="693"/>
      <c r="FF29" s="693"/>
      <c r="FG29" s="693"/>
      <c r="FH29" s="693"/>
      <c r="FI29" s="693"/>
      <c r="FJ29" s="693"/>
      <c r="FK29" s="693"/>
      <c r="FL29" s="693"/>
      <c r="FM29" s="693"/>
      <c r="FN29" s="693"/>
      <c r="FO29" s="693"/>
      <c r="FP29" s="693"/>
      <c r="FQ29" s="693"/>
      <c r="FR29" s="693"/>
      <c r="FS29" s="693"/>
      <c r="FT29" s="693"/>
      <c r="FU29" s="693"/>
      <c r="FV29" s="693"/>
      <c r="FW29" s="693"/>
      <c r="FX29" s="693"/>
      <c r="FY29" s="693"/>
      <c r="FZ29" s="693"/>
      <c r="GA29" s="693"/>
      <c r="GB29" s="693"/>
    </row>
    <row r="30" spans="1:184" ht="13.7" customHeight="1">
      <c r="A30" s="733">
        <v>19</v>
      </c>
      <c r="B30" s="796" t="s">
        <v>223</v>
      </c>
      <c r="C30" s="797">
        <f t="shared" si="11"/>
        <v>15</v>
      </c>
      <c r="D30" s="798">
        <f t="shared" si="11"/>
        <v>30</v>
      </c>
      <c r="E30" s="799">
        <f t="shared" si="7"/>
        <v>45</v>
      </c>
      <c r="F30" s="797">
        <v>45</v>
      </c>
      <c r="G30" s="798">
        <f t="shared" si="8"/>
        <v>30</v>
      </c>
      <c r="H30" s="798">
        <f t="shared" si="9"/>
        <v>75</v>
      </c>
      <c r="I30" s="800">
        <f t="shared" si="10"/>
        <v>3</v>
      </c>
      <c r="J30" s="801"/>
      <c r="K30" s="802"/>
      <c r="L30" s="802"/>
      <c r="M30" s="803"/>
      <c r="N30" s="797">
        <v>15</v>
      </c>
      <c r="O30" s="798">
        <v>30</v>
      </c>
      <c r="P30" s="798">
        <v>30</v>
      </c>
      <c r="Q30" s="800">
        <v>3</v>
      </c>
      <c r="R30" s="801"/>
      <c r="S30" s="802"/>
      <c r="T30" s="802"/>
      <c r="U30" s="804"/>
      <c r="V30" s="801"/>
      <c r="W30" s="802"/>
      <c r="X30" s="802"/>
      <c r="Y30" s="804"/>
      <c r="Z30" s="738" t="s">
        <v>58</v>
      </c>
      <c r="AA30" s="692"/>
      <c r="AB30" s="693"/>
      <c r="AC30" s="693"/>
      <c r="AD30" s="693"/>
      <c r="AE30" s="693"/>
      <c r="AF30" s="693"/>
      <c r="AG30" s="693"/>
      <c r="AH30" s="693"/>
      <c r="AI30" s="693"/>
      <c r="AJ30" s="693"/>
      <c r="AK30" s="693"/>
      <c r="AL30" s="693"/>
      <c r="AM30" s="693"/>
      <c r="AN30" s="693"/>
      <c r="AO30" s="693"/>
      <c r="AP30" s="693"/>
      <c r="AQ30" s="693"/>
      <c r="AR30" s="693"/>
      <c r="AS30" s="693"/>
      <c r="AT30" s="693"/>
      <c r="AU30" s="693"/>
      <c r="AV30" s="693"/>
      <c r="AW30" s="693"/>
      <c r="AX30" s="693"/>
      <c r="AY30" s="693"/>
      <c r="AZ30" s="693"/>
      <c r="BA30" s="693"/>
      <c r="BB30" s="693"/>
      <c r="BC30" s="693"/>
      <c r="BD30" s="693"/>
      <c r="BE30" s="693"/>
      <c r="BF30" s="693"/>
      <c r="BG30" s="693"/>
      <c r="BH30" s="693"/>
      <c r="BI30" s="693"/>
      <c r="BJ30" s="693"/>
      <c r="BK30" s="693"/>
      <c r="BL30" s="693"/>
      <c r="BM30" s="693"/>
      <c r="BN30" s="693"/>
      <c r="BO30" s="693"/>
      <c r="BP30" s="693"/>
      <c r="BQ30" s="693"/>
      <c r="BR30" s="693"/>
      <c r="BS30" s="693"/>
      <c r="BT30" s="693"/>
      <c r="BU30" s="693"/>
      <c r="BV30" s="693"/>
      <c r="BW30" s="693"/>
      <c r="BX30" s="693"/>
      <c r="BY30" s="693"/>
      <c r="BZ30" s="693"/>
      <c r="CA30" s="693"/>
      <c r="CB30" s="693"/>
      <c r="CC30" s="693"/>
      <c r="CD30" s="693"/>
      <c r="CE30" s="693"/>
      <c r="CF30" s="693"/>
      <c r="CG30" s="693"/>
      <c r="CH30" s="693"/>
      <c r="CI30" s="693"/>
      <c r="CJ30" s="693"/>
      <c r="CK30" s="693"/>
      <c r="CL30" s="693"/>
      <c r="CM30" s="693"/>
      <c r="CN30" s="693"/>
      <c r="CO30" s="693"/>
      <c r="CP30" s="693"/>
      <c r="CQ30" s="693"/>
      <c r="CR30" s="693"/>
      <c r="CS30" s="693"/>
      <c r="CT30" s="693"/>
      <c r="CU30" s="693"/>
      <c r="CV30" s="693"/>
      <c r="CW30" s="693"/>
      <c r="CX30" s="693"/>
      <c r="CY30" s="693"/>
      <c r="CZ30" s="693"/>
      <c r="DA30" s="693"/>
      <c r="DB30" s="693"/>
      <c r="DC30" s="693"/>
      <c r="DD30" s="693"/>
      <c r="DE30" s="693"/>
      <c r="DF30" s="693"/>
      <c r="DG30" s="693"/>
      <c r="DH30" s="693"/>
      <c r="DI30" s="693"/>
      <c r="DJ30" s="693"/>
      <c r="DK30" s="693"/>
      <c r="DL30" s="693"/>
      <c r="DM30" s="693"/>
      <c r="DN30" s="693"/>
      <c r="DO30" s="693"/>
      <c r="DP30" s="693"/>
      <c r="DQ30" s="693"/>
      <c r="DR30" s="693"/>
      <c r="DS30" s="693"/>
      <c r="DT30" s="693"/>
      <c r="DU30" s="693"/>
      <c r="DV30" s="693"/>
      <c r="DW30" s="693"/>
      <c r="DX30" s="693"/>
      <c r="DY30" s="693"/>
      <c r="DZ30" s="693"/>
      <c r="EA30" s="693"/>
      <c r="EB30" s="693"/>
      <c r="EC30" s="693"/>
      <c r="ED30" s="693"/>
      <c r="EE30" s="693"/>
      <c r="EF30" s="693"/>
      <c r="EG30" s="693"/>
      <c r="EH30" s="693"/>
      <c r="EI30" s="693"/>
      <c r="EJ30" s="693"/>
      <c r="EK30" s="693"/>
      <c r="EL30" s="693"/>
      <c r="EM30" s="693"/>
      <c r="EN30" s="693"/>
      <c r="EO30" s="693"/>
      <c r="EP30" s="693"/>
      <c r="EQ30" s="693"/>
      <c r="ER30" s="693"/>
      <c r="ES30" s="693"/>
      <c r="ET30" s="693"/>
      <c r="EU30" s="693"/>
      <c r="EV30" s="693"/>
      <c r="EW30" s="693"/>
      <c r="EX30" s="693"/>
      <c r="EY30" s="693"/>
      <c r="EZ30" s="693"/>
      <c r="FA30" s="693"/>
      <c r="FB30" s="693"/>
      <c r="FC30" s="693"/>
      <c r="FD30" s="693"/>
      <c r="FE30" s="693"/>
      <c r="FF30" s="693"/>
      <c r="FG30" s="693"/>
      <c r="FH30" s="693"/>
      <c r="FI30" s="693"/>
      <c r="FJ30" s="693"/>
      <c r="FK30" s="693"/>
      <c r="FL30" s="693"/>
      <c r="FM30" s="693"/>
      <c r="FN30" s="693"/>
      <c r="FO30" s="693"/>
      <c r="FP30" s="693"/>
      <c r="FQ30" s="693"/>
      <c r="FR30" s="693"/>
      <c r="FS30" s="693"/>
      <c r="FT30" s="693"/>
      <c r="FU30" s="693"/>
      <c r="FV30" s="693"/>
      <c r="FW30" s="693"/>
      <c r="FX30" s="693"/>
      <c r="FY30" s="693"/>
      <c r="FZ30" s="693"/>
      <c r="GA30" s="693"/>
      <c r="GB30" s="693"/>
    </row>
    <row r="31" spans="1:184" ht="13.7" customHeight="1">
      <c r="A31" s="733">
        <v>20</v>
      </c>
      <c r="B31" s="719" t="s">
        <v>224</v>
      </c>
      <c r="C31" s="805">
        <f t="shared" si="11"/>
        <v>30</v>
      </c>
      <c r="D31" s="747">
        <f t="shared" si="11"/>
        <v>15</v>
      </c>
      <c r="E31" s="778">
        <f t="shared" si="7"/>
        <v>45</v>
      </c>
      <c r="F31" s="805">
        <v>45</v>
      </c>
      <c r="G31" s="747">
        <f t="shared" si="8"/>
        <v>5</v>
      </c>
      <c r="H31" s="747">
        <f t="shared" si="9"/>
        <v>50</v>
      </c>
      <c r="I31" s="806">
        <f t="shared" si="10"/>
        <v>2</v>
      </c>
      <c r="J31" s="807"/>
      <c r="K31" s="783"/>
      <c r="L31" s="783"/>
      <c r="M31" s="808"/>
      <c r="N31" s="805">
        <v>30</v>
      </c>
      <c r="O31" s="747">
        <v>15</v>
      </c>
      <c r="P31" s="747">
        <f>G31</f>
        <v>5</v>
      </c>
      <c r="Q31" s="806">
        <v>2</v>
      </c>
      <c r="R31" s="807"/>
      <c r="S31" s="783"/>
      <c r="T31" s="783"/>
      <c r="U31" s="809"/>
      <c r="V31" s="807"/>
      <c r="W31" s="783"/>
      <c r="X31" s="783"/>
      <c r="Y31" s="809"/>
      <c r="Z31" s="738" t="s">
        <v>58</v>
      </c>
      <c r="AA31" s="692"/>
      <c r="AB31" s="693"/>
      <c r="AC31" s="693"/>
      <c r="AD31" s="693"/>
      <c r="AE31" s="693"/>
      <c r="AF31" s="693"/>
      <c r="AG31" s="693"/>
      <c r="AH31" s="693"/>
      <c r="AI31" s="693"/>
      <c r="AJ31" s="693"/>
      <c r="AK31" s="693"/>
      <c r="AL31" s="693"/>
      <c r="AM31" s="693"/>
      <c r="AN31" s="693"/>
      <c r="AO31" s="693"/>
      <c r="AP31" s="693"/>
      <c r="AQ31" s="693"/>
      <c r="AR31" s="693"/>
      <c r="AS31" s="693"/>
      <c r="AT31" s="693"/>
      <c r="AU31" s="693"/>
      <c r="AV31" s="693"/>
      <c r="AW31" s="693"/>
      <c r="AX31" s="693"/>
      <c r="AY31" s="693"/>
      <c r="AZ31" s="693"/>
      <c r="BA31" s="693"/>
      <c r="BB31" s="693"/>
      <c r="BC31" s="693"/>
      <c r="BD31" s="693"/>
      <c r="BE31" s="693"/>
      <c r="BF31" s="693"/>
      <c r="BG31" s="693"/>
      <c r="BH31" s="693"/>
      <c r="BI31" s="693"/>
      <c r="BJ31" s="693"/>
      <c r="BK31" s="693"/>
      <c r="BL31" s="693"/>
      <c r="BM31" s="693"/>
      <c r="BN31" s="693"/>
      <c r="BO31" s="693"/>
      <c r="BP31" s="693"/>
      <c r="BQ31" s="693"/>
      <c r="BR31" s="693"/>
      <c r="BS31" s="693"/>
      <c r="BT31" s="693"/>
      <c r="BU31" s="693"/>
      <c r="BV31" s="693"/>
      <c r="BW31" s="693"/>
      <c r="BX31" s="693"/>
      <c r="BY31" s="693"/>
      <c r="BZ31" s="693"/>
      <c r="CA31" s="693"/>
      <c r="CB31" s="693"/>
      <c r="CC31" s="693"/>
      <c r="CD31" s="693"/>
      <c r="CE31" s="693"/>
      <c r="CF31" s="693"/>
      <c r="CG31" s="693"/>
      <c r="CH31" s="693"/>
      <c r="CI31" s="693"/>
      <c r="CJ31" s="693"/>
      <c r="CK31" s="693"/>
      <c r="CL31" s="693"/>
      <c r="CM31" s="693"/>
      <c r="CN31" s="693"/>
      <c r="CO31" s="693"/>
      <c r="CP31" s="693"/>
      <c r="CQ31" s="693"/>
      <c r="CR31" s="693"/>
      <c r="CS31" s="693"/>
      <c r="CT31" s="693"/>
      <c r="CU31" s="693"/>
      <c r="CV31" s="693"/>
      <c r="CW31" s="693"/>
      <c r="CX31" s="693"/>
      <c r="CY31" s="693"/>
      <c r="CZ31" s="693"/>
      <c r="DA31" s="693"/>
      <c r="DB31" s="693"/>
      <c r="DC31" s="693"/>
      <c r="DD31" s="693"/>
      <c r="DE31" s="693"/>
      <c r="DF31" s="693"/>
      <c r="DG31" s="693"/>
      <c r="DH31" s="693"/>
      <c r="DI31" s="693"/>
      <c r="DJ31" s="693"/>
      <c r="DK31" s="693"/>
      <c r="DL31" s="693"/>
      <c r="DM31" s="693"/>
      <c r="DN31" s="693"/>
      <c r="DO31" s="693"/>
      <c r="DP31" s="693"/>
      <c r="DQ31" s="693"/>
      <c r="DR31" s="693"/>
      <c r="DS31" s="693"/>
      <c r="DT31" s="693"/>
      <c r="DU31" s="693"/>
      <c r="DV31" s="693"/>
      <c r="DW31" s="693"/>
      <c r="DX31" s="693"/>
      <c r="DY31" s="693"/>
      <c r="DZ31" s="693"/>
      <c r="EA31" s="693"/>
      <c r="EB31" s="693"/>
      <c r="EC31" s="693"/>
      <c r="ED31" s="693"/>
      <c r="EE31" s="693"/>
      <c r="EF31" s="693"/>
      <c r="EG31" s="693"/>
      <c r="EH31" s="693"/>
      <c r="EI31" s="693"/>
      <c r="EJ31" s="693"/>
      <c r="EK31" s="693"/>
      <c r="EL31" s="693"/>
      <c r="EM31" s="693"/>
      <c r="EN31" s="693"/>
      <c r="EO31" s="693"/>
      <c r="EP31" s="693"/>
      <c r="EQ31" s="693"/>
      <c r="ER31" s="693"/>
      <c r="ES31" s="693"/>
      <c r="ET31" s="693"/>
      <c r="EU31" s="693"/>
      <c r="EV31" s="693"/>
      <c r="EW31" s="693"/>
      <c r="EX31" s="693"/>
      <c r="EY31" s="693"/>
      <c r="EZ31" s="693"/>
      <c r="FA31" s="693"/>
      <c r="FB31" s="693"/>
      <c r="FC31" s="693"/>
      <c r="FD31" s="693"/>
      <c r="FE31" s="693"/>
      <c r="FF31" s="693"/>
      <c r="FG31" s="693"/>
      <c r="FH31" s="693"/>
      <c r="FI31" s="693"/>
      <c r="FJ31" s="693"/>
      <c r="FK31" s="693"/>
      <c r="FL31" s="693"/>
      <c r="FM31" s="693"/>
      <c r="FN31" s="693"/>
      <c r="FO31" s="693"/>
      <c r="FP31" s="693"/>
      <c r="FQ31" s="693"/>
      <c r="FR31" s="693"/>
      <c r="FS31" s="693"/>
      <c r="FT31" s="693"/>
      <c r="FU31" s="693"/>
      <c r="FV31" s="693"/>
      <c r="FW31" s="693"/>
      <c r="FX31" s="693"/>
      <c r="FY31" s="693"/>
      <c r="FZ31" s="693"/>
      <c r="GA31" s="693"/>
      <c r="GB31" s="693"/>
    </row>
    <row r="32" spans="1:184" ht="13.7" customHeight="1">
      <c r="A32" s="733">
        <v>21</v>
      </c>
      <c r="B32" s="730" t="s">
        <v>225</v>
      </c>
      <c r="C32" s="731">
        <f t="shared" si="11"/>
        <v>30</v>
      </c>
      <c r="D32" s="732">
        <f t="shared" si="11"/>
        <v>0</v>
      </c>
      <c r="E32" s="733">
        <f t="shared" si="7"/>
        <v>30</v>
      </c>
      <c r="F32" s="731">
        <v>30</v>
      </c>
      <c r="G32" s="732">
        <f t="shared" si="8"/>
        <v>20</v>
      </c>
      <c r="H32" s="732">
        <f t="shared" si="9"/>
        <v>50</v>
      </c>
      <c r="I32" s="734">
        <f t="shared" si="10"/>
        <v>2</v>
      </c>
      <c r="J32" s="731">
        <v>30</v>
      </c>
      <c r="K32" s="732">
        <v>0</v>
      </c>
      <c r="L32" s="732">
        <v>20</v>
      </c>
      <c r="M32" s="734">
        <v>2</v>
      </c>
      <c r="N32" s="735"/>
      <c r="O32" s="736"/>
      <c r="P32" s="736"/>
      <c r="Q32" s="741"/>
      <c r="R32" s="735"/>
      <c r="S32" s="736"/>
      <c r="T32" s="736"/>
      <c r="U32" s="741"/>
      <c r="V32" s="735"/>
      <c r="W32" s="736"/>
      <c r="X32" s="736"/>
      <c r="Y32" s="741"/>
      <c r="Z32" s="738" t="s">
        <v>66</v>
      </c>
      <c r="AA32" s="692"/>
      <c r="AB32" s="693"/>
      <c r="AC32" s="693"/>
      <c r="AD32" s="693"/>
      <c r="AE32" s="693"/>
      <c r="AF32" s="693"/>
      <c r="AG32" s="693"/>
      <c r="AH32" s="693"/>
      <c r="AI32" s="693"/>
      <c r="AJ32" s="693"/>
      <c r="AK32" s="693"/>
      <c r="AL32" s="693"/>
      <c r="AM32" s="693"/>
      <c r="AN32" s="693"/>
      <c r="AO32" s="693"/>
      <c r="AP32" s="693"/>
      <c r="AQ32" s="693"/>
      <c r="AR32" s="693"/>
      <c r="AS32" s="693"/>
      <c r="AT32" s="693"/>
      <c r="AU32" s="693"/>
      <c r="AV32" s="693"/>
      <c r="AW32" s="693"/>
      <c r="AX32" s="693"/>
      <c r="AY32" s="693"/>
      <c r="AZ32" s="693"/>
      <c r="BA32" s="693"/>
      <c r="BB32" s="693"/>
      <c r="BC32" s="693"/>
      <c r="BD32" s="693"/>
      <c r="BE32" s="693"/>
      <c r="BF32" s="693"/>
      <c r="BG32" s="693"/>
      <c r="BH32" s="693"/>
      <c r="BI32" s="693"/>
      <c r="BJ32" s="693"/>
      <c r="BK32" s="693"/>
      <c r="BL32" s="693"/>
      <c r="BM32" s="693"/>
      <c r="BN32" s="693"/>
      <c r="BO32" s="693"/>
      <c r="BP32" s="693"/>
      <c r="BQ32" s="693"/>
      <c r="BR32" s="693"/>
      <c r="BS32" s="693"/>
      <c r="BT32" s="693"/>
      <c r="BU32" s="693"/>
      <c r="BV32" s="693"/>
      <c r="BW32" s="693"/>
      <c r="BX32" s="693"/>
      <c r="BY32" s="693"/>
      <c r="BZ32" s="693"/>
      <c r="CA32" s="693"/>
      <c r="CB32" s="693"/>
      <c r="CC32" s="693"/>
      <c r="CD32" s="693"/>
      <c r="CE32" s="693"/>
      <c r="CF32" s="693"/>
      <c r="CG32" s="693"/>
      <c r="CH32" s="693"/>
      <c r="CI32" s="693"/>
      <c r="CJ32" s="693"/>
      <c r="CK32" s="693"/>
      <c r="CL32" s="693"/>
      <c r="CM32" s="693"/>
      <c r="CN32" s="693"/>
      <c r="CO32" s="693"/>
      <c r="CP32" s="693"/>
      <c r="CQ32" s="693"/>
      <c r="CR32" s="693"/>
      <c r="CS32" s="693"/>
      <c r="CT32" s="693"/>
      <c r="CU32" s="693"/>
      <c r="CV32" s="693"/>
      <c r="CW32" s="693"/>
      <c r="CX32" s="693"/>
      <c r="CY32" s="693"/>
      <c r="CZ32" s="693"/>
      <c r="DA32" s="693"/>
      <c r="DB32" s="693"/>
      <c r="DC32" s="693"/>
      <c r="DD32" s="693"/>
      <c r="DE32" s="693"/>
      <c r="DF32" s="693"/>
      <c r="DG32" s="693"/>
      <c r="DH32" s="693"/>
      <c r="DI32" s="693"/>
      <c r="DJ32" s="693"/>
      <c r="DK32" s="693"/>
      <c r="DL32" s="693"/>
      <c r="DM32" s="693"/>
      <c r="DN32" s="693"/>
      <c r="DO32" s="693"/>
      <c r="DP32" s="693"/>
      <c r="DQ32" s="693"/>
      <c r="DR32" s="693"/>
      <c r="DS32" s="693"/>
      <c r="DT32" s="693"/>
      <c r="DU32" s="693"/>
      <c r="DV32" s="693"/>
      <c r="DW32" s="693"/>
      <c r="DX32" s="693"/>
      <c r="DY32" s="693"/>
      <c r="DZ32" s="693"/>
      <c r="EA32" s="693"/>
      <c r="EB32" s="693"/>
      <c r="EC32" s="693"/>
      <c r="ED32" s="693"/>
      <c r="EE32" s="693"/>
      <c r="EF32" s="693"/>
      <c r="EG32" s="693"/>
      <c r="EH32" s="693"/>
      <c r="EI32" s="693"/>
      <c r="EJ32" s="693"/>
      <c r="EK32" s="693"/>
      <c r="EL32" s="693"/>
      <c r="EM32" s="693"/>
      <c r="EN32" s="693"/>
      <c r="EO32" s="693"/>
      <c r="EP32" s="693"/>
      <c r="EQ32" s="693"/>
      <c r="ER32" s="693"/>
      <c r="ES32" s="693"/>
      <c r="ET32" s="693"/>
      <c r="EU32" s="693"/>
      <c r="EV32" s="693"/>
      <c r="EW32" s="693"/>
      <c r="EX32" s="693"/>
      <c r="EY32" s="693"/>
      <c r="EZ32" s="693"/>
      <c r="FA32" s="693"/>
      <c r="FB32" s="693"/>
      <c r="FC32" s="693"/>
      <c r="FD32" s="693"/>
      <c r="FE32" s="693"/>
      <c r="FF32" s="693"/>
      <c r="FG32" s="693"/>
      <c r="FH32" s="693"/>
      <c r="FI32" s="693"/>
      <c r="FJ32" s="693"/>
      <c r="FK32" s="693"/>
      <c r="FL32" s="693"/>
      <c r="FM32" s="693"/>
      <c r="FN32" s="693"/>
      <c r="FO32" s="693"/>
      <c r="FP32" s="693"/>
      <c r="FQ32" s="693"/>
      <c r="FR32" s="693"/>
      <c r="FS32" s="693"/>
      <c r="FT32" s="693"/>
      <c r="FU32" s="693"/>
      <c r="FV32" s="693"/>
      <c r="FW32" s="693"/>
      <c r="FX32" s="693"/>
      <c r="FY32" s="693"/>
      <c r="FZ32" s="693"/>
      <c r="GA32" s="693"/>
      <c r="GB32" s="693"/>
    </row>
    <row r="33" spans="1:184" ht="30" customHeight="1" thickBot="1">
      <c r="A33" s="742">
        <v>22</v>
      </c>
      <c r="B33" s="810" t="s">
        <v>226</v>
      </c>
      <c r="C33" s="811">
        <v>30</v>
      </c>
      <c r="D33" s="812">
        <f>SUM(K33,O33,S33,W33)</f>
        <v>0</v>
      </c>
      <c r="E33" s="813">
        <f t="shared" si="7"/>
        <v>30</v>
      </c>
      <c r="F33" s="811">
        <v>30</v>
      </c>
      <c r="G33" s="812">
        <f t="shared" si="8"/>
        <v>20</v>
      </c>
      <c r="H33" s="812">
        <f t="shared" si="9"/>
        <v>50</v>
      </c>
      <c r="I33" s="814">
        <v>2</v>
      </c>
      <c r="J33" s="5364" t="s">
        <v>227</v>
      </c>
      <c r="K33" s="5365"/>
      <c r="L33" s="5365"/>
      <c r="M33" s="5365"/>
      <c r="N33" s="5365"/>
      <c r="O33" s="5365"/>
      <c r="P33" s="5365"/>
      <c r="Q33" s="5365"/>
      <c r="R33" s="5365"/>
      <c r="S33" s="5365"/>
      <c r="T33" s="5365"/>
      <c r="U33" s="5365"/>
      <c r="V33" s="5365"/>
      <c r="W33" s="5365"/>
      <c r="X33" s="5365"/>
      <c r="Y33" s="5366"/>
      <c r="Z33" s="815"/>
      <c r="AA33" s="692"/>
      <c r="AB33" s="693"/>
      <c r="AC33" s="693"/>
      <c r="AD33" s="693"/>
      <c r="AE33" s="693"/>
      <c r="AF33" s="693"/>
      <c r="AG33" s="693"/>
      <c r="AH33" s="693"/>
      <c r="AI33" s="693"/>
      <c r="AJ33" s="693"/>
      <c r="AK33" s="693"/>
      <c r="AL33" s="693"/>
      <c r="AM33" s="693"/>
      <c r="AN33" s="693"/>
      <c r="AO33" s="693"/>
      <c r="AP33" s="693"/>
      <c r="AQ33" s="693"/>
      <c r="AR33" s="693"/>
      <c r="AS33" s="693"/>
      <c r="AT33" s="693"/>
      <c r="AU33" s="693"/>
      <c r="AV33" s="693"/>
      <c r="AW33" s="693"/>
      <c r="AX33" s="693"/>
      <c r="AY33" s="693"/>
      <c r="AZ33" s="693"/>
      <c r="BA33" s="693"/>
      <c r="BB33" s="693"/>
      <c r="BC33" s="693"/>
      <c r="BD33" s="693"/>
      <c r="BE33" s="693"/>
      <c r="BF33" s="693"/>
      <c r="BG33" s="693"/>
      <c r="BH33" s="693"/>
      <c r="BI33" s="693"/>
      <c r="BJ33" s="693"/>
      <c r="BK33" s="693"/>
      <c r="BL33" s="693"/>
      <c r="BM33" s="693"/>
      <c r="BN33" s="693"/>
      <c r="BO33" s="693"/>
      <c r="BP33" s="693"/>
      <c r="BQ33" s="693"/>
      <c r="BR33" s="693"/>
      <c r="BS33" s="693"/>
      <c r="BT33" s="693"/>
      <c r="BU33" s="693"/>
      <c r="BV33" s="693"/>
      <c r="BW33" s="693"/>
      <c r="BX33" s="693"/>
      <c r="BY33" s="693"/>
      <c r="BZ33" s="693"/>
      <c r="CA33" s="693"/>
      <c r="CB33" s="693"/>
      <c r="CC33" s="693"/>
      <c r="CD33" s="693"/>
      <c r="CE33" s="693"/>
      <c r="CF33" s="693"/>
      <c r="CG33" s="693"/>
      <c r="CH33" s="693"/>
      <c r="CI33" s="693"/>
      <c r="CJ33" s="693"/>
      <c r="CK33" s="693"/>
      <c r="CL33" s="693"/>
      <c r="CM33" s="693"/>
      <c r="CN33" s="693"/>
      <c r="CO33" s="693"/>
      <c r="CP33" s="693"/>
      <c r="CQ33" s="693"/>
      <c r="CR33" s="693"/>
      <c r="CS33" s="693"/>
      <c r="CT33" s="693"/>
      <c r="CU33" s="693"/>
      <c r="CV33" s="693"/>
      <c r="CW33" s="693"/>
      <c r="CX33" s="693"/>
      <c r="CY33" s="693"/>
      <c r="CZ33" s="693"/>
      <c r="DA33" s="693"/>
      <c r="DB33" s="693"/>
      <c r="DC33" s="693"/>
      <c r="DD33" s="693"/>
      <c r="DE33" s="693"/>
      <c r="DF33" s="693"/>
      <c r="DG33" s="693"/>
      <c r="DH33" s="693"/>
      <c r="DI33" s="693"/>
      <c r="DJ33" s="693"/>
      <c r="DK33" s="693"/>
      <c r="DL33" s="693"/>
      <c r="DM33" s="693"/>
      <c r="DN33" s="693"/>
      <c r="DO33" s="693"/>
      <c r="DP33" s="693"/>
      <c r="DQ33" s="693"/>
      <c r="DR33" s="693"/>
      <c r="DS33" s="693"/>
      <c r="DT33" s="693"/>
      <c r="DU33" s="693"/>
      <c r="DV33" s="693"/>
      <c r="DW33" s="693"/>
      <c r="DX33" s="693"/>
      <c r="DY33" s="693"/>
      <c r="DZ33" s="693"/>
      <c r="EA33" s="693"/>
      <c r="EB33" s="693"/>
      <c r="EC33" s="693"/>
      <c r="ED33" s="693"/>
      <c r="EE33" s="693"/>
      <c r="EF33" s="693"/>
      <c r="EG33" s="693"/>
      <c r="EH33" s="693"/>
      <c r="EI33" s="693"/>
      <c r="EJ33" s="693"/>
      <c r="EK33" s="693"/>
      <c r="EL33" s="693"/>
      <c r="EM33" s="693"/>
      <c r="EN33" s="693"/>
      <c r="EO33" s="693"/>
      <c r="EP33" s="693"/>
      <c r="EQ33" s="693"/>
      <c r="ER33" s="693"/>
      <c r="ES33" s="693"/>
      <c r="ET33" s="693"/>
      <c r="EU33" s="693"/>
      <c r="EV33" s="693"/>
      <c r="EW33" s="693"/>
      <c r="EX33" s="693"/>
      <c r="EY33" s="693"/>
      <c r="EZ33" s="693"/>
      <c r="FA33" s="693"/>
      <c r="FB33" s="693"/>
      <c r="FC33" s="693"/>
      <c r="FD33" s="693"/>
      <c r="FE33" s="693"/>
      <c r="FF33" s="693"/>
      <c r="FG33" s="693"/>
      <c r="FH33" s="693"/>
      <c r="FI33" s="693"/>
      <c r="FJ33" s="693"/>
      <c r="FK33" s="693"/>
      <c r="FL33" s="693"/>
      <c r="FM33" s="693"/>
      <c r="FN33" s="693"/>
      <c r="FO33" s="693"/>
      <c r="FP33" s="693"/>
      <c r="FQ33" s="693"/>
      <c r="FR33" s="693"/>
      <c r="FS33" s="693"/>
      <c r="FT33" s="693"/>
      <c r="FU33" s="693"/>
      <c r="FV33" s="693"/>
      <c r="FW33" s="693"/>
      <c r="FX33" s="693"/>
      <c r="FY33" s="693"/>
      <c r="FZ33" s="693"/>
      <c r="GA33" s="693"/>
      <c r="GB33" s="693"/>
    </row>
    <row r="34" spans="1:184" ht="13.5" customHeight="1" thickBot="1">
      <c r="A34" s="816"/>
      <c r="B34" s="754" t="s">
        <v>151</v>
      </c>
      <c r="C34" s="759">
        <f t="shared" ref="C34:Y34" si="12">SUM(C23:C33)</f>
        <v>180</v>
      </c>
      <c r="D34" s="760">
        <f t="shared" si="12"/>
        <v>240</v>
      </c>
      <c r="E34" s="817">
        <f t="shared" si="12"/>
        <v>420</v>
      </c>
      <c r="F34" s="759">
        <f t="shared" si="12"/>
        <v>420</v>
      </c>
      <c r="G34" s="762">
        <f t="shared" si="12"/>
        <v>205</v>
      </c>
      <c r="H34" s="760">
        <f t="shared" si="12"/>
        <v>625</v>
      </c>
      <c r="I34" s="818">
        <f t="shared" si="12"/>
        <v>25</v>
      </c>
      <c r="J34" s="763">
        <f t="shared" si="12"/>
        <v>60</v>
      </c>
      <c r="K34" s="764">
        <f t="shared" si="12"/>
        <v>60</v>
      </c>
      <c r="L34" s="760">
        <f t="shared" si="12"/>
        <v>80</v>
      </c>
      <c r="M34" s="818">
        <f t="shared" si="12"/>
        <v>8</v>
      </c>
      <c r="N34" s="763">
        <f t="shared" si="12"/>
        <v>45</v>
      </c>
      <c r="O34" s="760">
        <f t="shared" si="12"/>
        <v>75</v>
      </c>
      <c r="P34" s="760">
        <f t="shared" si="12"/>
        <v>55</v>
      </c>
      <c r="Q34" s="818">
        <f t="shared" si="12"/>
        <v>7</v>
      </c>
      <c r="R34" s="759">
        <f t="shared" si="12"/>
        <v>0</v>
      </c>
      <c r="S34" s="762">
        <f t="shared" si="12"/>
        <v>30</v>
      </c>
      <c r="T34" s="760">
        <f t="shared" si="12"/>
        <v>20</v>
      </c>
      <c r="U34" s="818">
        <f t="shared" si="12"/>
        <v>2</v>
      </c>
      <c r="V34" s="759">
        <f t="shared" si="12"/>
        <v>45</v>
      </c>
      <c r="W34" s="760">
        <f t="shared" si="12"/>
        <v>75</v>
      </c>
      <c r="X34" s="760">
        <f t="shared" si="12"/>
        <v>30</v>
      </c>
      <c r="Y34" s="818">
        <f t="shared" si="12"/>
        <v>6</v>
      </c>
      <c r="Z34" s="819"/>
      <c r="AA34" s="692"/>
      <c r="AB34" s="693"/>
      <c r="AC34" s="693"/>
      <c r="AD34" s="693"/>
      <c r="AE34" s="693"/>
      <c r="AF34" s="693"/>
      <c r="AG34" s="693"/>
      <c r="AH34" s="693"/>
      <c r="AI34" s="693"/>
      <c r="AJ34" s="693"/>
      <c r="AK34" s="693"/>
      <c r="AL34" s="693"/>
      <c r="AM34" s="693"/>
      <c r="AN34" s="693"/>
      <c r="AO34" s="693"/>
      <c r="AP34" s="693"/>
      <c r="AQ34" s="693"/>
      <c r="AR34" s="693"/>
      <c r="AS34" s="693"/>
      <c r="AT34" s="693"/>
      <c r="AU34" s="693"/>
      <c r="AV34" s="693"/>
      <c r="AW34" s="693"/>
      <c r="AX34" s="693"/>
      <c r="AY34" s="693"/>
      <c r="AZ34" s="693"/>
      <c r="BA34" s="693"/>
      <c r="BB34" s="693"/>
      <c r="BC34" s="693"/>
      <c r="BD34" s="693"/>
      <c r="BE34" s="693"/>
      <c r="BF34" s="693"/>
      <c r="BG34" s="693"/>
      <c r="BH34" s="693"/>
      <c r="BI34" s="693"/>
      <c r="BJ34" s="693"/>
      <c r="BK34" s="693"/>
      <c r="BL34" s="693"/>
      <c r="BM34" s="693"/>
      <c r="BN34" s="693"/>
      <c r="BO34" s="693"/>
      <c r="BP34" s="693"/>
      <c r="BQ34" s="693"/>
      <c r="BR34" s="693"/>
      <c r="BS34" s="693"/>
      <c r="BT34" s="693"/>
      <c r="BU34" s="693"/>
      <c r="BV34" s="693"/>
      <c r="BW34" s="693"/>
      <c r="BX34" s="693"/>
      <c r="BY34" s="693"/>
      <c r="BZ34" s="693"/>
      <c r="CA34" s="693"/>
      <c r="CB34" s="693"/>
      <c r="CC34" s="693"/>
      <c r="CD34" s="693"/>
      <c r="CE34" s="693"/>
      <c r="CF34" s="693"/>
      <c r="CG34" s="693"/>
      <c r="CH34" s="693"/>
      <c r="CI34" s="693"/>
      <c r="CJ34" s="693"/>
      <c r="CK34" s="693"/>
      <c r="CL34" s="693"/>
      <c r="CM34" s="693"/>
      <c r="CN34" s="693"/>
      <c r="CO34" s="693"/>
      <c r="CP34" s="693"/>
      <c r="CQ34" s="693"/>
      <c r="CR34" s="693"/>
      <c r="CS34" s="693"/>
      <c r="CT34" s="693"/>
      <c r="CU34" s="693"/>
      <c r="CV34" s="693"/>
      <c r="CW34" s="693"/>
      <c r="CX34" s="693"/>
      <c r="CY34" s="693"/>
      <c r="CZ34" s="693"/>
      <c r="DA34" s="693"/>
      <c r="DB34" s="693"/>
      <c r="DC34" s="693"/>
      <c r="DD34" s="693"/>
      <c r="DE34" s="693"/>
      <c r="DF34" s="693"/>
      <c r="DG34" s="693"/>
      <c r="DH34" s="693"/>
      <c r="DI34" s="693"/>
      <c r="DJ34" s="693"/>
      <c r="DK34" s="693"/>
      <c r="DL34" s="693"/>
      <c r="DM34" s="693"/>
      <c r="DN34" s="693"/>
      <c r="DO34" s="693"/>
      <c r="DP34" s="693"/>
      <c r="DQ34" s="693"/>
      <c r="DR34" s="693"/>
      <c r="DS34" s="693"/>
      <c r="DT34" s="693"/>
      <c r="DU34" s="693"/>
      <c r="DV34" s="693"/>
      <c r="DW34" s="693"/>
      <c r="DX34" s="693"/>
      <c r="DY34" s="693"/>
      <c r="DZ34" s="693"/>
      <c r="EA34" s="693"/>
      <c r="EB34" s="693"/>
      <c r="EC34" s="693"/>
      <c r="ED34" s="693"/>
      <c r="EE34" s="693"/>
      <c r="EF34" s="693"/>
      <c r="EG34" s="693"/>
      <c r="EH34" s="693"/>
      <c r="EI34" s="693"/>
      <c r="EJ34" s="693"/>
      <c r="EK34" s="693"/>
      <c r="EL34" s="693"/>
      <c r="EM34" s="693"/>
      <c r="EN34" s="693"/>
      <c r="EO34" s="693"/>
      <c r="EP34" s="693"/>
      <c r="EQ34" s="693"/>
      <c r="ER34" s="693"/>
      <c r="ES34" s="693"/>
      <c r="ET34" s="693"/>
      <c r="EU34" s="693"/>
      <c r="EV34" s="693"/>
      <c r="EW34" s="693"/>
      <c r="EX34" s="693"/>
      <c r="EY34" s="693"/>
      <c r="EZ34" s="693"/>
      <c r="FA34" s="693"/>
      <c r="FB34" s="693"/>
      <c r="FC34" s="693"/>
      <c r="FD34" s="693"/>
      <c r="FE34" s="693"/>
      <c r="FF34" s="693"/>
      <c r="FG34" s="693"/>
      <c r="FH34" s="693"/>
      <c r="FI34" s="693"/>
      <c r="FJ34" s="693"/>
      <c r="FK34" s="693"/>
      <c r="FL34" s="693"/>
      <c r="FM34" s="693"/>
      <c r="FN34" s="693"/>
      <c r="FO34" s="693"/>
      <c r="FP34" s="693"/>
      <c r="FQ34" s="693"/>
      <c r="FR34" s="693"/>
      <c r="FS34" s="693"/>
      <c r="FT34" s="693"/>
      <c r="FU34" s="693"/>
      <c r="FV34" s="693"/>
      <c r="FW34" s="693"/>
      <c r="FX34" s="693"/>
      <c r="FY34" s="693"/>
      <c r="FZ34" s="693"/>
      <c r="GA34" s="693"/>
      <c r="GB34" s="693"/>
    </row>
    <row r="35" spans="1:184" ht="13.5" customHeight="1" thickBot="1">
      <c r="A35" s="820" t="s">
        <v>16</v>
      </c>
      <c r="B35" s="5367" t="s">
        <v>152</v>
      </c>
      <c r="C35" s="5368"/>
      <c r="D35" s="5368"/>
      <c r="E35" s="5368"/>
      <c r="F35" s="5368"/>
      <c r="G35" s="5368"/>
      <c r="H35" s="5368"/>
      <c r="I35" s="5368"/>
      <c r="J35" s="5368"/>
      <c r="K35" s="5368"/>
      <c r="L35" s="5368"/>
      <c r="M35" s="5368"/>
      <c r="N35" s="5368"/>
      <c r="O35" s="5368"/>
      <c r="P35" s="5368"/>
      <c r="Q35" s="5368"/>
      <c r="R35" s="5368"/>
      <c r="S35" s="5368"/>
      <c r="T35" s="5368"/>
      <c r="U35" s="5368"/>
      <c r="V35" s="5368"/>
      <c r="W35" s="5368"/>
      <c r="X35" s="5368"/>
      <c r="Y35" s="5368"/>
      <c r="Z35" s="5369"/>
      <c r="AA35" s="692"/>
      <c r="AB35" s="693"/>
      <c r="AC35" s="693"/>
      <c r="AD35" s="693"/>
      <c r="AE35" s="693"/>
      <c r="AF35" s="693"/>
      <c r="AG35" s="693"/>
      <c r="AH35" s="693"/>
      <c r="AI35" s="693"/>
      <c r="AJ35" s="693"/>
      <c r="AK35" s="693"/>
      <c r="AL35" s="693"/>
      <c r="AM35" s="693"/>
      <c r="AN35" s="693"/>
      <c r="AO35" s="693"/>
      <c r="AP35" s="693"/>
      <c r="AQ35" s="693"/>
      <c r="AR35" s="693"/>
      <c r="AS35" s="693"/>
      <c r="AT35" s="693"/>
      <c r="AU35" s="693"/>
      <c r="AV35" s="693"/>
      <c r="AW35" s="693"/>
      <c r="AX35" s="693"/>
      <c r="AY35" s="693"/>
      <c r="AZ35" s="693"/>
      <c r="BA35" s="693"/>
      <c r="BB35" s="693"/>
      <c r="BC35" s="693"/>
      <c r="BD35" s="693"/>
      <c r="BE35" s="693"/>
      <c r="BF35" s="693"/>
      <c r="BG35" s="693"/>
      <c r="BH35" s="693"/>
      <c r="BI35" s="693"/>
      <c r="BJ35" s="693"/>
      <c r="BK35" s="693"/>
      <c r="BL35" s="693"/>
      <c r="BM35" s="693"/>
      <c r="BN35" s="693"/>
      <c r="BO35" s="693"/>
      <c r="BP35" s="693"/>
      <c r="BQ35" s="693"/>
      <c r="BR35" s="693"/>
      <c r="BS35" s="693"/>
      <c r="BT35" s="693"/>
      <c r="BU35" s="693"/>
      <c r="BV35" s="693"/>
      <c r="BW35" s="693"/>
      <c r="BX35" s="693"/>
      <c r="BY35" s="693"/>
      <c r="BZ35" s="693"/>
      <c r="CA35" s="693"/>
      <c r="CB35" s="693"/>
      <c r="CC35" s="693"/>
      <c r="CD35" s="693"/>
      <c r="CE35" s="693"/>
      <c r="CF35" s="693"/>
      <c r="CG35" s="693"/>
      <c r="CH35" s="693"/>
      <c r="CI35" s="693"/>
      <c r="CJ35" s="693"/>
      <c r="CK35" s="693"/>
      <c r="CL35" s="693"/>
      <c r="CM35" s="693"/>
      <c r="CN35" s="693"/>
      <c r="CO35" s="693"/>
      <c r="CP35" s="693"/>
      <c r="CQ35" s="693"/>
      <c r="CR35" s="693"/>
      <c r="CS35" s="693"/>
      <c r="CT35" s="693"/>
      <c r="CU35" s="693"/>
      <c r="CV35" s="693"/>
      <c r="CW35" s="693"/>
      <c r="CX35" s="693"/>
      <c r="CY35" s="693"/>
      <c r="CZ35" s="693"/>
      <c r="DA35" s="693"/>
      <c r="DB35" s="693"/>
      <c r="DC35" s="693"/>
      <c r="DD35" s="693"/>
      <c r="DE35" s="693"/>
      <c r="DF35" s="693"/>
      <c r="DG35" s="693"/>
      <c r="DH35" s="693"/>
      <c r="DI35" s="693"/>
      <c r="DJ35" s="693"/>
      <c r="DK35" s="693"/>
      <c r="DL35" s="693"/>
      <c r="DM35" s="693"/>
      <c r="DN35" s="693"/>
      <c r="DO35" s="693"/>
      <c r="DP35" s="693"/>
      <c r="DQ35" s="693"/>
      <c r="DR35" s="693"/>
      <c r="DS35" s="693"/>
      <c r="DT35" s="693"/>
      <c r="DU35" s="693"/>
      <c r="DV35" s="693"/>
      <c r="DW35" s="693"/>
      <c r="DX35" s="693"/>
      <c r="DY35" s="693"/>
      <c r="DZ35" s="693"/>
      <c r="EA35" s="693"/>
      <c r="EB35" s="693"/>
      <c r="EC35" s="693"/>
      <c r="ED35" s="693"/>
      <c r="EE35" s="693"/>
      <c r="EF35" s="693"/>
      <c r="EG35" s="693"/>
      <c r="EH35" s="693"/>
      <c r="EI35" s="693"/>
      <c r="EJ35" s="693"/>
      <c r="EK35" s="693"/>
      <c r="EL35" s="693"/>
      <c r="EM35" s="693"/>
      <c r="EN35" s="693"/>
      <c r="EO35" s="693"/>
      <c r="EP35" s="693"/>
      <c r="EQ35" s="693"/>
      <c r="ER35" s="693"/>
      <c r="ES35" s="693"/>
      <c r="ET35" s="693"/>
      <c r="EU35" s="693"/>
      <c r="EV35" s="693"/>
      <c r="EW35" s="693"/>
      <c r="EX35" s="693"/>
      <c r="EY35" s="693"/>
      <c r="EZ35" s="693"/>
      <c r="FA35" s="693"/>
      <c r="FB35" s="693"/>
      <c r="FC35" s="693"/>
      <c r="FD35" s="693"/>
      <c r="FE35" s="693"/>
      <c r="FF35" s="693"/>
      <c r="FG35" s="693"/>
      <c r="FH35" s="693"/>
      <c r="FI35" s="693"/>
      <c r="FJ35" s="693"/>
      <c r="FK35" s="693"/>
      <c r="FL35" s="693"/>
      <c r="FM35" s="693"/>
      <c r="FN35" s="693"/>
      <c r="FO35" s="693"/>
      <c r="FP35" s="693"/>
      <c r="FQ35" s="693"/>
      <c r="FR35" s="693"/>
      <c r="FS35" s="693"/>
      <c r="FT35" s="693"/>
      <c r="FU35" s="693"/>
      <c r="FV35" s="693"/>
      <c r="FW35" s="693"/>
      <c r="FX35" s="693"/>
      <c r="FY35" s="693"/>
      <c r="FZ35" s="693"/>
      <c r="GA35" s="693"/>
      <c r="GB35" s="693"/>
    </row>
    <row r="36" spans="1:184" ht="13.5" customHeight="1">
      <c r="A36" s="821">
        <v>23</v>
      </c>
      <c r="B36" s="822" t="s">
        <v>228</v>
      </c>
      <c r="C36" s="720">
        <f t="shared" ref="C36:D46" si="13">SUM(J36,N36,R36,V36)</f>
        <v>30</v>
      </c>
      <c r="D36" s="721">
        <f t="shared" si="13"/>
        <v>30</v>
      </c>
      <c r="E36" s="722">
        <f t="shared" ref="E36:E46" si="14">SUM(C36:D36)</f>
        <v>60</v>
      </c>
      <c r="F36" s="720">
        <v>60</v>
      </c>
      <c r="G36" s="721">
        <f t="shared" ref="G36:G46" si="15">H36-F36</f>
        <v>15</v>
      </c>
      <c r="H36" s="721">
        <f t="shared" ref="H36:H46" si="16">$B$6*I36</f>
        <v>75</v>
      </c>
      <c r="I36" s="724">
        <f t="shared" ref="I36:I46" si="17">SUM(M36,Q36,U36,Y36)</f>
        <v>3</v>
      </c>
      <c r="J36" s="725"/>
      <c r="K36" s="726"/>
      <c r="L36" s="726"/>
      <c r="M36" s="823"/>
      <c r="N36" s="720">
        <v>30</v>
      </c>
      <c r="O36" s="721">
        <v>30</v>
      </c>
      <c r="P36" s="721">
        <f>G36</f>
        <v>15</v>
      </c>
      <c r="Q36" s="724">
        <v>3</v>
      </c>
      <c r="R36" s="725"/>
      <c r="S36" s="726"/>
      <c r="T36" s="726"/>
      <c r="U36" s="823"/>
      <c r="V36" s="725"/>
      <c r="W36" s="726"/>
      <c r="X36" s="726"/>
      <c r="Y36" s="823"/>
      <c r="Z36" s="728" t="s">
        <v>47</v>
      </c>
      <c r="AA36" s="692"/>
      <c r="AB36" s="693"/>
      <c r="AC36" s="693"/>
      <c r="AD36" s="693"/>
      <c r="AE36" s="693"/>
      <c r="AF36" s="693"/>
      <c r="AG36" s="693"/>
      <c r="AH36" s="693"/>
      <c r="AI36" s="693"/>
      <c r="AJ36" s="693"/>
      <c r="AK36" s="693"/>
      <c r="AL36" s="693"/>
      <c r="AM36" s="693"/>
      <c r="AN36" s="693"/>
      <c r="AO36" s="693"/>
      <c r="AP36" s="693"/>
      <c r="AQ36" s="693"/>
      <c r="AR36" s="693"/>
      <c r="AS36" s="693"/>
      <c r="AT36" s="693"/>
      <c r="AU36" s="693"/>
      <c r="AV36" s="693"/>
      <c r="AW36" s="693"/>
      <c r="AX36" s="693"/>
      <c r="AY36" s="693"/>
      <c r="AZ36" s="693"/>
      <c r="BA36" s="693"/>
      <c r="BB36" s="693"/>
      <c r="BC36" s="693"/>
      <c r="BD36" s="693"/>
      <c r="BE36" s="693"/>
      <c r="BF36" s="693"/>
      <c r="BG36" s="693"/>
      <c r="BH36" s="693"/>
      <c r="BI36" s="693"/>
      <c r="BJ36" s="693"/>
      <c r="BK36" s="693"/>
      <c r="BL36" s="693"/>
      <c r="BM36" s="693"/>
      <c r="BN36" s="693"/>
      <c r="BO36" s="693"/>
      <c r="BP36" s="693"/>
      <c r="BQ36" s="693"/>
      <c r="BR36" s="693"/>
      <c r="BS36" s="693"/>
      <c r="BT36" s="693"/>
      <c r="BU36" s="693"/>
      <c r="BV36" s="693"/>
      <c r="BW36" s="693"/>
      <c r="BX36" s="693"/>
      <c r="BY36" s="693"/>
      <c r="BZ36" s="693"/>
      <c r="CA36" s="693"/>
      <c r="CB36" s="693"/>
      <c r="CC36" s="693"/>
      <c r="CD36" s="693"/>
      <c r="CE36" s="693"/>
      <c r="CF36" s="693"/>
      <c r="CG36" s="693"/>
      <c r="CH36" s="693"/>
      <c r="CI36" s="693"/>
      <c r="CJ36" s="693"/>
      <c r="CK36" s="693"/>
      <c r="CL36" s="693"/>
      <c r="CM36" s="693"/>
      <c r="CN36" s="693"/>
      <c r="CO36" s="693"/>
      <c r="CP36" s="693"/>
      <c r="CQ36" s="693"/>
      <c r="CR36" s="693"/>
      <c r="CS36" s="693"/>
      <c r="CT36" s="693"/>
      <c r="CU36" s="693"/>
      <c r="CV36" s="693"/>
      <c r="CW36" s="693"/>
      <c r="CX36" s="693"/>
      <c r="CY36" s="693"/>
      <c r="CZ36" s="693"/>
      <c r="DA36" s="693"/>
      <c r="DB36" s="693"/>
      <c r="DC36" s="693"/>
      <c r="DD36" s="693"/>
      <c r="DE36" s="693"/>
      <c r="DF36" s="693"/>
      <c r="DG36" s="693"/>
      <c r="DH36" s="693"/>
      <c r="DI36" s="693"/>
      <c r="DJ36" s="693"/>
      <c r="DK36" s="693"/>
      <c r="DL36" s="693"/>
      <c r="DM36" s="693"/>
      <c r="DN36" s="693"/>
      <c r="DO36" s="693"/>
      <c r="DP36" s="693"/>
      <c r="DQ36" s="693"/>
      <c r="DR36" s="693"/>
      <c r="DS36" s="693"/>
      <c r="DT36" s="693"/>
      <c r="DU36" s="693"/>
      <c r="DV36" s="693"/>
      <c r="DW36" s="693"/>
      <c r="DX36" s="693"/>
      <c r="DY36" s="693"/>
      <c r="DZ36" s="693"/>
      <c r="EA36" s="693"/>
      <c r="EB36" s="693"/>
      <c r="EC36" s="693"/>
      <c r="ED36" s="693"/>
      <c r="EE36" s="693"/>
      <c r="EF36" s="693"/>
      <c r="EG36" s="693"/>
      <c r="EH36" s="693"/>
      <c r="EI36" s="693"/>
      <c r="EJ36" s="693"/>
      <c r="EK36" s="693"/>
      <c r="EL36" s="693"/>
      <c r="EM36" s="693"/>
      <c r="EN36" s="693"/>
      <c r="EO36" s="693"/>
      <c r="EP36" s="693"/>
      <c r="EQ36" s="693"/>
      <c r="ER36" s="693"/>
      <c r="ES36" s="693"/>
      <c r="ET36" s="693"/>
      <c r="EU36" s="693"/>
      <c r="EV36" s="693"/>
      <c r="EW36" s="693"/>
      <c r="EX36" s="693"/>
      <c r="EY36" s="693"/>
      <c r="EZ36" s="693"/>
      <c r="FA36" s="693"/>
      <c r="FB36" s="693"/>
      <c r="FC36" s="693"/>
      <c r="FD36" s="693"/>
      <c r="FE36" s="693"/>
      <c r="FF36" s="693"/>
      <c r="FG36" s="693"/>
      <c r="FH36" s="693"/>
      <c r="FI36" s="693"/>
      <c r="FJ36" s="693"/>
      <c r="FK36" s="693"/>
      <c r="FL36" s="693"/>
      <c r="FM36" s="693"/>
      <c r="FN36" s="693"/>
      <c r="FO36" s="693"/>
      <c r="FP36" s="693"/>
      <c r="FQ36" s="693"/>
      <c r="FR36" s="693"/>
      <c r="FS36" s="693"/>
      <c r="FT36" s="693"/>
      <c r="FU36" s="693"/>
      <c r="FV36" s="693"/>
      <c r="FW36" s="693"/>
      <c r="FX36" s="693"/>
      <c r="FY36" s="693"/>
      <c r="FZ36" s="693"/>
      <c r="GA36" s="693"/>
      <c r="GB36" s="693"/>
    </row>
    <row r="37" spans="1:184" ht="13.5" customHeight="1">
      <c r="A37" s="729">
        <v>24</v>
      </c>
      <c r="B37" s="785" t="s">
        <v>229</v>
      </c>
      <c r="C37" s="731">
        <f t="shared" si="13"/>
        <v>15</v>
      </c>
      <c r="D37" s="732">
        <f t="shared" si="13"/>
        <v>30</v>
      </c>
      <c r="E37" s="733">
        <f t="shared" si="14"/>
        <v>45</v>
      </c>
      <c r="F37" s="731">
        <v>45</v>
      </c>
      <c r="G37" s="732">
        <f t="shared" si="15"/>
        <v>5</v>
      </c>
      <c r="H37" s="732">
        <f t="shared" si="16"/>
        <v>50</v>
      </c>
      <c r="I37" s="734">
        <f t="shared" si="17"/>
        <v>2</v>
      </c>
      <c r="J37" s="735"/>
      <c r="K37" s="736"/>
      <c r="L37" s="736"/>
      <c r="M37" s="741"/>
      <c r="N37" s="735"/>
      <c r="O37" s="736"/>
      <c r="P37" s="736"/>
      <c r="Q37" s="737"/>
      <c r="R37" s="731">
        <v>15</v>
      </c>
      <c r="S37" s="732">
        <v>30</v>
      </c>
      <c r="T37" s="732">
        <f>G37</f>
        <v>5</v>
      </c>
      <c r="U37" s="734">
        <v>2</v>
      </c>
      <c r="V37" s="735"/>
      <c r="W37" s="736"/>
      <c r="X37" s="736"/>
      <c r="Y37" s="741"/>
      <c r="Z37" s="738" t="s">
        <v>64</v>
      </c>
      <c r="AA37" s="692"/>
      <c r="AB37" s="693"/>
      <c r="AC37" s="693"/>
      <c r="AD37" s="693"/>
      <c r="AE37" s="693"/>
      <c r="AF37" s="693"/>
      <c r="AG37" s="693"/>
      <c r="AH37" s="693"/>
      <c r="AI37" s="693"/>
      <c r="AJ37" s="693"/>
      <c r="AK37" s="693"/>
      <c r="AL37" s="693"/>
      <c r="AM37" s="693"/>
      <c r="AN37" s="693"/>
      <c r="AO37" s="693"/>
      <c r="AP37" s="693"/>
      <c r="AQ37" s="693"/>
      <c r="AR37" s="693"/>
      <c r="AS37" s="693"/>
      <c r="AT37" s="693"/>
      <c r="AU37" s="693"/>
      <c r="AV37" s="693"/>
      <c r="AW37" s="693"/>
      <c r="AX37" s="693"/>
      <c r="AY37" s="693"/>
      <c r="AZ37" s="693"/>
      <c r="BA37" s="693"/>
      <c r="BB37" s="693"/>
      <c r="BC37" s="693"/>
      <c r="BD37" s="693"/>
      <c r="BE37" s="693"/>
      <c r="BF37" s="693"/>
      <c r="BG37" s="693"/>
      <c r="BH37" s="693"/>
      <c r="BI37" s="693"/>
      <c r="BJ37" s="693"/>
      <c r="BK37" s="693"/>
      <c r="BL37" s="693"/>
      <c r="BM37" s="693"/>
      <c r="BN37" s="693"/>
      <c r="BO37" s="693"/>
      <c r="BP37" s="693"/>
      <c r="BQ37" s="693"/>
      <c r="BR37" s="693"/>
      <c r="BS37" s="693"/>
      <c r="BT37" s="693"/>
      <c r="BU37" s="693"/>
      <c r="BV37" s="693"/>
      <c r="BW37" s="693"/>
      <c r="BX37" s="693"/>
      <c r="BY37" s="693"/>
      <c r="BZ37" s="693"/>
      <c r="CA37" s="693"/>
      <c r="CB37" s="693"/>
      <c r="CC37" s="693"/>
      <c r="CD37" s="693"/>
      <c r="CE37" s="693"/>
      <c r="CF37" s="693"/>
      <c r="CG37" s="693"/>
      <c r="CH37" s="693"/>
      <c r="CI37" s="693"/>
      <c r="CJ37" s="693"/>
      <c r="CK37" s="693"/>
      <c r="CL37" s="693"/>
      <c r="CM37" s="693"/>
      <c r="CN37" s="693"/>
      <c r="CO37" s="693"/>
      <c r="CP37" s="693"/>
      <c r="CQ37" s="693"/>
      <c r="CR37" s="693"/>
      <c r="CS37" s="693"/>
      <c r="CT37" s="693"/>
      <c r="CU37" s="693"/>
      <c r="CV37" s="693"/>
      <c r="CW37" s="693"/>
      <c r="CX37" s="693"/>
      <c r="CY37" s="693"/>
      <c r="CZ37" s="693"/>
      <c r="DA37" s="693"/>
      <c r="DB37" s="693"/>
      <c r="DC37" s="693"/>
      <c r="DD37" s="693"/>
      <c r="DE37" s="693"/>
      <c r="DF37" s="693"/>
      <c r="DG37" s="693"/>
      <c r="DH37" s="693"/>
      <c r="DI37" s="693"/>
      <c r="DJ37" s="693"/>
      <c r="DK37" s="693"/>
      <c r="DL37" s="693"/>
      <c r="DM37" s="693"/>
      <c r="DN37" s="693"/>
      <c r="DO37" s="693"/>
      <c r="DP37" s="693"/>
      <c r="DQ37" s="693"/>
      <c r="DR37" s="693"/>
      <c r="DS37" s="693"/>
      <c r="DT37" s="693"/>
      <c r="DU37" s="693"/>
      <c r="DV37" s="693"/>
      <c r="DW37" s="693"/>
      <c r="DX37" s="693"/>
      <c r="DY37" s="693"/>
      <c r="DZ37" s="693"/>
      <c r="EA37" s="693"/>
      <c r="EB37" s="693"/>
      <c r="EC37" s="693"/>
      <c r="ED37" s="693"/>
      <c r="EE37" s="693"/>
      <c r="EF37" s="693"/>
      <c r="EG37" s="693"/>
      <c r="EH37" s="693"/>
      <c r="EI37" s="693"/>
      <c r="EJ37" s="693"/>
      <c r="EK37" s="693"/>
      <c r="EL37" s="693"/>
      <c r="EM37" s="693"/>
      <c r="EN37" s="693"/>
      <c r="EO37" s="693"/>
      <c r="EP37" s="693"/>
      <c r="EQ37" s="693"/>
      <c r="ER37" s="693"/>
      <c r="ES37" s="693"/>
      <c r="ET37" s="693"/>
      <c r="EU37" s="693"/>
      <c r="EV37" s="693"/>
      <c r="EW37" s="693"/>
      <c r="EX37" s="693"/>
      <c r="EY37" s="693"/>
      <c r="EZ37" s="693"/>
      <c r="FA37" s="693"/>
      <c r="FB37" s="693"/>
      <c r="FC37" s="693"/>
      <c r="FD37" s="693"/>
      <c r="FE37" s="693"/>
      <c r="FF37" s="693"/>
      <c r="FG37" s="693"/>
      <c r="FH37" s="693"/>
      <c r="FI37" s="693"/>
      <c r="FJ37" s="693"/>
      <c r="FK37" s="693"/>
      <c r="FL37" s="693"/>
      <c r="FM37" s="693"/>
      <c r="FN37" s="693"/>
      <c r="FO37" s="693"/>
      <c r="FP37" s="693"/>
      <c r="FQ37" s="693"/>
      <c r="FR37" s="693"/>
      <c r="FS37" s="693"/>
      <c r="FT37" s="693"/>
      <c r="FU37" s="693"/>
      <c r="FV37" s="693"/>
      <c r="FW37" s="693"/>
      <c r="FX37" s="693"/>
      <c r="FY37" s="693"/>
      <c r="FZ37" s="693"/>
      <c r="GA37" s="693"/>
      <c r="GB37" s="693"/>
    </row>
    <row r="38" spans="1:184" ht="13.7" customHeight="1">
      <c r="A38" s="729">
        <v>25</v>
      </c>
      <c r="B38" s="785" t="s">
        <v>230</v>
      </c>
      <c r="C38" s="731">
        <f t="shared" si="13"/>
        <v>0</v>
      </c>
      <c r="D38" s="732">
        <f t="shared" si="13"/>
        <v>30</v>
      </c>
      <c r="E38" s="733">
        <f t="shared" si="14"/>
        <v>30</v>
      </c>
      <c r="F38" s="731">
        <v>30</v>
      </c>
      <c r="G38" s="732">
        <f t="shared" si="15"/>
        <v>20</v>
      </c>
      <c r="H38" s="732">
        <f t="shared" si="16"/>
        <v>50</v>
      </c>
      <c r="I38" s="734">
        <f t="shared" si="17"/>
        <v>2</v>
      </c>
      <c r="J38" s="731">
        <v>0</v>
      </c>
      <c r="K38" s="732">
        <v>30</v>
      </c>
      <c r="L38" s="732">
        <f>G38</f>
        <v>20</v>
      </c>
      <c r="M38" s="734">
        <v>2</v>
      </c>
      <c r="N38" s="735"/>
      <c r="O38" s="736"/>
      <c r="P38" s="736"/>
      <c r="Q38" s="737"/>
      <c r="R38" s="735"/>
      <c r="S38" s="736"/>
      <c r="T38" s="736"/>
      <c r="U38" s="737"/>
      <c r="V38" s="735"/>
      <c r="W38" s="736"/>
      <c r="X38" s="736"/>
      <c r="Y38" s="741"/>
      <c r="Z38" s="738" t="s">
        <v>66</v>
      </c>
      <c r="AA38" s="692"/>
      <c r="AB38" s="693"/>
      <c r="AC38" s="693"/>
      <c r="AD38" s="693"/>
      <c r="AE38" s="693"/>
      <c r="AF38" s="693"/>
      <c r="AG38" s="693"/>
      <c r="AH38" s="693"/>
      <c r="AI38" s="693"/>
      <c r="AJ38" s="693"/>
      <c r="AK38" s="693"/>
      <c r="AL38" s="693"/>
      <c r="AM38" s="693"/>
      <c r="AN38" s="693"/>
      <c r="AO38" s="693"/>
      <c r="AP38" s="693"/>
      <c r="AQ38" s="693"/>
      <c r="AR38" s="693"/>
      <c r="AS38" s="693"/>
      <c r="AT38" s="693"/>
      <c r="AU38" s="693"/>
      <c r="AV38" s="693"/>
      <c r="AW38" s="693"/>
      <c r="AX38" s="693"/>
      <c r="AY38" s="693"/>
      <c r="AZ38" s="693"/>
      <c r="BA38" s="693"/>
      <c r="BB38" s="693"/>
      <c r="BC38" s="693"/>
      <c r="BD38" s="693"/>
      <c r="BE38" s="693"/>
      <c r="BF38" s="693"/>
      <c r="BG38" s="693"/>
      <c r="BH38" s="693"/>
      <c r="BI38" s="693"/>
      <c r="BJ38" s="693"/>
      <c r="BK38" s="693"/>
      <c r="BL38" s="693"/>
      <c r="BM38" s="693"/>
      <c r="BN38" s="693"/>
      <c r="BO38" s="693"/>
      <c r="BP38" s="693"/>
      <c r="BQ38" s="693"/>
      <c r="BR38" s="693"/>
      <c r="BS38" s="693"/>
      <c r="BT38" s="693"/>
      <c r="BU38" s="693"/>
      <c r="BV38" s="693"/>
      <c r="BW38" s="693"/>
      <c r="BX38" s="693"/>
      <c r="BY38" s="693"/>
      <c r="BZ38" s="693"/>
      <c r="CA38" s="693"/>
      <c r="CB38" s="693"/>
      <c r="CC38" s="693"/>
      <c r="CD38" s="693"/>
      <c r="CE38" s="693"/>
      <c r="CF38" s="693"/>
      <c r="CG38" s="693"/>
      <c r="CH38" s="693"/>
      <c r="CI38" s="693"/>
      <c r="CJ38" s="693"/>
      <c r="CK38" s="693"/>
      <c r="CL38" s="693"/>
      <c r="CM38" s="693"/>
      <c r="CN38" s="693"/>
      <c r="CO38" s="693"/>
      <c r="CP38" s="693"/>
      <c r="CQ38" s="693"/>
      <c r="CR38" s="693"/>
      <c r="CS38" s="693"/>
      <c r="CT38" s="693"/>
      <c r="CU38" s="693"/>
      <c r="CV38" s="693"/>
      <c r="CW38" s="693"/>
      <c r="CX38" s="693"/>
      <c r="CY38" s="693"/>
      <c r="CZ38" s="693"/>
      <c r="DA38" s="693"/>
      <c r="DB38" s="693"/>
      <c r="DC38" s="693"/>
      <c r="DD38" s="693"/>
      <c r="DE38" s="693"/>
      <c r="DF38" s="693"/>
      <c r="DG38" s="693"/>
      <c r="DH38" s="693"/>
      <c r="DI38" s="693"/>
      <c r="DJ38" s="693"/>
      <c r="DK38" s="693"/>
      <c r="DL38" s="693"/>
      <c r="DM38" s="693"/>
      <c r="DN38" s="693"/>
      <c r="DO38" s="693"/>
      <c r="DP38" s="693"/>
      <c r="DQ38" s="693"/>
      <c r="DR38" s="693"/>
      <c r="DS38" s="693"/>
      <c r="DT38" s="693"/>
      <c r="DU38" s="693"/>
      <c r="DV38" s="693"/>
      <c r="DW38" s="693"/>
      <c r="DX38" s="693"/>
      <c r="DY38" s="693"/>
      <c r="DZ38" s="693"/>
      <c r="EA38" s="693"/>
      <c r="EB38" s="693"/>
      <c r="EC38" s="693"/>
      <c r="ED38" s="693"/>
      <c r="EE38" s="693"/>
      <c r="EF38" s="693"/>
      <c r="EG38" s="693"/>
      <c r="EH38" s="693"/>
      <c r="EI38" s="693"/>
      <c r="EJ38" s="693"/>
      <c r="EK38" s="693"/>
      <c r="EL38" s="693"/>
      <c r="EM38" s="693"/>
      <c r="EN38" s="693"/>
      <c r="EO38" s="693"/>
      <c r="EP38" s="693"/>
      <c r="EQ38" s="693"/>
      <c r="ER38" s="693"/>
      <c r="ES38" s="693"/>
      <c r="ET38" s="693"/>
      <c r="EU38" s="693"/>
      <c r="EV38" s="693"/>
      <c r="EW38" s="693"/>
      <c r="EX38" s="693"/>
      <c r="EY38" s="693"/>
      <c r="EZ38" s="693"/>
      <c r="FA38" s="693"/>
      <c r="FB38" s="693"/>
      <c r="FC38" s="693"/>
      <c r="FD38" s="693"/>
      <c r="FE38" s="693"/>
      <c r="FF38" s="693"/>
      <c r="FG38" s="693"/>
      <c r="FH38" s="693"/>
      <c r="FI38" s="693"/>
      <c r="FJ38" s="693"/>
      <c r="FK38" s="693"/>
      <c r="FL38" s="693"/>
      <c r="FM38" s="693"/>
      <c r="FN38" s="693"/>
      <c r="FO38" s="693"/>
      <c r="FP38" s="693"/>
      <c r="FQ38" s="693"/>
      <c r="FR38" s="693"/>
      <c r="FS38" s="693"/>
      <c r="FT38" s="693"/>
      <c r="FU38" s="693"/>
      <c r="FV38" s="693"/>
      <c r="FW38" s="693"/>
      <c r="FX38" s="693"/>
      <c r="FY38" s="693"/>
      <c r="FZ38" s="693"/>
      <c r="GA38" s="693"/>
      <c r="GB38" s="693"/>
    </row>
    <row r="39" spans="1:184" ht="13.5" customHeight="1">
      <c r="A39" s="729">
        <v>26</v>
      </c>
      <c r="B39" s="785" t="s">
        <v>231</v>
      </c>
      <c r="C39" s="731">
        <f t="shared" si="13"/>
        <v>0</v>
      </c>
      <c r="D39" s="732">
        <f t="shared" si="13"/>
        <v>30</v>
      </c>
      <c r="E39" s="733">
        <f t="shared" si="14"/>
        <v>30</v>
      </c>
      <c r="F39" s="731">
        <v>30</v>
      </c>
      <c r="G39" s="732">
        <f t="shared" si="15"/>
        <v>20</v>
      </c>
      <c r="H39" s="732">
        <f t="shared" si="16"/>
        <v>50</v>
      </c>
      <c r="I39" s="734">
        <f t="shared" si="17"/>
        <v>2</v>
      </c>
      <c r="J39" s="735"/>
      <c r="K39" s="736"/>
      <c r="L39" s="736"/>
      <c r="M39" s="737"/>
      <c r="N39" s="731">
        <v>0</v>
      </c>
      <c r="O39" s="732">
        <v>30</v>
      </c>
      <c r="P39" s="732">
        <f>G39</f>
        <v>20</v>
      </c>
      <c r="Q39" s="734">
        <v>2</v>
      </c>
      <c r="R39" s="735"/>
      <c r="S39" s="736"/>
      <c r="T39" s="736"/>
      <c r="U39" s="737"/>
      <c r="V39" s="735"/>
      <c r="W39" s="736"/>
      <c r="X39" s="736"/>
      <c r="Y39" s="741"/>
      <c r="Z39" s="738" t="s">
        <v>58</v>
      </c>
      <c r="AA39" s="692"/>
      <c r="AB39" s="693"/>
      <c r="AC39" s="693"/>
      <c r="AD39" s="693"/>
      <c r="AE39" s="693"/>
      <c r="AF39" s="693"/>
      <c r="AG39" s="693"/>
      <c r="AH39" s="693"/>
      <c r="AI39" s="693"/>
      <c r="AJ39" s="693"/>
      <c r="AK39" s="693"/>
      <c r="AL39" s="693"/>
      <c r="AM39" s="693"/>
      <c r="AN39" s="693"/>
      <c r="AO39" s="693"/>
      <c r="AP39" s="693"/>
      <c r="AQ39" s="693"/>
      <c r="AR39" s="693"/>
      <c r="AS39" s="693"/>
      <c r="AT39" s="693"/>
      <c r="AU39" s="693"/>
      <c r="AV39" s="693"/>
      <c r="AW39" s="693"/>
      <c r="AX39" s="693"/>
      <c r="AY39" s="693"/>
      <c r="AZ39" s="693"/>
      <c r="BA39" s="693"/>
      <c r="BB39" s="693"/>
      <c r="BC39" s="693"/>
      <c r="BD39" s="693"/>
      <c r="BE39" s="693"/>
      <c r="BF39" s="693"/>
      <c r="BG39" s="693"/>
      <c r="BH39" s="693"/>
      <c r="BI39" s="693"/>
      <c r="BJ39" s="693"/>
      <c r="BK39" s="693"/>
      <c r="BL39" s="693"/>
      <c r="BM39" s="693"/>
      <c r="BN39" s="693"/>
      <c r="BO39" s="693"/>
      <c r="BP39" s="693"/>
      <c r="BQ39" s="693"/>
      <c r="BR39" s="693"/>
      <c r="BS39" s="693"/>
      <c r="BT39" s="693"/>
      <c r="BU39" s="693"/>
      <c r="BV39" s="693"/>
      <c r="BW39" s="693"/>
      <c r="BX39" s="693"/>
      <c r="BY39" s="693"/>
      <c r="BZ39" s="693"/>
      <c r="CA39" s="693"/>
      <c r="CB39" s="693"/>
      <c r="CC39" s="693"/>
      <c r="CD39" s="693"/>
      <c r="CE39" s="693"/>
      <c r="CF39" s="693"/>
      <c r="CG39" s="693"/>
      <c r="CH39" s="693"/>
      <c r="CI39" s="693"/>
      <c r="CJ39" s="693"/>
      <c r="CK39" s="693"/>
      <c r="CL39" s="693"/>
      <c r="CM39" s="693"/>
      <c r="CN39" s="693"/>
      <c r="CO39" s="693"/>
      <c r="CP39" s="693"/>
      <c r="CQ39" s="693"/>
      <c r="CR39" s="693"/>
      <c r="CS39" s="693"/>
      <c r="CT39" s="693"/>
      <c r="CU39" s="693"/>
      <c r="CV39" s="693"/>
      <c r="CW39" s="693"/>
      <c r="CX39" s="693"/>
      <c r="CY39" s="693"/>
      <c r="CZ39" s="693"/>
      <c r="DA39" s="693"/>
      <c r="DB39" s="693"/>
      <c r="DC39" s="693"/>
      <c r="DD39" s="693"/>
      <c r="DE39" s="693"/>
      <c r="DF39" s="693"/>
      <c r="DG39" s="693"/>
      <c r="DH39" s="693"/>
      <c r="DI39" s="693"/>
      <c r="DJ39" s="693"/>
      <c r="DK39" s="693"/>
      <c r="DL39" s="693"/>
      <c r="DM39" s="693"/>
      <c r="DN39" s="693"/>
      <c r="DO39" s="693"/>
      <c r="DP39" s="693"/>
      <c r="DQ39" s="693"/>
      <c r="DR39" s="693"/>
      <c r="DS39" s="693"/>
      <c r="DT39" s="693"/>
      <c r="DU39" s="693"/>
      <c r="DV39" s="693"/>
      <c r="DW39" s="693"/>
      <c r="DX39" s="693"/>
      <c r="DY39" s="693"/>
      <c r="DZ39" s="693"/>
      <c r="EA39" s="693"/>
      <c r="EB39" s="693"/>
      <c r="EC39" s="693"/>
      <c r="ED39" s="693"/>
      <c r="EE39" s="693"/>
      <c r="EF39" s="693"/>
      <c r="EG39" s="693"/>
      <c r="EH39" s="693"/>
      <c r="EI39" s="693"/>
      <c r="EJ39" s="693"/>
      <c r="EK39" s="693"/>
      <c r="EL39" s="693"/>
      <c r="EM39" s="693"/>
      <c r="EN39" s="693"/>
      <c r="EO39" s="693"/>
      <c r="EP39" s="693"/>
      <c r="EQ39" s="693"/>
      <c r="ER39" s="693"/>
      <c r="ES39" s="693"/>
      <c r="ET39" s="693"/>
      <c r="EU39" s="693"/>
      <c r="EV39" s="693"/>
      <c r="EW39" s="693"/>
      <c r="EX39" s="693"/>
      <c r="EY39" s="693"/>
      <c r="EZ39" s="693"/>
      <c r="FA39" s="693"/>
      <c r="FB39" s="693"/>
      <c r="FC39" s="693"/>
      <c r="FD39" s="693"/>
      <c r="FE39" s="693"/>
      <c r="FF39" s="693"/>
      <c r="FG39" s="693"/>
      <c r="FH39" s="693"/>
      <c r="FI39" s="693"/>
      <c r="FJ39" s="693"/>
      <c r="FK39" s="693"/>
      <c r="FL39" s="693"/>
      <c r="FM39" s="693"/>
      <c r="FN39" s="693"/>
      <c r="FO39" s="693"/>
      <c r="FP39" s="693"/>
      <c r="FQ39" s="693"/>
      <c r="FR39" s="693"/>
      <c r="FS39" s="693"/>
      <c r="FT39" s="693"/>
      <c r="FU39" s="693"/>
      <c r="FV39" s="693"/>
      <c r="FW39" s="693"/>
      <c r="FX39" s="693"/>
      <c r="FY39" s="693"/>
      <c r="FZ39" s="693"/>
      <c r="GA39" s="693"/>
      <c r="GB39" s="693"/>
    </row>
    <row r="40" spans="1:184" ht="13.5" customHeight="1">
      <c r="A40" s="729">
        <v>27</v>
      </c>
      <c r="B40" s="785" t="s">
        <v>232</v>
      </c>
      <c r="C40" s="731">
        <f t="shared" si="13"/>
        <v>0</v>
      </c>
      <c r="D40" s="732">
        <f t="shared" si="13"/>
        <v>30</v>
      </c>
      <c r="E40" s="733">
        <f t="shared" si="14"/>
        <v>30</v>
      </c>
      <c r="F40" s="731">
        <v>30</v>
      </c>
      <c r="G40" s="732">
        <f t="shared" si="15"/>
        <v>45</v>
      </c>
      <c r="H40" s="732">
        <f t="shared" si="16"/>
        <v>75</v>
      </c>
      <c r="I40" s="734">
        <f t="shared" si="17"/>
        <v>3</v>
      </c>
      <c r="J40" s="731">
        <v>0</v>
      </c>
      <c r="K40" s="732">
        <v>30</v>
      </c>
      <c r="L40" s="732">
        <f>G40</f>
        <v>45</v>
      </c>
      <c r="M40" s="734">
        <v>3</v>
      </c>
      <c r="N40" s="735"/>
      <c r="O40" s="736"/>
      <c r="P40" s="736"/>
      <c r="Q40" s="737"/>
      <c r="R40" s="735"/>
      <c r="S40" s="736"/>
      <c r="T40" s="736"/>
      <c r="U40" s="737"/>
      <c r="V40" s="735"/>
      <c r="W40" s="736"/>
      <c r="X40" s="736"/>
      <c r="Y40" s="741"/>
      <c r="Z40" s="738" t="s">
        <v>66</v>
      </c>
      <c r="AA40" s="692"/>
      <c r="AB40" s="693"/>
      <c r="AC40" s="693"/>
      <c r="AD40" s="693"/>
      <c r="AE40" s="693"/>
      <c r="AF40" s="693"/>
      <c r="AG40" s="693"/>
      <c r="AH40" s="693"/>
      <c r="AI40" s="693"/>
      <c r="AJ40" s="693"/>
      <c r="AK40" s="693"/>
      <c r="AL40" s="693"/>
      <c r="AM40" s="693"/>
      <c r="AN40" s="693"/>
      <c r="AO40" s="693"/>
      <c r="AP40" s="693"/>
      <c r="AQ40" s="693"/>
      <c r="AR40" s="693"/>
      <c r="AS40" s="693"/>
      <c r="AT40" s="693"/>
      <c r="AU40" s="693"/>
      <c r="AV40" s="693"/>
      <c r="AW40" s="693"/>
      <c r="AX40" s="693"/>
      <c r="AY40" s="693"/>
      <c r="AZ40" s="693"/>
      <c r="BA40" s="693"/>
      <c r="BB40" s="693"/>
      <c r="BC40" s="693"/>
      <c r="BD40" s="693"/>
      <c r="BE40" s="693"/>
      <c r="BF40" s="693"/>
      <c r="BG40" s="693"/>
      <c r="BH40" s="693"/>
      <c r="BI40" s="693"/>
      <c r="BJ40" s="693"/>
      <c r="BK40" s="693"/>
      <c r="BL40" s="693"/>
      <c r="BM40" s="693"/>
      <c r="BN40" s="693"/>
      <c r="BO40" s="693"/>
      <c r="BP40" s="693"/>
      <c r="BQ40" s="693"/>
      <c r="BR40" s="693"/>
      <c r="BS40" s="693"/>
      <c r="BT40" s="693"/>
      <c r="BU40" s="693"/>
      <c r="BV40" s="693"/>
      <c r="BW40" s="693"/>
      <c r="BX40" s="693"/>
      <c r="BY40" s="693"/>
      <c r="BZ40" s="693"/>
      <c r="CA40" s="693"/>
      <c r="CB40" s="693"/>
      <c r="CC40" s="693"/>
      <c r="CD40" s="693"/>
      <c r="CE40" s="693"/>
      <c r="CF40" s="693"/>
      <c r="CG40" s="693"/>
      <c r="CH40" s="693"/>
      <c r="CI40" s="693"/>
      <c r="CJ40" s="693"/>
      <c r="CK40" s="693"/>
      <c r="CL40" s="693"/>
      <c r="CM40" s="693"/>
      <c r="CN40" s="693"/>
      <c r="CO40" s="693"/>
      <c r="CP40" s="693"/>
      <c r="CQ40" s="693"/>
      <c r="CR40" s="693"/>
      <c r="CS40" s="693"/>
      <c r="CT40" s="693"/>
      <c r="CU40" s="693"/>
      <c r="CV40" s="693"/>
      <c r="CW40" s="693"/>
      <c r="CX40" s="693"/>
      <c r="CY40" s="693"/>
      <c r="CZ40" s="693"/>
      <c r="DA40" s="693"/>
      <c r="DB40" s="693"/>
      <c r="DC40" s="693"/>
      <c r="DD40" s="693"/>
      <c r="DE40" s="693"/>
      <c r="DF40" s="693"/>
      <c r="DG40" s="693"/>
      <c r="DH40" s="693"/>
      <c r="DI40" s="693"/>
      <c r="DJ40" s="693"/>
      <c r="DK40" s="693"/>
      <c r="DL40" s="693"/>
      <c r="DM40" s="693"/>
      <c r="DN40" s="693"/>
      <c r="DO40" s="693"/>
      <c r="DP40" s="693"/>
      <c r="DQ40" s="693"/>
      <c r="DR40" s="693"/>
      <c r="DS40" s="693"/>
      <c r="DT40" s="693"/>
      <c r="DU40" s="693"/>
      <c r="DV40" s="693"/>
      <c r="DW40" s="693"/>
      <c r="DX40" s="693"/>
      <c r="DY40" s="693"/>
      <c r="DZ40" s="693"/>
      <c r="EA40" s="693"/>
      <c r="EB40" s="693"/>
      <c r="EC40" s="693"/>
      <c r="ED40" s="693"/>
      <c r="EE40" s="693"/>
      <c r="EF40" s="693"/>
      <c r="EG40" s="693"/>
      <c r="EH40" s="693"/>
      <c r="EI40" s="693"/>
      <c r="EJ40" s="693"/>
      <c r="EK40" s="693"/>
      <c r="EL40" s="693"/>
      <c r="EM40" s="693"/>
      <c r="EN40" s="693"/>
      <c r="EO40" s="693"/>
      <c r="EP40" s="693"/>
      <c r="EQ40" s="693"/>
      <c r="ER40" s="693"/>
      <c r="ES40" s="693"/>
      <c r="ET40" s="693"/>
      <c r="EU40" s="693"/>
      <c r="EV40" s="693"/>
      <c r="EW40" s="693"/>
      <c r="EX40" s="693"/>
      <c r="EY40" s="693"/>
      <c r="EZ40" s="693"/>
      <c r="FA40" s="693"/>
      <c r="FB40" s="693"/>
      <c r="FC40" s="693"/>
      <c r="FD40" s="693"/>
      <c r="FE40" s="693"/>
      <c r="FF40" s="693"/>
      <c r="FG40" s="693"/>
      <c r="FH40" s="693"/>
      <c r="FI40" s="693"/>
      <c r="FJ40" s="693"/>
      <c r="FK40" s="693"/>
      <c r="FL40" s="693"/>
      <c r="FM40" s="693"/>
      <c r="FN40" s="693"/>
      <c r="FO40" s="693"/>
      <c r="FP40" s="693"/>
      <c r="FQ40" s="693"/>
      <c r="FR40" s="693"/>
      <c r="FS40" s="693"/>
      <c r="FT40" s="693"/>
      <c r="FU40" s="693"/>
      <c r="FV40" s="693"/>
      <c r="FW40" s="693"/>
      <c r="FX40" s="693"/>
      <c r="FY40" s="693"/>
      <c r="FZ40" s="693"/>
      <c r="GA40" s="693"/>
      <c r="GB40" s="693"/>
    </row>
    <row r="41" spans="1:184" ht="13.5" customHeight="1">
      <c r="A41" s="729">
        <v>28</v>
      </c>
      <c r="B41" s="785" t="s">
        <v>233</v>
      </c>
      <c r="C41" s="731">
        <f t="shared" si="13"/>
        <v>0</v>
      </c>
      <c r="D41" s="732">
        <f t="shared" si="13"/>
        <v>30</v>
      </c>
      <c r="E41" s="733">
        <f t="shared" si="14"/>
        <v>30</v>
      </c>
      <c r="F41" s="731">
        <v>30</v>
      </c>
      <c r="G41" s="732">
        <f t="shared" si="15"/>
        <v>45</v>
      </c>
      <c r="H41" s="732">
        <f t="shared" si="16"/>
        <v>75</v>
      </c>
      <c r="I41" s="734">
        <f t="shared" si="17"/>
        <v>3</v>
      </c>
      <c r="J41" s="735"/>
      <c r="K41" s="736"/>
      <c r="L41" s="736"/>
      <c r="M41" s="737"/>
      <c r="N41" s="735"/>
      <c r="O41" s="736"/>
      <c r="P41" s="736"/>
      <c r="Q41" s="737"/>
      <c r="R41" s="735"/>
      <c r="S41" s="736"/>
      <c r="T41" s="736"/>
      <c r="U41" s="737"/>
      <c r="V41" s="731">
        <v>0</v>
      </c>
      <c r="W41" s="732">
        <v>30</v>
      </c>
      <c r="X41" s="732">
        <f>G41</f>
        <v>45</v>
      </c>
      <c r="Y41" s="734">
        <v>3</v>
      </c>
      <c r="Z41" s="738" t="s">
        <v>62</v>
      </c>
      <c r="AA41" s="692"/>
      <c r="AB41" s="693"/>
      <c r="AC41" s="693"/>
      <c r="AD41" s="693"/>
      <c r="AE41" s="693"/>
      <c r="AF41" s="693"/>
      <c r="AG41" s="693"/>
      <c r="AH41" s="693"/>
      <c r="AI41" s="693"/>
      <c r="AJ41" s="693"/>
      <c r="AK41" s="693"/>
      <c r="AL41" s="693"/>
      <c r="AM41" s="693"/>
      <c r="AN41" s="693"/>
      <c r="AO41" s="693"/>
      <c r="AP41" s="693"/>
      <c r="AQ41" s="693"/>
      <c r="AR41" s="693"/>
      <c r="AS41" s="693"/>
      <c r="AT41" s="693"/>
      <c r="AU41" s="693"/>
      <c r="AV41" s="693"/>
      <c r="AW41" s="693"/>
      <c r="AX41" s="693"/>
      <c r="AY41" s="693"/>
      <c r="AZ41" s="693"/>
      <c r="BA41" s="693"/>
      <c r="BB41" s="693"/>
      <c r="BC41" s="693"/>
      <c r="BD41" s="693"/>
      <c r="BE41" s="693"/>
      <c r="BF41" s="693"/>
      <c r="BG41" s="693"/>
      <c r="BH41" s="693"/>
      <c r="BI41" s="693"/>
      <c r="BJ41" s="693"/>
      <c r="BK41" s="693"/>
      <c r="BL41" s="693"/>
      <c r="BM41" s="693"/>
      <c r="BN41" s="693"/>
      <c r="BO41" s="693"/>
      <c r="BP41" s="693"/>
      <c r="BQ41" s="693"/>
      <c r="BR41" s="693"/>
      <c r="BS41" s="693"/>
      <c r="BT41" s="693"/>
      <c r="BU41" s="693"/>
      <c r="BV41" s="693"/>
      <c r="BW41" s="693"/>
      <c r="BX41" s="693"/>
      <c r="BY41" s="693"/>
      <c r="BZ41" s="693"/>
      <c r="CA41" s="693"/>
      <c r="CB41" s="693"/>
      <c r="CC41" s="693"/>
      <c r="CD41" s="693"/>
      <c r="CE41" s="693"/>
      <c r="CF41" s="693"/>
      <c r="CG41" s="693"/>
      <c r="CH41" s="693"/>
      <c r="CI41" s="693"/>
      <c r="CJ41" s="693"/>
      <c r="CK41" s="693"/>
      <c r="CL41" s="693"/>
      <c r="CM41" s="693"/>
      <c r="CN41" s="693"/>
      <c r="CO41" s="693"/>
      <c r="CP41" s="693"/>
      <c r="CQ41" s="693"/>
      <c r="CR41" s="693"/>
      <c r="CS41" s="693"/>
      <c r="CT41" s="693"/>
      <c r="CU41" s="693"/>
      <c r="CV41" s="693"/>
      <c r="CW41" s="693"/>
      <c r="CX41" s="693"/>
      <c r="CY41" s="693"/>
      <c r="CZ41" s="693"/>
      <c r="DA41" s="693"/>
      <c r="DB41" s="693"/>
      <c r="DC41" s="693"/>
      <c r="DD41" s="693"/>
      <c r="DE41" s="693"/>
      <c r="DF41" s="693"/>
      <c r="DG41" s="693"/>
      <c r="DH41" s="693"/>
      <c r="DI41" s="693"/>
      <c r="DJ41" s="693"/>
      <c r="DK41" s="693"/>
      <c r="DL41" s="693"/>
      <c r="DM41" s="693"/>
      <c r="DN41" s="693"/>
      <c r="DO41" s="693"/>
      <c r="DP41" s="693"/>
      <c r="DQ41" s="693"/>
      <c r="DR41" s="693"/>
      <c r="DS41" s="693"/>
      <c r="DT41" s="693"/>
      <c r="DU41" s="693"/>
      <c r="DV41" s="693"/>
      <c r="DW41" s="693"/>
      <c r="DX41" s="693"/>
      <c r="DY41" s="693"/>
      <c r="DZ41" s="693"/>
      <c r="EA41" s="693"/>
      <c r="EB41" s="693"/>
      <c r="EC41" s="693"/>
      <c r="ED41" s="693"/>
      <c r="EE41" s="693"/>
      <c r="EF41" s="693"/>
      <c r="EG41" s="693"/>
      <c r="EH41" s="693"/>
      <c r="EI41" s="693"/>
      <c r="EJ41" s="693"/>
      <c r="EK41" s="693"/>
      <c r="EL41" s="693"/>
      <c r="EM41" s="693"/>
      <c r="EN41" s="693"/>
      <c r="EO41" s="693"/>
      <c r="EP41" s="693"/>
      <c r="EQ41" s="693"/>
      <c r="ER41" s="693"/>
      <c r="ES41" s="693"/>
      <c r="ET41" s="693"/>
      <c r="EU41" s="693"/>
      <c r="EV41" s="693"/>
      <c r="EW41" s="693"/>
      <c r="EX41" s="693"/>
      <c r="EY41" s="693"/>
      <c r="EZ41" s="693"/>
      <c r="FA41" s="693"/>
      <c r="FB41" s="693"/>
      <c r="FC41" s="693"/>
      <c r="FD41" s="693"/>
      <c r="FE41" s="693"/>
      <c r="FF41" s="693"/>
      <c r="FG41" s="693"/>
      <c r="FH41" s="693"/>
      <c r="FI41" s="693"/>
      <c r="FJ41" s="693"/>
      <c r="FK41" s="693"/>
      <c r="FL41" s="693"/>
      <c r="FM41" s="693"/>
      <c r="FN41" s="693"/>
      <c r="FO41" s="693"/>
      <c r="FP41" s="693"/>
      <c r="FQ41" s="693"/>
      <c r="FR41" s="693"/>
      <c r="FS41" s="693"/>
      <c r="FT41" s="693"/>
      <c r="FU41" s="693"/>
      <c r="FV41" s="693"/>
      <c r="FW41" s="693"/>
      <c r="FX41" s="693"/>
      <c r="FY41" s="693"/>
      <c r="FZ41" s="693"/>
      <c r="GA41" s="693"/>
      <c r="GB41" s="693"/>
    </row>
    <row r="42" spans="1:184" ht="13.5" customHeight="1">
      <c r="A42" s="729">
        <v>29</v>
      </c>
      <c r="B42" s="730" t="s">
        <v>234</v>
      </c>
      <c r="C42" s="731">
        <f t="shared" si="13"/>
        <v>0</v>
      </c>
      <c r="D42" s="732">
        <f t="shared" si="13"/>
        <v>30</v>
      </c>
      <c r="E42" s="733">
        <f t="shared" si="14"/>
        <v>30</v>
      </c>
      <c r="F42" s="731">
        <v>30</v>
      </c>
      <c r="G42" s="732">
        <f t="shared" si="15"/>
        <v>45</v>
      </c>
      <c r="H42" s="732">
        <f t="shared" si="16"/>
        <v>75</v>
      </c>
      <c r="I42" s="734">
        <f t="shared" si="17"/>
        <v>3</v>
      </c>
      <c r="J42" s="735"/>
      <c r="K42" s="736"/>
      <c r="L42" s="736"/>
      <c r="M42" s="737"/>
      <c r="N42" s="731">
        <v>0</v>
      </c>
      <c r="O42" s="732">
        <v>30</v>
      </c>
      <c r="P42" s="732">
        <f>G42</f>
        <v>45</v>
      </c>
      <c r="Q42" s="734">
        <v>3</v>
      </c>
      <c r="R42" s="735"/>
      <c r="S42" s="736"/>
      <c r="T42" s="736"/>
      <c r="U42" s="737"/>
      <c r="V42" s="735"/>
      <c r="W42" s="736"/>
      <c r="X42" s="736"/>
      <c r="Y42" s="737"/>
      <c r="Z42" s="738" t="s">
        <v>58</v>
      </c>
      <c r="AA42" s="692"/>
      <c r="AB42" s="693"/>
      <c r="AC42" s="693"/>
      <c r="AD42" s="693"/>
      <c r="AE42" s="693"/>
      <c r="AF42" s="693"/>
      <c r="AG42" s="693"/>
      <c r="AH42" s="693"/>
      <c r="AI42" s="693"/>
      <c r="AJ42" s="693"/>
      <c r="AK42" s="693"/>
      <c r="AL42" s="693"/>
      <c r="AM42" s="693"/>
      <c r="AN42" s="693"/>
      <c r="AO42" s="693"/>
      <c r="AP42" s="693"/>
      <c r="AQ42" s="693"/>
      <c r="AR42" s="693"/>
      <c r="AS42" s="693"/>
      <c r="AT42" s="693"/>
      <c r="AU42" s="693"/>
      <c r="AV42" s="693"/>
      <c r="AW42" s="693"/>
      <c r="AX42" s="693"/>
      <c r="AY42" s="693"/>
      <c r="AZ42" s="693"/>
      <c r="BA42" s="693"/>
      <c r="BB42" s="693"/>
      <c r="BC42" s="693"/>
      <c r="BD42" s="693"/>
      <c r="BE42" s="693"/>
      <c r="BF42" s="693"/>
      <c r="BG42" s="693"/>
      <c r="BH42" s="693"/>
      <c r="BI42" s="693"/>
      <c r="BJ42" s="693"/>
      <c r="BK42" s="693"/>
      <c r="BL42" s="693"/>
      <c r="BM42" s="693"/>
      <c r="BN42" s="693"/>
      <c r="BO42" s="693"/>
      <c r="BP42" s="693"/>
      <c r="BQ42" s="693"/>
      <c r="BR42" s="693"/>
      <c r="BS42" s="693"/>
      <c r="BT42" s="693"/>
      <c r="BU42" s="693"/>
      <c r="BV42" s="693"/>
      <c r="BW42" s="693"/>
      <c r="BX42" s="693"/>
      <c r="BY42" s="693"/>
      <c r="BZ42" s="693"/>
      <c r="CA42" s="693"/>
      <c r="CB42" s="693"/>
      <c r="CC42" s="693"/>
      <c r="CD42" s="693"/>
      <c r="CE42" s="693"/>
      <c r="CF42" s="693"/>
      <c r="CG42" s="693"/>
      <c r="CH42" s="693"/>
      <c r="CI42" s="693"/>
      <c r="CJ42" s="693"/>
      <c r="CK42" s="693"/>
      <c r="CL42" s="693"/>
      <c r="CM42" s="693"/>
      <c r="CN42" s="693"/>
      <c r="CO42" s="693"/>
      <c r="CP42" s="693"/>
      <c r="CQ42" s="693"/>
      <c r="CR42" s="693"/>
      <c r="CS42" s="693"/>
      <c r="CT42" s="693"/>
      <c r="CU42" s="693"/>
      <c r="CV42" s="693"/>
      <c r="CW42" s="693"/>
      <c r="CX42" s="693"/>
      <c r="CY42" s="693"/>
      <c r="CZ42" s="693"/>
      <c r="DA42" s="693"/>
      <c r="DB42" s="693"/>
      <c r="DC42" s="693"/>
      <c r="DD42" s="693"/>
      <c r="DE42" s="693"/>
      <c r="DF42" s="693"/>
      <c r="DG42" s="693"/>
      <c r="DH42" s="693"/>
      <c r="DI42" s="693"/>
      <c r="DJ42" s="693"/>
      <c r="DK42" s="693"/>
      <c r="DL42" s="693"/>
      <c r="DM42" s="693"/>
      <c r="DN42" s="693"/>
      <c r="DO42" s="693"/>
      <c r="DP42" s="693"/>
      <c r="DQ42" s="693"/>
      <c r="DR42" s="693"/>
      <c r="DS42" s="693"/>
      <c r="DT42" s="693"/>
      <c r="DU42" s="693"/>
      <c r="DV42" s="693"/>
      <c r="DW42" s="693"/>
      <c r="DX42" s="693"/>
      <c r="DY42" s="693"/>
      <c r="DZ42" s="693"/>
      <c r="EA42" s="693"/>
      <c r="EB42" s="693"/>
      <c r="EC42" s="693"/>
      <c r="ED42" s="693"/>
      <c r="EE42" s="693"/>
      <c r="EF42" s="693"/>
      <c r="EG42" s="693"/>
      <c r="EH42" s="693"/>
      <c r="EI42" s="693"/>
      <c r="EJ42" s="693"/>
      <c r="EK42" s="693"/>
      <c r="EL42" s="693"/>
      <c r="EM42" s="693"/>
      <c r="EN42" s="693"/>
      <c r="EO42" s="693"/>
      <c r="EP42" s="693"/>
      <c r="EQ42" s="693"/>
      <c r="ER42" s="693"/>
      <c r="ES42" s="693"/>
      <c r="ET42" s="693"/>
      <c r="EU42" s="693"/>
      <c r="EV42" s="693"/>
      <c r="EW42" s="693"/>
      <c r="EX42" s="693"/>
      <c r="EY42" s="693"/>
      <c r="EZ42" s="693"/>
      <c r="FA42" s="693"/>
      <c r="FB42" s="693"/>
      <c r="FC42" s="693"/>
      <c r="FD42" s="693"/>
      <c r="FE42" s="693"/>
      <c r="FF42" s="693"/>
      <c r="FG42" s="693"/>
      <c r="FH42" s="693"/>
      <c r="FI42" s="693"/>
      <c r="FJ42" s="693"/>
      <c r="FK42" s="693"/>
      <c r="FL42" s="693"/>
      <c r="FM42" s="693"/>
      <c r="FN42" s="693"/>
      <c r="FO42" s="693"/>
      <c r="FP42" s="693"/>
      <c r="FQ42" s="693"/>
      <c r="FR42" s="693"/>
      <c r="FS42" s="693"/>
      <c r="FT42" s="693"/>
      <c r="FU42" s="693"/>
      <c r="FV42" s="693"/>
      <c r="FW42" s="693"/>
      <c r="FX42" s="693"/>
      <c r="FY42" s="693"/>
      <c r="FZ42" s="693"/>
      <c r="GA42" s="693"/>
      <c r="GB42" s="693"/>
    </row>
    <row r="43" spans="1:184" ht="13.5" customHeight="1">
      <c r="A43" s="729">
        <v>30</v>
      </c>
      <c r="B43" s="730" t="s">
        <v>235</v>
      </c>
      <c r="C43" s="731">
        <f t="shared" si="13"/>
        <v>0</v>
      </c>
      <c r="D43" s="732">
        <f t="shared" si="13"/>
        <v>30</v>
      </c>
      <c r="E43" s="733">
        <f t="shared" si="14"/>
        <v>30</v>
      </c>
      <c r="F43" s="731">
        <v>30</v>
      </c>
      <c r="G43" s="732">
        <f t="shared" si="15"/>
        <v>45</v>
      </c>
      <c r="H43" s="732">
        <f t="shared" si="16"/>
        <v>75</v>
      </c>
      <c r="I43" s="734">
        <f t="shared" si="17"/>
        <v>3</v>
      </c>
      <c r="J43" s="731">
        <v>0</v>
      </c>
      <c r="K43" s="732">
        <v>30</v>
      </c>
      <c r="L43" s="732">
        <f>G43</f>
        <v>45</v>
      </c>
      <c r="M43" s="734">
        <v>3</v>
      </c>
      <c r="N43" s="735"/>
      <c r="O43" s="736"/>
      <c r="P43" s="736"/>
      <c r="Q43" s="737"/>
      <c r="R43" s="735"/>
      <c r="S43" s="736"/>
      <c r="T43" s="736"/>
      <c r="U43" s="737"/>
      <c r="V43" s="735"/>
      <c r="W43" s="736"/>
      <c r="X43" s="736"/>
      <c r="Y43" s="737"/>
      <c r="Z43" s="738" t="s">
        <v>66</v>
      </c>
      <c r="AA43" s="692"/>
      <c r="AB43" s="693"/>
      <c r="AC43" s="693"/>
      <c r="AD43" s="693"/>
      <c r="AE43" s="693"/>
      <c r="AF43" s="693"/>
      <c r="AG43" s="693"/>
      <c r="AH43" s="693"/>
      <c r="AI43" s="693"/>
      <c r="AJ43" s="693"/>
      <c r="AK43" s="693"/>
      <c r="AL43" s="693"/>
      <c r="AM43" s="693"/>
      <c r="AN43" s="693"/>
      <c r="AO43" s="693"/>
      <c r="AP43" s="693"/>
      <c r="AQ43" s="693"/>
      <c r="AR43" s="693"/>
      <c r="AS43" s="693"/>
      <c r="AT43" s="693"/>
      <c r="AU43" s="693"/>
      <c r="AV43" s="693"/>
      <c r="AW43" s="693"/>
      <c r="AX43" s="693"/>
      <c r="AY43" s="693"/>
      <c r="AZ43" s="693"/>
      <c r="BA43" s="693"/>
      <c r="BB43" s="693"/>
      <c r="BC43" s="693"/>
      <c r="BD43" s="693"/>
      <c r="BE43" s="693"/>
      <c r="BF43" s="693"/>
      <c r="BG43" s="693"/>
      <c r="BH43" s="693"/>
      <c r="BI43" s="693"/>
      <c r="BJ43" s="693"/>
      <c r="BK43" s="693"/>
      <c r="BL43" s="693"/>
      <c r="BM43" s="693"/>
      <c r="BN43" s="693"/>
      <c r="BO43" s="693"/>
      <c r="BP43" s="693"/>
      <c r="BQ43" s="693"/>
      <c r="BR43" s="693"/>
      <c r="BS43" s="693"/>
      <c r="BT43" s="693"/>
      <c r="BU43" s="693"/>
      <c r="BV43" s="693"/>
      <c r="BW43" s="693"/>
      <c r="BX43" s="693"/>
      <c r="BY43" s="693"/>
      <c r="BZ43" s="693"/>
      <c r="CA43" s="693"/>
      <c r="CB43" s="693"/>
      <c r="CC43" s="693"/>
      <c r="CD43" s="693"/>
      <c r="CE43" s="693"/>
      <c r="CF43" s="693"/>
      <c r="CG43" s="693"/>
      <c r="CH43" s="693"/>
      <c r="CI43" s="693"/>
      <c r="CJ43" s="693"/>
      <c r="CK43" s="693"/>
      <c r="CL43" s="693"/>
      <c r="CM43" s="693"/>
      <c r="CN43" s="693"/>
      <c r="CO43" s="693"/>
      <c r="CP43" s="693"/>
      <c r="CQ43" s="693"/>
      <c r="CR43" s="693"/>
      <c r="CS43" s="693"/>
      <c r="CT43" s="693"/>
      <c r="CU43" s="693"/>
      <c r="CV43" s="693"/>
      <c r="CW43" s="693"/>
      <c r="CX43" s="693"/>
      <c r="CY43" s="693"/>
      <c r="CZ43" s="693"/>
      <c r="DA43" s="693"/>
      <c r="DB43" s="693"/>
      <c r="DC43" s="693"/>
      <c r="DD43" s="693"/>
      <c r="DE43" s="693"/>
      <c r="DF43" s="693"/>
      <c r="DG43" s="693"/>
      <c r="DH43" s="693"/>
      <c r="DI43" s="693"/>
      <c r="DJ43" s="693"/>
      <c r="DK43" s="693"/>
      <c r="DL43" s="693"/>
      <c r="DM43" s="693"/>
      <c r="DN43" s="693"/>
      <c r="DO43" s="693"/>
      <c r="DP43" s="693"/>
      <c r="DQ43" s="693"/>
      <c r="DR43" s="693"/>
      <c r="DS43" s="693"/>
      <c r="DT43" s="693"/>
      <c r="DU43" s="693"/>
      <c r="DV43" s="693"/>
      <c r="DW43" s="693"/>
      <c r="DX43" s="693"/>
      <c r="DY43" s="693"/>
      <c r="DZ43" s="693"/>
      <c r="EA43" s="693"/>
      <c r="EB43" s="693"/>
      <c r="EC43" s="693"/>
      <c r="ED43" s="693"/>
      <c r="EE43" s="693"/>
      <c r="EF43" s="693"/>
      <c r="EG43" s="693"/>
      <c r="EH43" s="693"/>
      <c r="EI43" s="693"/>
      <c r="EJ43" s="693"/>
      <c r="EK43" s="693"/>
      <c r="EL43" s="693"/>
      <c r="EM43" s="693"/>
      <c r="EN43" s="693"/>
      <c r="EO43" s="693"/>
      <c r="EP43" s="693"/>
      <c r="EQ43" s="693"/>
      <c r="ER43" s="693"/>
      <c r="ES43" s="693"/>
      <c r="ET43" s="693"/>
      <c r="EU43" s="693"/>
      <c r="EV43" s="693"/>
      <c r="EW43" s="693"/>
      <c r="EX43" s="693"/>
      <c r="EY43" s="693"/>
      <c r="EZ43" s="693"/>
      <c r="FA43" s="693"/>
      <c r="FB43" s="693"/>
      <c r="FC43" s="693"/>
      <c r="FD43" s="693"/>
      <c r="FE43" s="693"/>
      <c r="FF43" s="693"/>
      <c r="FG43" s="693"/>
      <c r="FH43" s="693"/>
      <c r="FI43" s="693"/>
      <c r="FJ43" s="693"/>
      <c r="FK43" s="693"/>
      <c r="FL43" s="693"/>
      <c r="FM43" s="693"/>
      <c r="FN43" s="693"/>
      <c r="FO43" s="693"/>
      <c r="FP43" s="693"/>
      <c r="FQ43" s="693"/>
      <c r="FR43" s="693"/>
      <c r="FS43" s="693"/>
      <c r="FT43" s="693"/>
      <c r="FU43" s="693"/>
      <c r="FV43" s="693"/>
      <c r="FW43" s="693"/>
      <c r="FX43" s="693"/>
      <c r="FY43" s="693"/>
      <c r="FZ43" s="693"/>
      <c r="GA43" s="693"/>
      <c r="GB43" s="693"/>
    </row>
    <row r="44" spans="1:184" ht="13.5" customHeight="1">
      <c r="A44" s="729">
        <v>31</v>
      </c>
      <c r="B44" s="730" t="s">
        <v>236</v>
      </c>
      <c r="C44" s="731">
        <f t="shared" si="13"/>
        <v>0</v>
      </c>
      <c r="D44" s="732">
        <f t="shared" si="13"/>
        <v>30</v>
      </c>
      <c r="E44" s="733">
        <f t="shared" si="14"/>
        <v>30</v>
      </c>
      <c r="F44" s="731">
        <v>30</v>
      </c>
      <c r="G44" s="732">
        <f t="shared" si="15"/>
        <v>45</v>
      </c>
      <c r="H44" s="732">
        <f t="shared" si="16"/>
        <v>75</v>
      </c>
      <c r="I44" s="734">
        <f t="shared" si="17"/>
        <v>3</v>
      </c>
      <c r="J44" s="735"/>
      <c r="K44" s="736"/>
      <c r="L44" s="736"/>
      <c r="M44" s="741"/>
      <c r="N44" s="735"/>
      <c r="O44" s="736"/>
      <c r="P44" s="736"/>
      <c r="Q44" s="737"/>
      <c r="R44" s="735"/>
      <c r="S44" s="736"/>
      <c r="T44" s="736"/>
      <c r="U44" s="737"/>
      <c r="V44" s="731">
        <v>0</v>
      </c>
      <c r="W44" s="732">
        <v>30</v>
      </c>
      <c r="X44" s="732">
        <f>G44</f>
        <v>45</v>
      </c>
      <c r="Y44" s="734">
        <v>3</v>
      </c>
      <c r="Z44" s="738" t="s">
        <v>62</v>
      </c>
      <c r="AA44" s="692"/>
      <c r="AB44" s="693"/>
      <c r="AC44" s="693"/>
      <c r="AD44" s="693"/>
      <c r="AE44" s="693"/>
      <c r="AF44" s="693"/>
      <c r="AG44" s="693"/>
      <c r="AH44" s="693"/>
      <c r="AI44" s="693"/>
      <c r="AJ44" s="693"/>
      <c r="AK44" s="693"/>
      <c r="AL44" s="693"/>
      <c r="AM44" s="693"/>
      <c r="AN44" s="693"/>
      <c r="AO44" s="693"/>
      <c r="AP44" s="693"/>
      <c r="AQ44" s="693"/>
      <c r="AR44" s="693"/>
      <c r="AS44" s="693"/>
      <c r="AT44" s="693"/>
      <c r="AU44" s="693"/>
      <c r="AV44" s="693"/>
      <c r="AW44" s="693"/>
      <c r="AX44" s="693"/>
      <c r="AY44" s="693"/>
      <c r="AZ44" s="693"/>
      <c r="BA44" s="693"/>
      <c r="BB44" s="693"/>
      <c r="BC44" s="693"/>
      <c r="BD44" s="693"/>
      <c r="BE44" s="693"/>
      <c r="BF44" s="693"/>
      <c r="BG44" s="693"/>
      <c r="BH44" s="693"/>
      <c r="BI44" s="693"/>
      <c r="BJ44" s="693"/>
      <c r="BK44" s="693"/>
      <c r="BL44" s="693"/>
      <c r="BM44" s="693"/>
      <c r="BN44" s="693"/>
      <c r="BO44" s="693"/>
      <c r="BP44" s="693"/>
      <c r="BQ44" s="693"/>
      <c r="BR44" s="693"/>
      <c r="BS44" s="693"/>
      <c r="BT44" s="693"/>
      <c r="BU44" s="693"/>
      <c r="BV44" s="693"/>
      <c r="BW44" s="693"/>
      <c r="BX44" s="693"/>
      <c r="BY44" s="693"/>
      <c r="BZ44" s="693"/>
      <c r="CA44" s="693"/>
      <c r="CB44" s="693"/>
      <c r="CC44" s="693"/>
      <c r="CD44" s="693"/>
      <c r="CE44" s="693"/>
      <c r="CF44" s="693"/>
      <c r="CG44" s="693"/>
      <c r="CH44" s="693"/>
      <c r="CI44" s="693"/>
      <c r="CJ44" s="693"/>
      <c r="CK44" s="693"/>
      <c r="CL44" s="693"/>
      <c r="CM44" s="693"/>
      <c r="CN44" s="693"/>
      <c r="CO44" s="693"/>
      <c r="CP44" s="693"/>
      <c r="CQ44" s="693"/>
      <c r="CR44" s="693"/>
      <c r="CS44" s="693"/>
      <c r="CT44" s="693"/>
      <c r="CU44" s="693"/>
      <c r="CV44" s="693"/>
      <c r="CW44" s="693"/>
      <c r="CX44" s="693"/>
      <c r="CY44" s="693"/>
      <c r="CZ44" s="693"/>
      <c r="DA44" s="693"/>
      <c r="DB44" s="693"/>
      <c r="DC44" s="693"/>
      <c r="DD44" s="693"/>
      <c r="DE44" s="693"/>
      <c r="DF44" s="693"/>
      <c r="DG44" s="693"/>
      <c r="DH44" s="693"/>
      <c r="DI44" s="693"/>
      <c r="DJ44" s="693"/>
      <c r="DK44" s="693"/>
      <c r="DL44" s="693"/>
      <c r="DM44" s="693"/>
      <c r="DN44" s="693"/>
      <c r="DO44" s="693"/>
      <c r="DP44" s="693"/>
      <c r="DQ44" s="693"/>
      <c r="DR44" s="693"/>
      <c r="DS44" s="693"/>
      <c r="DT44" s="693"/>
      <c r="DU44" s="693"/>
      <c r="DV44" s="693"/>
      <c r="DW44" s="693"/>
      <c r="DX44" s="693"/>
      <c r="DY44" s="693"/>
      <c r="DZ44" s="693"/>
      <c r="EA44" s="693"/>
      <c r="EB44" s="693"/>
      <c r="EC44" s="693"/>
      <c r="ED44" s="693"/>
      <c r="EE44" s="693"/>
      <c r="EF44" s="693"/>
      <c r="EG44" s="693"/>
      <c r="EH44" s="693"/>
      <c r="EI44" s="693"/>
      <c r="EJ44" s="693"/>
      <c r="EK44" s="693"/>
      <c r="EL44" s="693"/>
      <c r="EM44" s="693"/>
      <c r="EN44" s="693"/>
      <c r="EO44" s="693"/>
      <c r="EP44" s="693"/>
      <c r="EQ44" s="693"/>
      <c r="ER44" s="693"/>
      <c r="ES44" s="693"/>
      <c r="ET44" s="693"/>
      <c r="EU44" s="693"/>
      <c r="EV44" s="693"/>
      <c r="EW44" s="693"/>
      <c r="EX44" s="693"/>
      <c r="EY44" s="693"/>
      <c r="EZ44" s="693"/>
      <c r="FA44" s="693"/>
      <c r="FB44" s="693"/>
      <c r="FC44" s="693"/>
      <c r="FD44" s="693"/>
      <c r="FE44" s="693"/>
      <c r="FF44" s="693"/>
      <c r="FG44" s="693"/>
      <c r="FH44" s="693"/>
      <c r="FI44" s="693"/>
      <c r="FJ44" s="693"/>
      <c r="FK44" s="693"/>
      <c r="FL44" s="693"/>
      <c r="FM44" s="693"/>
      <c r="FN44" s="693"/>
      <c r="FO44" s="693"/>
      <c r="FP44" s="693"/>
      <c r="FQ44" s="693"/>
      <c r="FR44" s="693"/>
      <c r="FS44" s="693"/>
      <c r="FT44" s="693"/>
      <c r="FU44" s="693"/>
      <c r="FV44" s="693"/>
      <c r="FW44" s="693"/>
      <c r="FX44" s="693"/>
      <c r="FY44" s="693"/>
      <c r="FZ44" s="693"/>
      <c r="GA44" s="693"/>
      <c r="GB44" s="693"/>
    </row>
    <row r="45" spans="1:184" ht="13.5" customHeight="1">
      <c r="A45" s="729">
        <v>32</v>
      </c>
      <c r="B45" s="730" t="s">
        <v>237</v>
      </c>
      <c r="C45" s="731">
        <f t="shared" si="13"/>
        <v>0</v>
      </c>
      <c r="D45" s="732">
        <f t="shared" si="13"/>
        <v>30</v>
      </c>
      <c r="E45" s="733">
        <f t="shared" si="14"/>
        <v>30</v>
      </c>
      <c r="F45" s="731">
        <v>30</v>
      </c>
      <c r="G45" s="732">
        <f t="shared" si="15"/>
        <v>45</v>
      </c>
      <c r="H45" s="732">
        <f t="shared" si="16"/>
        <v>75</v>
      </c>
      <c r="I45" s="734">
        <f t="shared" si="17"/>
        <v>3</v>
      </c>
      <c r="J45" s="735"/>
      <c r="K45" s="736"/>
      <c r="L45" s="736"/>
      <c r="M45" s="741"/>
      <c r="N45" s="731">
        <v>0</v>
      </c>
      <c r="O45" s="732">
        <v>30</v>
      </c>
      <c r="P45" s="732">
        <f>G45</f>
        <v>45</v>
      </c>
      <c r="Q45" s="734">
        <v>3</v>
      </c>
      <c r="R45" s="735"/>
      <c r="S45" s="736"/>
      <c r="T45" s="736"/>
      <c r="U45" s="737"/>
      <c r="V45" s="735"/>
      <c r="W45" s="736"/>
      <c r="X45" s="736"/>
      <c r="Y45" s="737"/>
      <c r="Z45" s="738" t="s">
        <v>58</v>
      </c>
      <c r="AA45" s="692"/>
      <c r="AB45" s="693"/>
      <c r="AC45" s="693"/>
      <c r="AD45" s="693"/>
      <c r="AE45" s="693"/>
      <c r="AF45" s="693"/>
      <c r="AG45" s="693"/>
      <c r="AH45" s="693"/>
      <c r="AI45" s="693"/>
      <c r="AJ45" s="693"/>
      <c r="AK45" s="693"/>
      <c r="AL45" s="693"/>
      <c r="AM45" s="693"/>
      <c r="AN45" s="693"/>
      <c r="AO45" s="693"/>
      <c r="AP45" s="693"/>
      <c r="AQ45" s="693"/>
      <c r="AR45" s="693"/>
      <c r="AS45" s="693"/>
      <c r="AT45" s="693"/>
      <c r="AU45" s="693"/>
      <c r="AV45" s="693"/>
      <c r="AW45" s="693"/>
      <c r="AX45" s="693"/>
      <c r="AY45" s="693"/>
      <c r="AZ45" s="693"/>
      <c r="BA45" s="693"/>
      <c r="BB45" s="693"/>
      <c r="BC45" s="693"/>
      <c r="BD45" s="693"/>
      <c r="BE45" s="693"/>
      <c r="BF45" s="693"/>
      <c r="BG45" s="693"/>
      <c r="BH45" s="693"/>
      <c r="BI45" s="693"/>
      <c r="BJ45" s="693"/>
      <c r="BK45" s="693"/>
      <c r="BL45" s="693"/>
      <c r="BM45" s="693"/>
      <c r="BN45" s="693"/>
      <c r="BO45" s="693"/>
      <c r="BP45" s="693"/>
      <c r="BQ45" s="693"/>
      <c r="BR45" s="693"/>
      <c r="BS45" s="693"/>
      <c r="BT45" s="693"/>
      <c r="BU45" s="693"/>
      <c r="BV45" s="693"/>
      <c r="BW45" s="693"/>
      <c r="BX45" s="693"/>
      <c r="BY45" s="693"/>
      <c r="BZ45" s="693"/>
      <c r="CA45" s="693"/>
      <c r="CB45" s="693"/>
      <c r="CC45" s="693"/>
      <c r="CD45" s="693"/>
      <c r="CE45" s="693"/>
      <c r="CF45" s="693"/>
      <c r="CG45" s="693"/>
      <c r="CH45" s="693"/>
      <c r="CI45" s="693"/>
      <c r="CJ45" s="693"/>
      <c r="CK45" s="693"/>
      <c r="CL45" s="693"/>
      <c r="CM45" s="693"/>
      <c r="CN45" s="693"/>
      <c r="CO45" s="693"/>
      <c r="CP45" s="693"/>
      <c r="CQ45" s="693"/>
      <c r="CR45" s="693"/>
      <c r="CS45" s="693"/>
      <c r="CT45" s="693"/>
      <c r="CU45" s="693"/>
      <c r="CV45" s="693"/>
      <c r="CW45" s="693"/>
      <c r="CX45" s="693"/>
      <c r="CY45" s="693"/>
      <c r="CZ45" s="693"/>
      <c r="DA45" s="693"/>
      <c r="DB45" s="693"/>
      <c r="DC45" s="693"/>
      <c r="DD45" s="693"/>
      <c r="DE45" s="693"/>
      <c r="DF45" s="693"/>
      <c r="DG45" s="693"/>
      <c r="DH45" s="693"/>
      <c r="DI45" s="693"/>
      <c r="DJ45" s="693"/>
      <c r="DK45" s="693"/>
      <c r="DL45" s="693"/>
      <c r="DM45" s="693"/>
      <c r="DN45" s="693"/>
      <c r="DO45" s="693"/>
      <c r="DP45" s="693"/>
      <c r="DQ45" s="693"/>
      <c r="DR45" s="693"/>
      <c r="DS45" s="693"/>
      <c r="DT45" s="693"/>
      <c r="DU45" s="693"/>
      <c r="DV45" s="693"/>
      <c r="DW45" s="693"/>
      <c r="DX45" s="693"/>
      <c r="DY45" s="693"/>
      <c r="DZ45" s="693"/>
      <c r="EA45" s="693"/>
      <c r="EB45" s="693"/>
      <c r="EC45" s="693"/>
      <c r="ED45" s="693"/>
      <c r="EE45" s="693"/>
      <c r="EF45" s="693"/>
      <c r="EG45" s="693"/>
      <c r="EH45" s="693"/>
      <c r="EI45" s="693"/>
      <c r="EJ45" s="693"/>
      <c r="EK45" s="693"/>
      <c r="EL45" s="693"/>
      <c r="EM45" s="693"/>
      <c r="EN45" s="693"/>
      <c r="EO45" s="693"/>
      <c r="EP45" s="693"/>
      <c r="EQ45" s="693"/>
      <c r="ER45" s="693"/>
      <c r="ES45" s="693"/>
      <c r="ET45" s="693"/>
      <c r="EU45" s="693"/>
      <c r="EV45" s="693"/>
      <c r="EW45" s="693"/>
      <c r="EX45" s="693"/>
      <c r="EY45" s="693"/>
      <c r="EZ45" s="693"/>
      <c r="FA45" s="693"/>
      <c r="FB45" s="693"/>
      <c r="FC45" s="693"/>
      <c r="FD45" s="693"/>
      <c r="FE45" s="693"/>
      <c r="FF45" s="693"/>
      <c r="FG45" s="693"/>
      <c r="FH45" s="693"/>
      <c r="FI45" s="693"/>
      <c r="FJ45" s="693"/>
      <c r="FK45" s="693"/>
      <c r="FL45" s="693"/>
      <c r="FM45" s="693"/>
      <c r="FN45" s="693"/>
      <c r="FO45" s="693"/>
      <c r="FP45" s="693"/>
      <c r="FQ45" s="693"/>
      <c r="FR45" s="693"/>
      <c r="FS45" s="693"/>
      <c r="FT45" s="693"/>
      <c r="FU45" s="693"/>
      <c r="FV45" s="693"/>
      <c r="FW45" s="693"/>
      <c r="FX45" s="693"/>
      <c r="FY45" s="693"/>
      <c r="FZ45" s="693"/>
      <c r="GA45" s="693"/>
      <c r="GB45" s="693"/>
    </row>
    <row r="46" spans="1:184" ht="13.5" customHeight="1" thickBot="1">
      <c r="A46" s="824">
        <v>33</v>
      </c>
      <c r="B46" s="743" t="s">
        <v>238</v>
      </c>
      <c r="C46" s="744">
        <f t="shared" si="13"/>
        <v>0</v>
      </c>
      <c r="D46" s="745">
        <f t="shared" si="13"/>
        <v>30</v>
      </c>
      <c r="E46" s="746">
        <f t="shared" si="14"/>
        <v>30</v>
      </c>
      <c r="F46" s="744">
        <v>30</v>
      </c>
      <c r="G46" s="745">
        <f t="shared" si="15"/>
        <v>45</v>
      </c>
      <c r="H46" s="745">
        <f t="shared" si="16"/>
        <v>75</v>
      </c>
      <c r="I46" s="748">
        <f t="shared" si="17"/>
        <v>3</v>
      </c>
      <c r="J46" s="749"/>
      <c r="K46" s="750"/>
      <c r="L46" s="750"/>
      <c r="M46" s="751"/>
      <c r="N46" s="749"/>
      <c r="O46" s="750"/>
      <c r="P46" s="750"/>
      <c r="Q46" s="825"/>
      <c r="R46" s="744">
        <v>0</v>
      </c>
      <c r="S46" s="745">
        <v>30</v>
      </c>
      <c r="T46" s="745">
        <f>G46</f>
        <v>45</v>
      </c>
      <c r="U46" s="748">
        <v>3</v>
      </c>
      <c r="V46" s="749"/>
      <c r="W46" s="750"/>
      <c r="X46" s="750"/>
      <c r="Y46" s="825"/>
      <c r="Z46" s="826" t="s">
        <v>64</v>
      </c>
      <c r="AA46" s="692"/>
      <c r="AB46" s="693"/>
      <c r="AC46" s="693"/>
      <c r="AD46" s="693"/>
      <c r="AE46" s="693"/>
      <c r="AF46" s="693"/>
      <c r="AG46" s="693"/>
      <c r="AH46" s="693"/>
      <c r="AI46" s="693"/>
      <c r="AJ46" s="693"/>
      <c r="AK46" s="693"/>
      <c r="AL46" s="693"/>
      <c r="AM46" s="693"/>
      <c r="AN46" s="693"/>
      <c r="AO46" s="693"/>
      <c r="AP46" s="693"/>
      <c r="AQ46" s="693"/>
      <c r="AR46" s="693"/>
      <c r="AS46" s="693"/>
      <c r="AT46" s="693"/>
      <c r="AU46" s="693"/>
      <c r="AV46" s="693"/>
      <c r="AW46" s="693"/>
      <c r="AX46" s="693"/>
      <c r="AY46" s="693"/>
      <c r="AZ46" s="693"/>
      <c r="BA46" s="693"/>
      <c r="BB46" s="693"/>
      <c r="BC46" s="693"/>
      <c r="BD46" s="693"/>
      <c r="BE46" s="693"/>
      <c r="BF46" s="693"/>
      <c r="BG46" s="693"/>
      <c r="BH46" s="693"/>
      <c r="BI46" s="693"/>
      <c r="BJ46" s="693"/>
      <c r="BK46" s="693"/>
      <c r="BL46" s="693"/>
      <c r="BM46" s="693"/>
      <c r="BN46" s="693"/>
      <c r="BO46" s="693"/>
      <c r="BP46" s="693"/>
      <c r="BQ46" s="693"/>
      <c r="BR46" s="693"/>
      <c r="BS46" s="693"/>
      <c r="BT46" s="693"/>
      <c r="BU46" s="693"/>
      <c r="BV46" s="693"/>
      <c r="BW46" s="693"/>
      <c r="BX46" s="693"/>
      <c r="BY46" s="693"/>
      <c r="BZ46" s="693"/>
      <c r="CA46" s="693"/>
      <c r="CB46" s="693"/>
      <c r="CC46" s="693"/>
      <c r="CD46" s="693"/>
      <c r="CE46" s="693"/>
      <c r="CF46" s="693"/>
      <c r="CG46" s="693"/>
      <c r="CH46" s="693"/>
      <c r="CI46" s="693"/>
      <c r="CJ46" s="693"/>
      <c r="CK46" s="693"/>
      <c r="CL46" s="693"/>
      <c r="CM46" s="693"/>
      <c r="CN46" s="693"/>
      <c r="CO46" s="693"/>
      <c r="CP46" s="693"/>
      <c r="CQ46" s="693"/>
      <c r="CR46" s="693"/>
      <c r="CS46" s="693"/>
      <c r="CT46" s="693"/>
      <c r="CU46" s="693"/>
      <c r="CV46" s="693"/>
      <c r="CW46" s="693"/>
      <c r="CX46" s="693"/>
      <c r="CY46" s="693"/>
      <c r="CZ46" s="693"/>
      <c r="DA46" s="693"/>
      <c r="DB46" s="693"/>
      <c r="DC46" s="693"/>
      <c r="DD46" s="693"/>
      <c r="DE46" s="693"/>
      <c r="DF46" s="693"/>
      <c r="DG46" s="693"/>
      <c r="DH46" s="693"/>
      <c r="DI46" s="693"/>
      <c r="DJ46" s="693"/>
      <c r="DK46" s="693"/>
      <c r="DL46" s="693"/>
      <c r="DM46" s="693"/>
      <c r="DN46" s="693"/>
      <c r="DO46" s="693"/>
      <c r="DP46" s="693"/>
      <c r="DQ46" s="693"/>
      <c r="DR46" s="693"/>
      <c r="DS46" s="693"/>
      <c r="DT46" s="693"/>
      <c r="DU46" s="693"/>
      <c r="DV46" s="693"/>
      <c r="DW46" s="693"/>
      <c r="DX46" s="693"/>
      <c r="DY46" s="693"/>
      <c r="DZ46" s="693"/>
      <c r="EA46" s="693"/>
      <c r="EB46" s="693"/>
      <c r="EC46" s="693"/>
      <c r="ED46" s="693"/>
      <c r="EE46" s="693"/>
      <c r="EF46" s="693"/>
      <c r="EG46" s="693"/>
      <c r="EH46" s="693"/>
      <c r="EI46" s="693"/>
      <c r="EJ46" s="693"/>
      <c r="EK46" s="693"/>
      <c r="EL46" s="693"/>
      <c r="EM46" s="693"/>
      <c r="EN46" s="693"/>
      <c r="EO46" s="693"/>
      <c r="EP46" s="693"/>
      <c r="EQ46" s="693"/>
      <c r="ER46" s="693"/>
      <c r="ES46" s="693"/>
      <c r="ET46" s="693"/>
      <c r="EU46" s="693"/>
      <c r="EV46" s="693"/>
      <c r="EW46" s="693"/>
      <c r="EX46" s="693"/>
      <c r="EY46" s="693"/>
      <c r="EZ46" s="693"/>
      <c r="FA46" s="693"/>
      <c r="FB46" s="693"/>
      <c r="FC46" s="693"/>
      <c r="FD46" s="693"/>
      <c r="FE46" s="693"/>
      <c r="FF46" s="693"/>
      <c r="FG46" s="693"/>
      <c r="FH46" s="693"/>
      <c r="FI46" s="693"/>
      <c r="FJ46" s="693"/>
      <c r="FK46" s="693"/>
      <c r="FL46" s="693"/>
      <c r="FM46" s="693"/>
      <c r="FN46" s="693"/>
      <c r="FO46" s="693"/>
      <c r="FP46" s="693"/>
      <c r="FQ46" s="693"/>
      <c r="FR46" s="693"/>
      <c r="FS46" s="693"/>
      <c r="FT46" s="693"/>
      <c r="FU46" s="693"/>
      <c r="FV46" s="693"/>
      <c r="FW46" s="693"/>
      <c r="FX46" s="693"/>
      <c r="FY46" s="693"/>
      <c r="FZ46" s="693"/>
      <c r="GA46" s="693"/>
      <c r="GB46" s="693"/>
    </row>
    <row r="47" spans="1:184" ht="13.5" customHeight="1" thickBot="1">
      <c r="A47" s="827"/>
      <c r="B47" s="754" t="s">
        <v>151</v>
      </c>
      <c r="C47" s="763">
        <f t="shared" ref="C47:Y47" si="18">SUM(C36:C46)</f>
        <v>45</v>
      </c>
      <c r="D47" s="760">
        <f t="shared" si="18"/>
        <v>330</v>
      </c>
      <c r="E47" s="817">
        <f t="shared" si="18"/>
        <v>375</v>
      </c>
      <c r="F47" s="763">
        <f t="shared" si="18"/>
        <v>375</v>
      </c>
      <c r="G47" s="760">
        <f t="shared" si="18"/>
        <v>375</v>
      </c>
      <c r="H47" s="760">
        <f t="shared" si="18"/>
        <v>750</v>
      </c>
      <c r="I47" s="818">
        <f t="shared" si="18"/>
        <v>30</v>
      </c>
      <c r="J47" s="763">
        <f t="shared" si="18"/>
        <v>0</v>
      </c>
      <c r="K47" s="760">
        <f t="shared" si="18"/>
        <v>90</v>
      </c>
      <c r="L47" s="760">
        <f t="shared" si="18"/>
        <v>110</v>
      </c>
      <c r="M47" s="818">
        <f t="shared" si="18"/>
        <v>8</v>
      </c>
      <c r="N47" s="763">
        <f t="shared" si="18"/>
        <v>30</v>
      </c>
      <c r="O47" s="764">
        <f t="shared" si="18"/>
        <v>120</v>
      </c>
      <c r="P47" s="760">
        <f t="shared" si="18"/>
        <v>125</v>
      </c>
      <c r="Q47" s="818">
        <f t="shared" si="18"/>
        <v>11</v>
      </c>
      <c r="R47" s="763">
        <f t="shared" si="18"/>
        <v>15</v>
      </c>
      <c r="S47" s="760">
        <f t="shared" si="18"/>
        <v>60</v>
      </c>
      <c r="T47" s="760">
        <f t="shared" si="18"/>
        <v>50</v>
      </c>
      <c r="U47" s="818">
        <f t="shared" si="18"/>
        <v>5</v>
      </c>
      <c r="V47" s="759">
        <f t="shared" si="18"/>
        <v>0</v>
      </c>
      <c r="W47" s="762">
        <f t="shared" si="18"/>
        <v>60</v>
      </c>
      <c r="X47" s="760">
        <f t="shared" si="18"/>
        <v>90</v>
      </c>
      <c r="Y47" s="818">
        <f t="shared" si="18"/>
        <v>6</v>
      </c>
      <c r="Z47" s="766"/>
      <c r="AA47" s="692"/>
      <c r="AB47" s="693"/>
      <c r="AC47" s="693"/>
      <c r="AD47" s="693"/>
      <c r="AE47" s="693"/>
      <c r="AF47" s="693"/>
      <c r="AG47" s="693"/>
      <c r="AH47" s="693"/>
      <c r="AI47" s="693"/>
      <c r="AJ47" s="693"/>
      <c r="AK47" s="693"/>
      <c r="AL47" s="693"/>
      <c r="AM47" s="693"/>
      <c r="AN47" s="693"/>
      <c r="AO47" s="693"/>
      <c r="AP47" s="693"/>
      <c r="AQ47" s="693"/>
      <c r="AR47" s="693"/>
      <c r="AS47" s="693"/>
      <c r="AT47" s="693"/>
      <c r="AU47" s="693"/>
      <c r="AV47" s="693"/>
      <c r="AW47" s="693"/>
      <c r="AX47" s="693"/>
      <c r="AY47" s="693"/>
      <c r="AZ47" s="693"/>
      <c r="BA47" s="693"/>
      <c r="BB47" s="693"/>
      <c r="BC47" s="693"/>
      <c r="BD47" s="693"/>
      <c r="BE47" s="693"/>
      <c r="BF47" s="693"/>
      <c r="BG47" s="693"/>
      <c r="BH47" s="693"/>
      <c r="BI47" s="693"/>
      <c r="BJ47" s="693"/>
      <c r="BK47" s="693"/>
      <c r="BL47" s="693"/>
      <c r="BM47" s="693"/>
      <c r="BN47" s="693"/>
      <c r="BO47" s="693"/>
      <c r="BP47" s="693"/>
      <c r="BQ47" s="693"/>
      <c r="BR47" s="693"/>
      <c r="BS47" s="693"/>
      <c r="BT47" s="693"/>
      <c r="BU47" s="693"/>
      <c r="BV47" s="693"/>
      <c r="BW47" s="693"/>
      <c r="BX47" s="693"/>
      <c r="BY47" s="693"/>
      <c r="BZ47" s="693"/>
      <c r="CA47" s="693"/>
      <c r="CB47" s="693"/>
      <c r="CC47" s="693"/>
      <c r="CD47" s="693"/>
      <c r="CE47" s="693"/>
      <c r="CF47" s="693"/>
      <c r="CG47" s="693"/>
      <c r="CH47" s="693"/>
      <c r="CI47" s="693"/>
      <c r="CJ47" s="693"/>
      <c r="CK47" s="693"/>
      <c r="CL47" s="693"/>
      <c r="CM47" s="693"/>
      <c r="CN47" s="693"/>
      <c r="CO47" s="693"/>
      <c r="CP47" s="693"/>
      <c r="CQ47" s="693"/>
      <c r="CR47" s="693"/>
      <c r="CS47" s="693"/>
      <c r="CT47" s="693"/>
      <c r="CU47" s="693"/>
      <c r="CV47" s="693"/>
      <c r="CW47" s="693"/>
      <c r="CX47" s="693"/>
      <c r="CY47" s="693"/>
      <c r="CZ47" s="693"/>
      <c r="DA47" s="693"/>
      <c r="DB47" s="693"/>
      <c r="DC47" s="693"/>
      <c r="DD47" s="693"/>
      <c r="DE47" s="693"/>
      <c r="DF47" s="693"/>
      <c r="DG47" s="693"/>
      <c r="DH47" s="693"/>
      <c r="DI47" s="693"/>
      <c r="DJ47" s="693"/>
      <c r="DK47" s="693"/>
      <c r="DL47" s="693"/>
      <c r="DM47" s="693"/>
      <c r="DN47" s="693"/>
      <c r="DO47" s="693"/>
      <c r="DP47" s="693"/>
      <c r="DQ47" s="693"/>
      <c r="DR47" s="693"/>
      <c r="DS47" s="693"/>
      <c r="DT47" s="693"/>
      <c r="DU47" s="693"/>
      <c r="DV47" s="693"/>
      <c r="DW47" s="693"/>
      <c r="DX47" s="693"/>
      <c r="DY47" s="693"/>
      <c r="DZ47" s="693"/>
      <c r="EA47" s="693"/>
      <c r="EB47" s="693"/>
      <c r="EC47" s="693"/>
      <c r="ED47" s="693"/>
      <c r="EE47" s="693"/>
      <c r="EF47" s="693"/>
      <c r="EG47" s="693"/>
      <c r="EH47" s="693"/>
      <c r="EI47" s="693"/>
      <c r="EJ47" s="693"/>
      <c r="EK47" s="693"/>
      <c r="EL47" s="693"/>
      <c r="EM47" s="693"/>
      <c r="EN47" s="693"/>
      <c r="EO47" s="693"/>
      <c r="EP47" s="693"/>
      <c r="EQ47" s="693"/>
      <c r="ER47" s="693"/>
      <c r="ES47" s="693"/>
      <c r="ET47" s="693"/>
      <c r="EU47" s="693"/>
      <c r="EV47" s="693"/>
      <c r="EW47" s="693"/>
      <c r="EX47" s="693"/>
      <c r="EY47" s="693"/>
      <c r="EZ47" s="693"/>
      <c r="FA47" s="693"/>
      <c r="FB47" s="693"/>
      <c r="FC47" s="693"/>
      <c r="FD47" s="693"/>
      <c r="FE47" s="693"/>
      <c r="FF47" s="693"/>
      <c r="FG47" s="693"/>
      <c r="FH47" s="693"/>
      <c r="FI47" s="693"/>
      <c r="FJ47" s="693"/>
      <c r="FK47" s="693"/>
      <c r="FL47" s="693"/>
      <c r="FM47" s="693"/>
      <c r="FN47" s="693"/>
      <c r="FO47" s="693"/>
      <c r="FP47" s="693"/>
      <c r="FQ47" s="693"/>
      <c r="FR47" s="693"/>
      <c r="FS47" s="693"/>
      <c r="FT47" s="693"/>
      <c r="FU47" s="693"/>
      <c r="FV47" s="693"/>
      <c r="FW47" s="693"/>
      <c r="FX47" s="693"/>
      <c r="FY47" s="693"/>
      <c r="FZ47" s="693"/>
      <c r="GA47" s="693"/>
      <c r="GB47" s="693"/>
    </row>
    <row r="48" spans="1:184" ht="13.5" customHeight="1" thickBot="1">
      <c r="A48" s="767" t="s">
        <v>17</v>
      </c>
      <c r="B48" s="828" t="s">
        <v>239</v>
      </c>
      <c r="C48" s="829"/>
      <c r="D48" s="829"/>
      <c r="E48" s="829"/>
      <c r="F48" s="829"/>
      <c r="G48" s="829"/>
      <c r="H48" s="829"/>
      <c r="I48" s="829"/>
      <c r="J48" s="829"/>
      <c r="K48" s="829"/>
      <c r="L48" s="830"/>
      <c r="M48" s="829"/>
      <c r="N48" s="829"/>
      <c r="O48" s="829"/>
      <c r="P48" s="830"/>
      <c r="Q48" s="829"/>
      <c r="R48" s="829"/>
      <c r="S48" s="829"/>
      <c r="T48" s="830"/>
      <c r="U48" s="829"/>
      <c r="V48" s="829"/>
      <c r="W48" s="829"/>
      <c r="X48" s="830"/>
      <c r="Y48" s="829"/>
      <c r="Z48" s="831"/>
      <c r="AA48" s="692"/>
      <c r="AB48" s="693"/>
      <c r="AC48" s="693"/>
      <c r="AD48" s="693"/>
      <c r="AE48" s="693"/>
      <c r="AF48" s="693"/>
      <c r="AG48" s="693"/>
      <c r="AH48" s="693"/>
      <c r="AI48" s="693"/>
      <c r="AJ48" s="693"/>
      <c r="AK48" s="693"/>
      <c r="AL48" s="693"/>
      <c r="AM48" s="693"/>
      <c r="AN48" s="693"/>
      <c r="AO48" s="693"/>
      <c r="AP48" s="693"/>
      <c r="AQ48" s="693"/>
      <c r="AR48" s="693"/>
      <c r="AS48" s="693"/>
      <c r="AT48" s="693"/>
      <c r="AU48" s="693"/>
      <c r="AV48" s="693"/>
      <c r="AW48" s="693"/>
      <c r="AX48" s="693"/>
      <c r="AY48" s="693"/>
      <c r="AZ48" s="693"/>
      <c r="BA48" s="693"/>
      <c r="BB48" s="693"/>
      <c r="BC48" s="693"/>
      <c r="BD48" s="693"/>
      <c r="BE48" s="693"/>
      <c r="BF48" s="693"/>
      <c r="BG48" s="693"/>
      <c r="BH48" s="693"/>
      <c r="BI48" s="693"/>
      <c r="BJ48" s="693"/>
      <c r="BK48" s="693"/>
      <c r="BL48" s="693"/>
      <c r="BM48" s="693"/>
      <c r="BN48" s="693"/>
      <c r="BO48" s="693"/>
      <c r="BP48" s="693"/>
      <c r="BQ48" s="693"/>
      <c r="BR48" s="693"/>
      <c r="BS48" s="693"/>
      <c r="BT48" s="693"/>
      <c r="BU48" s="693"/>
      <c r="BV48" s="693"/>
      <c r="BW48" s="693"/>
      <c r="BX48" s="693"/>
      <c r="BY48" s="693"/>
      <c r="BZ48" s="693"/>
      <c r="CA48" s="693"/>
      <c r="CB48" s="693"/>
      <c r="CC48" s="693"/>
      <c r="CD48" s="693"/>
      <c r="CE48" s="693"/>
      <c r="CF48" s="693"/>
      <c r="CG48" s="693"/>
      <c r="CH48" s="693"/>
      <c r="CI48" s="693"/>
      <c r="CJ48" s="693"/>
      <c r="CK48" s="693"/>
      <c r="CL48" s="693"/>
      <c r="CM48" s="693"/>
      <c r="CN48" s="693"/>
      <c r="CO48" s="693"/>
      <c r="CP48" s="693"/>
      <c r="CQ48" s="693"/>
      <c r="CR48" s="693"/>
      <c r="CS48" s="693"/>
      <c r="CT48" s="693"/>
      <c r="CU48" s="693"/>
      <c r="CV48" s="693"/>
      <c r="CW48" s="693"/>
      <c r="CX48" s="693"/>
      <c r="CY48" s="693"/>
      <c r="CZ48" s="693"/>
      <c r="DA48" s="693"/>
      <c r="DB48" s="693"/>
      <c r="DC48" s="693"/>
      <c r="DD48" s="693"/>
      <c r="DE48" s="693"/>
      <c r="DF48" s="693"/>
      <c r="DG48" s="693"/>
      <c r="DH48" s="693"/>
      <c r="DI48" s="693"/>
      <c r="DJ48" s="693"/>
      <c r="DK48" s="693"/>
      <c r="DL48" s="693"/>
      <c r="DM48" s="693"/>
      <c r="DN48" s="693"/>
      <c r="DO48" s="693"/>
      <c r="DP48" s="693"/>
      <c r="DQ48" s="693"/>
      <c r="DR48" s="693"/>
      <c r="DS48" s="693"/>
      <c r="DT48" s="693"/>
      <c r="DU48" s="693"/>
      <c r="DV48" s="693"/>
      <c r="DW48" s="693"/>
      <c r="DX48" s="693"/>
      <c r="DY48" s="693"/>
      <c r="DZ48" s="693"/>
      <c r="EA48" s="693"/>
      <c r="EB48" s="693"/>
      <c r="EC48" s="693"/>
      <c r="ED48" s="693"/>
      <c r="EE48" s="693"/>
      <c r="EF48" s="693"/>
      <c r="EG48" s="693"/>
      <c r="EH48" s="693"/>
      <c r="EI48" s="693"/>
      <c r="EJ48" s="693"/>
      <c r="EK48" s="693"/>
      <c r="EL48" s="693"/>
      <c r="EM48" s="693"/>
      <c r="EN48" s="693"/>
      <c r="EO48" s="693"/>
      <c r="EP48" s="693"/>
      <c r="EQ48" s="693"/>
      <c r="ER48" s="693"/>
      <c r="ES48" s="693"/>
      <c r="ET48" s="693"/>
      <c r="EU48" s="693"/>
      <c r="EV48" s="693"/>
      <c r="EW48" s="693"/>
      <c r="EX48" s="693"/>
      <c r="EY48" s="693"/>
      <c r="EZ48" s="693"/>
      <c r="FA48" s="693"/>
      <c r="FB48" s="693"/>
      <c r="FC48" s="693"/>
      <c r="FD48" s="693"/>
      <c r="FE48" s="693"/>
      <c r="FF48" s="693"/>
      <c r="FG48" s="693"/>
      <c r="FH48" s="693"/>
      <c r="FI48" s="693"/>
      <c r="FJ48" s="693"/>
      <c r="FK48" s="693"/>
      <c r="FL48" s="693"/>
      <c r="FM48" s="693"/>
      <c r="FN48" s="693"/>
      <c r="FO48" s="693"/>
      <c r="FP48" s="693"/>
      <c r="FQ48" s="693"/>
      <c r="FR48" s="693"/>
      <c r="FS48" s="693"/>
      <c r="FT48" s="693"/>
      <c r="FU48" s="693"/>
      <c r="FV48" s="693"/>
      <c r="FW48" s="693"/>
      <c r="FX48" s="693"/>
      <c r="FY48" s="693"/>
      <c r="FZ48" s="693"/>
      <c r="GA48" s="693"/>
      <c r="GB48" s="693"/>
    </row>
    <row r="49" spans="1:184" ht="13.5" customHeight="1" thickBot="1">
      <c r="A49" s="832">
        <v>34</v>
      </c>
      <c r="B49" s="833" t="s">
        <v>260</v>
      </c>
      <c r="C49" s="755">
        <f>SUM(J49,N49,R49,V49)</f>
        <v>0</v>
      </c>
      <c r="D49" s="756">
        <f>SUM(K49,O49,S49,W49)</f>
        <v>30</v>
      </c>
      <c r="E49" s="757">
        <f>SUM(C49:D49)</f>
        <v>30</v>
      </c>
      <c r="F49" s="755">
        <v>30</v>
      </c>
      <c r="G49" s="756">
        <f>H49-F49</f>
        <v>20</v>
      </c>
      <c r="H49" s="756">
        <f>$B$6*I49</f>
        <v>50</v>
      </c>
      <c r="I49" s="758">
        <f>SUM(M49,Q49,U49,Y49)</f>
        <v>2</v>
      </c>
      <c r="J49" s="834"/>
      <c r="K49" s="835"/>
      <c r="L49" s="835"/>
      <c r="M49" s="836"/>
      <c r="N49" s="834"/>
      <c r="O49" s="835"/>
      <c r="P49" s="835"/>
      <c r="Q49" s="836"/>
      <c r="R49" s="755">
        <v>0</v>
      </c>
      <c r="S49" s="756">
        <v>30</v>
      </c>
      <c r="T49" s="756">
        <f>G49</f>
        <v>20</v>
      </c>
      <c r="U49" s="758">
        <v>2</v>
      </c>
      <c r="V49" s="834"/>
      <c r="W49" s="835"/>
      <c r="X49" s="835"/>
      <c r="Y49" s="836"/>
      <c r="Z49" s="837" t="s">
        <v>64</v>
      </c>
      <c r="AA49" s="692"/>
      <c r="AB49" s="693"/>
      <c r="AC49" s="693"/>
      <c r="AD49" s="693"/>
      <c r="AE49" s="693"/>
      <c r="AF49" s="693"/>
      <c r="AG49" s="693"/>
      <c r="AH49" s="693"/>
      <c r="AI49" s="693"/>
      <c r="AJ49" s="693"/>
      <c r="AK49" s="693"/>
      <c r="AL49" s="693"/>
      <c r="AM49" s="693"/>
      <c r="AN49" s="693"/>
      <c r="AO49" s="693"/>
      <c r="AP49" s="693"/>
      <c r="AQ49" s="693"/>
      <c r="AR49" s="693"/>
      <c r="AS49" s="693"/>
      <c r="AT49" s="693"/>
      <c r="AU49" s="693"/>
      <c r="AV49" s="693"/>
      <c r="AW49" s="693"/>
      <c r="AX49" s="693"/>
      <c r="AY49" s="693"/>
      <c r="AZ49" s="693"/>
      <c r="BA49" s="693"/>
      <c r="BB49" s="693"/>
      <c r="BC49" s="693"/>
      <c r="BD49" s="693"/>
      <c r="BE49" s="693"/>
      <c r="BF49" s="693"/>
      <c r="BG49" s="693"/>
      <c r="BH49" s="693"/>
      <c r="BI49" s="693"/>
      <c r="BJ49" s="693"/>
      <c r="BK49" s="693"/>
      <c r="BL49" s="693"/>
      <c r="BM49" s="693"/>
      <c r="BN49" s="693"/>
      <c r="BO49" s="693"/>
      <c r="BP49" s="693"/>
      <c r="BQ49" s="693"/>
      <c r="BR49" s="693"/>
      <c r="BS49" s="693"/>
      <c r="BT49" s="693"/>
      <c r="BU49" s="693"/>
      <c r="BV49" s="693"/>
      <c r="BW49" s="693"/>
      <c r="BX49" s="693"/>
      <c r="BY49" s="693"/>
      <c r="BZ49" s="693"/>
      <c r="CA49" s="693"/>
      <c r="CB49" s="693"/>
      <c r="CC49" s="693"/>
      <c r="CD49" s="693"/>
      <c r="CE49" s="693"/>
      <c r="CF49" s="693"/>
      <c r="CG49" s="693"/>
      <c r="CH49" s="693"/>
      <c r="CI49" s="693"/>
      <c r="CJ49" s="693"/>
      <c r="CK49" s="693"/>
      <c r="CL49" s="693"/>
      <c r="CM49" s="693"/>
      <c r="CN49" s="693"/>
      <c r="CO49" s="693"/>
      <c r="CP49" s="693"/>
      <c r="CQ49" s="693"/>
      <c r="CR49" s="693"/>
      <c r="CS49" s="693"/>
      <c r="CT49" s="693"/>
      <c r="CU49" s="693"/>
      <c r="CV49" s="693"/>
      <c r="CW49" s="693"/>
      <c r="CX49" s="693"/>
      <c r="CY49" s="693"/>
      <c r="CZ49" s="693"/>
      <c r="DA49" s="693"/>
      <c r="DB49" s="693"/>
      <c r="DC49" s="693"/>
      <c r="DD49" s="693"/>
      <c r="DE49" s="693"/>
      <c r="DF49" s="693"/>
      <c r="DG49" s="693"/>
      <c r="DH49" s="693"/>
      <c r="DI49" s="693"/>
      <c r="DJ49" s="693"/>
      <c r="DK49" s="693"/>
      <c r="DL49" s="693"/>
      <c r="DM49" s="693"/>
      <c r="DN49" s="693"/>
      <c r="DO49" s="693"/>
      <c r="DP49" s="693"/>
      <c r="DQ49" s="693"/>
      <c r="DR49" s="693"/>
      <c r="DS49" s="693"/>
      <c r="DT49" s="693"/>
      <c r="DU49" s="693"/>
      <c r="DV49" s="693"/>
      <c r="DW49" s="693"/>
      <c r="DX49" s="693"/>
      <c r="DY49" s="693"/>
      <c r="DZ49" s="693"/>
      <c r="EA49" s="693"/>
      <c r="EB49" s="693"/>
      <c r="EC49" s="693"/>
      <c r="ED49" s="693"/>
      <c r="EE49" s="693"/>
      <c r="EF49" s="693"/>
      <c r="EG49" s="693"/>
      <c r="EH49" s="693"/>
      <c r="EI49" s="693"/>
      <c r="EJ49" s="693"/>
      <c r="EK49" s="693"/>
      <c r="EL49" s="693"/>
      <c r="EM49" s="693"/>
      <c r="EN49" s="693"/>
      <c r="EO49" s="693"/>
      <c r="EP49" s="693"/>
      <c r="EQ49" s="693"/>
      <c r="ER49" s="693"/>
      <c r="ES49" s="693"/>
      <c r="ET49" s="693"/>
      <c r="EU49" s="693"/>
      <c r="EV49" s="693"/>
      <c r="EW49" s="693"/>
      <c r="EX49" s="693"/>
      <c r="EY49" s="693"/>
      <c r="EZ49" s="693"/>
      <c r="FA49" s="693"/>
      <c r="FB49" s="693"/>
      <c r="FC49" s="693"/>
      <c r="FD49" s="693"/>
      <c r="FE49" s="693"/>
      <c r="FF49" s="693"/>
      <c r="FG49" s="693"/>
      <c r="FH49" s="693"/>
      <c r="FI49" s="693"/>
      <c r="FJ49" s="693"/>
      <c r="FK49" s="693"/>
      <c r="FL49" s="693"/>
      <c r="FM49" s="693"/>
      <c r="FN49" s="693"/>
      <c r="FO49" s="693"/>
      <c r="FP49" s="693"/>
      <c r="FQ49" s="693"/>
      <c r="FR49" s="693"/>
      <c r="FS49" s="693"/>
      <c r="FT49" s="693"/>
      <c r="FU49" s="693"/>
      <c r="FV49" s="693"/>
      <c r="FW49" s="693"/>
      <c r="FX49" s="693"/>
      <c r="FY49" s="693"/>
      <c r="FZ49" s="693"/>
      <c r="GA49" s="693"/>
      <c r="GB49" s="693"/>
    </row>
    <row r="50" spans="1:184" ht="13.5" customHeight="1" thickBot="1">
      <c r="A50" s="838"/>
      <c r="B50" s="754" t="s">
        <v>151</v>
      </c>
      <c r="C50" s="755">
        <v>0</v>
      </c>
      <c r="D50" s="756">
        <v>30</v>
      </c>
      <c r="E50" s="757">
        <v>30</v>
      </c>
      <c r="F50" s="755">
        <f t="shared" ref="F50:U50" si="19">SUM(F49:F49)</f>
        <v>30</v>
      </c>
      <c r="G50" s="756">
        <f t="shared" si="19"/>
        <v>20</v>
      </c>
      <c r="H50" s="756">
        <f t="shared" si="19"/>
        <v>50</v>
      </c>
      <c r="I50" s="758">
        <f t="shared" si="19"/>
        <v>2</v>
      </c>
      <c r="J50" s="755">
        <f t="shared" si="19"/>
        <v>0</v>
      </c>
      <c r="K50" s="756">
        <f t="shared" si="19"/>
        <v>0</v>
      </c>
      <c r="L50" s="756">
        <f t="shared" si="19"/>
        <v>0</v>
      </c>
      <c r="M50" s="758">
        <f t="shared" si="19"/>
        <v>0</v>
      </c>
      <c r="N50" s="755">
        <f t="shared" si="19"/>
        <v>0</v>
      </c>
      <c r="O50" s="756">
        <f t="shared" si="19"/>
        <v>0</v>
      </c>
      <c r="P50" s="756">
        <f t="shared" si="19"/>
        <v>0</v>
      </c>
      <c r="Q50" s="758">
        <f t="shared" si="19"/>
        <v>0</v>
      </c>
      <c r="R50" s="763">
        <f t="shared" si="19"/>
        <v>0</v>
      </c>
      <c r="S50" s="760">
        <f t="shared" si="19"/>
        <v>30</v>
      </c>
      <c r="T50" s="765">
        <f t="shared" si="19"/>
        <v>20</v>
      </c>
      <c r="U50" s="758">
        <f t="shared" si="19"/>
        <v>2</v>
      </c>
      <c r="V50" s="834"/>
      <c r="W50" s="835"/>
      <c r="X50" s="835"/>
      <c r="Y50" s="839"/>
      <c r="Z50" s="840"/>
      <c r="AA50" s="692"/>
      <c r="AB50" s="693"/>
      <c r="AC50" s="693"/>
      <c r="AD50" s="693"/>
      <c r="AE50" s="693"/>
      <c r="AF50" s="693"/>
      <c r="AG50" s="693"/>
      <c r="AH50" s="693"/>
      <c r="AI50" s="693"/>
      <c r="AJ50" s="693"/>
      <c r="AK50" s="693"/>
      <c r="AL50" s="693"/>
      <c r="AM50" s="693"/>
      <c r="AN50" s="693"/>
      <c r="AO50" s="693"/>
      <c r="AP50" s="693"/>
      <c r="AQ50" s="693"/>
      <c r="AR50" s="693"/>
      <c r="AS50" s="693"/>
      <c r="AT50" s="693"/>
      <c r="AU50" s="693"/>
      <c r="AV50" s="693"/>
      <c r="AW50" s="693"/>
      <c r="AX50" s="693"/>
      <c r="AY50" s="693"/>
      <c r="AZ50" s="693"/>
      <c r="BA50" s="693"/>
      <c r="BB50" s="693"/>
      <c r="BC50" s="693"/>
      <c r="BD50" s="693"/>
      <c r="BE50" s="693"/>
      <c r="BF50" s="693"/>
      <c r="BG50" s="693"/>
      <c r="BH50" s="693"/>
      <c r="BI50" s="693"/>
      <c r="BJ50" s="693"/>
      <c r="BK50" s="693"/>
      <c r="BL50" s="693"/>
      <c r="BM50" s="693"/>
      <c r="BN50" s="693"/>
      <c r="BO50" s="693"/>
      <c r="BP50" s="693"/>
      <c r="BQ50" s="693"/>
      <c r="BR50" s="693"/>
      <c r="BS50" s="693"/>
      <c r="BT50" s="693"/>
      <c r="BU50" s="693"/>
      <c r="BV50" s="693"/>
      <c r="BW50" s="693"/>
      <c r="BX50" s="693"/>
      <c r="BY50" s="693"/>
      <c r="BZ50" s="693"/>
      <c r="CA50" s="693"/>
      <c r="CB50" s="693"/>
      <c r="CC50" s="693"/>
      <c r="CD50" s="693"/>
      <c r="CE50" s="693"/>
      <c r="CF50" s="693"/>
      <c r="CG50" s="693"/>
      <c r="CH50" s="693"/>
      <c r="CI50" s="693"/>
      <c r="CJ50" s="693"/>
      <c r="CK50" s="693"/>
      <c r="CL50" s="693"/>
      <c r="CM50" s="693"/>
      <c r="CN50" s="693"/>
      <c r="CO50" s="693"/>
      <c r="CP50" s="693"/>
      <c r="CQ50" s="693"/>
      <c r="CR50" s="693"/>
      <c r="CS50" s="693"/>
      <c r="CT50" s="693"/>
      <c r="CU50" s="693"/>
      <c r="CV50" s="693"/>
      <c r="CW50" s="693"/>
      <c r="CX50" s="693"/>
      <c r="CY50" s="693"/>
      <c r="CZ50" s="693"/>
      <c r="DA50" s="693"/>
      <c r="DB50" s="693"/>
      <c r="DC50" s="693"/>
      <c r="DD50" s="693"/>
      <c r="DE50" s="693"/>
      <c r="DF50" s="693"/>
      <c r="DG50" s="693"/>
      <c r="DH50" s="693"/>
      <c r="DI50" s="693"/>
      <c r="DJ50" s="693"/>
      <c r="DK50" s="693"/>
      <c r="DL50" s="693"/>
      <c r="DM50" s="693"/>
      <c r="DN50" s="693"/>
      <c r="DO50" s="693"/>
      <c r="DP50" s="693"/>
      <c r="DQ50" s="693"/>
      <c r="DR50" s="693"/>
      <c r="DS50" s="693"/>
      <c r="DT50" s="693"/>
      <c r="DU50" s="693"/>
      <c r="DV50" s="693"/>
      <c r="DW50" s="693"/>
      <c r="DX50" s="693"/>
      <c r="DY50" s="693"/>
      <c r="DZ50" s="693"/>
      <c r="EA50" s="693"/>
      <c r="EB50" s="693"/>
      <c r="EC50" s="693"/>
      <c r="ED50" s="693"/>
      <c r="EE50" s="693"/>
      <c r="EF50" s="693"/>
      <c r="EG50" s="693"/>
      <c r="EH50" s="693"/>
      <c r="EI50" s="693"/>
      <c r="EJ50" s="693"/>
      <c r="EK50" s="693"/>
      <c r="EL50" s="693"/>
      <c r="EM50" s="693"/>
      <c r="EN50" s="693"/>
      <c r="EO50" s="693"/>
      <c r="EP50" s="693"/>
      <c r="EQ50" s="693"/>
      <c r="ER50" s="693"/>
      <c r="ES50" s="693"/>
      <c r="ET50" s="693"/>
      <c r="EU50" s="693"/>
      <c r="EV50" s="693"/>
      <c r="EW50" s="693"/>
      <c r="EX50" s="693"/>
      <c r="EY50" s="693"/>
      <c r="EZ50" s="693"/>
      <c r="FA50" s="693"/>
      <c r="FB50" s="693"/>
      <c r="FC50" s="693"/>
      <c r="FD50" s="693"/>
      <c r="FE50" s="693"/>
      <c r="FF50" s="693"/>
      <c r="FG50" s="693"/>
      <c r="FH50" s="693"/>
      <c r="FI50" s="693"/>
      <c r="FJ50" s="693"/>
      <c r="FK50" s="693"/>
      <c r="FL50" s="693"/>
      <c r="FM50" s="693"/>
      <c r="FN50" s="693"/>
      <c r="FO50" s="693"/>
      <c r="FP50" s="693"/>
      <c r="FQ50" s="693"/>
      <c r="FR50" s="693"/>
      <c r="FS50" s="693"/>
      <c r="FT50" s="693"/>
      <c r="FU50" s="693"/>
      <c r="FV50" s="693"/>
      <c r="FW50" s="693"/>
      <c r="FX50" s="693"/>
      <c r="FY50" s="693"/>
      <c r="FZ50" s="693"/>
      <c r="GA50" s="693"/>
      <c r="GB50" s="693"/>
    </row>
    <row r="51" spans="1:184" ht="31.5" customHeight="1" thickBot="1">
      <c r="A51" s="841" t="s">
        <v>18</v>
      </c>
      <c r="B51" s="842" t="s">
        <v>261</v>
      </c>
      <c r="C51" s="772"/>
      <c r="D51" s="772"/>
      <c r="E51" s="772"/>
      <c r="F51" s="772"/>
      <c r="G51" s="772"/>
      <c r="H51" s="772"/>
      <c r="I51" s="843"/>
      <c r="J51" s="772"/>
      <c r="K51" s="772"/>
      <c r="L51" s="772"/>
      <c r="M51" s="843"/>
      <c r="N51" s="772"/>
      <c r="O51" s="772"/>
      <c r="P51" s="772"/>
      <c r="Q51" s="843"/>
      <c r="R51" s="772"/>
      <c r="S51" s="772"/>
      <c r="T51" s="772"/>
      <c r="U51" s="843"/>
      <c r="V51" s="772"/>
      <c r="W51" s="772"/>
      <c r="X51" s="772"/>
      <c r="Y51" s="843"/>
      <c r="Z51" s="844"/>
      <c r="AA51" s="692"/>
      <c r="AB51" s="693"/>
      <c r="AC51" s="693"/>
      <c r="AD51" s="693"/>
      <c r="AE51" s="693"/>
      <c r="AF51" s="693"/>
      <c r="AG51" s="693"/>
      <c r="AH51" s="693"/>
      <c r="AI51" s="693"/>
      <c r="AJ51" s="693"/>
      <c r="AK51" s="693"/>
      <c r="AL51" s="693"/>
      <c r="AM51" s="693"/>
      <c r="AN51" s="693"/>
      <c r="AO51" s="693"/>
      <c r="AP51" s="693"/>
      <c r="AQ51" s="693"/>
      <c r="AR51" s="693"/>
      <c r="AS51" s="693"/>
      <c r="AT51" s="693"/>
      <c r="AU51" s="693"/>
      <c r="AV51" s="693"/>
      <c r="AW51" s="693"/>
      <c r="AX51" s="693"/>
      <c r="AY51" s="693"/>
      <c r="AZ51" s="693"/>
      <c r="BA51" s="693"/>
      <c r="BB51" s="693"/>
      <c r="BC51" s="693"/>
      <c r="BD51" s="693"/>
      <c r="BE51" s="693"/>
      <c r="BF51" s="693"/>
      <c r="BG51" s="693"/>
      <c r="BH51" s="693"/>
      <c r="BI51" s="693"/>
      <c r="BJ51" s="693"/>
      <c r="BK51" s="693"/>
      <c r="BL51" s="693"/>
      <c r="BM51" s="693"/>
      <c r="BN51" s="693"/>
      <c r="BO51" s="693"/>
      <c r="BP51" s="693"/>
      <c r="BQ51" s="693"/>
      <c r="BR51" s="693"/>
      <c r="BS51" s="693"/>
      <c r="BT51" s="693"/>
      <c r="BU51" s="693"/>
      <c r="BV51" s="693"/>
      <c r="BW51" s="693"/>
      <c r="BX51" s="693"/>
      <c r="BY51" s="693"/>
      <c r="BZ51" s="693"/>
      <c r="CA51" s="693"/>
      <c r="CB51" s="693"/>
      <c r="CC51" s="693"/>
      <c r="CD51" s="693"/>
      <c r="CE51" s="693"/>
      <c r="CF51" s="693"/>
      <c r="CG51" s="693"/>
      <c r="CH51" s="693"/>
      <c r="CI51" s="693"/>
      <c r="CJ51" s="693"/>
      <c r="CK51" s="693"/>
      <c r="CL51" s="693"/>
      <c r="CM51" s="693"/>
      <c r="CN51" s="693"/>
      <c r="CO51" s="693"/>
      <c r="CP51" s="693"/>
      <c r="CQ51" s="693"/>
      <c r="CR51" s="693"/>
      <c r="CS51" s="693"/>
      <c r="CT51" s="693"/>
      <c r="CU51" s="693"/>
      <c r="CV51" s="693"/>
      <c r="CW51" s="693"/>
      <c r="CX51" s="693"/>
      <c r="CY51" s="693"/>
      <c r="CZ51" s="693"/>
      <c r="DA51" s="693"/>
      <c r="DB51" s="693"/>
      <c r="DC51" s="693"/>
      <c r="DD51" s="693"/>
      <c r="DE51" s="693"/>
      <c r="DF51" s="693"/>
      <c r="DG51" s="693"/>
      <c r="DH51" s="693"/>
      <c r="DI51" s="693"/>
      <c r="DJ51" s="693"/>
      <c r="DK51" s="693"/>
      <c r="DL51" s="693"/>
      <c r="DM51" s="693"/>
      <c r="DN51" s="693"/>
      <c r="DO51" s="693"/>
      <c r="DP51" s="693"/>
      <c r="DQ51" s="693"/>
      <c r="DR51" s="693"/>
      <c r="DS51" s="693"/>
      <c r="DT51" s="693"/>
      <c r="DU51" s="693"/>
      <c r="DV51" s="693"/>
      <c r="DW51" s="693"/>
      <c r="DX51" s="693"/>
      <c r="DY51" s="693"/>
      <c r="DZ51" s="693"/>
      <c r="EA51" s="693"/>
      <c r="EB51" s="693"/>
      <c r="EC51" s="693"/>
      <c r="ED51" s="693"/>
      <c r="EE51" s="693"/>
      <c r="EF51" s="693"/>
      <c r="EG51" s="693"/>
      <c r="EH51" s="693"/>
      <c r="EI51" s="693"/>
      <c r="EJ51" s="693"/>
      <c r="EK51" s="693"/>
      <c r="EL51" s="693"/>
      <c r="EM51" s="693"/>
      <c r="EN51" s="693"/>
      <c r="EO51" s="693"/>
      <c r="EP51" s="693"/>
      <c r="EQ51" s="693"/>
      <c r="ER51" s="693"/>
      <c r="ES51" s="693"/>
      <c r="ET51" s="693"/>
      <c r="EU51" s="693"/>
      <c r="EV51" s="693"/>
      <c r="EW51" s="693"/>
      <c r="EX51" s="693"/>
      <c r="EY51" s="693"/>
      <c r="EZ51" s="693"/>
      <c r="FA51" s="693"/>
      <c r="FB51" s="693"/>
      <c r="FC51" s="693"/>
      <c r="FD51" s="693"/>
      <c r="FE51" s="693"/>
      <c r="FF51" s="693"/>
      <c r="FG51" s="693"/>
      <c r="FH51" s="693"/>
      <c r="FI51" s="693"/>
      <c r="FJ51" s="693"/>
      <c r="FK51" s="693"/>
      <c r="FL51" s="693"/>
      <c r="FM51" s="693"/>
      <c r="FN51" s="693"/>
      <c r="FO51" s="693"/>
      <c r="FP51" s="693"/>
      <c r="FQ51" s="693"/>
      <c r="FR51" s="693"/>
      <c r="FS51" s="693"/>
      <c r="FT51" s="693"/>
      <c r="FU51" s="693"/>
      <c r="FV51" s="693"/>
      <c r="FW51" s="693"/>
      <c r="FX51" s="693"/>
      <c r="FY51" s="693"/>
      <c r="FZ51" s="693"/>
      <c r="GA51" s="693"/>
      <c r="GB51" s="693"/>
    </row>
    <row r="52" spans="1:184" ht="13.7" customHeight="1">
      <c r="A52" s="845" t="s">
        <v>32</v>
      </c>
      <c r="B52" s="846" t="s">
        <v>262</v>
      </c>
      <c r="C52" s="776">
        <v>0</v>
      </c>
      <c r="D52" s="777">
        <v>15</v>
      </c>
      <c r="E52" s="847">
        <f t="shared" ref="E52:E59" si="20">SUM(C52:D52)</f>
        <v>15</v>
      </c>
      <c r="F52" s="776">
        <v>15</v>
      </c>
      <c r="G52" s="777">
        <v>10</v>
      </c>
      <c r="H52" s="777">
        <f t="shared" ref="H52:H59" si="21">SUM(F52:G52)</f>
        <v>25</v>
      </c>
      <c r="I52" s="779">
        <v>1</v>
      </c>
      <c r="J52" s="780"/>
      <c r="K52" s="781"/>
      <c r="L52" s="781"/>
      <c r="M52" s="782"/>
      <c r="N52" s="780"/>
      <c r="O52" s="781"/>
      <c r="P52" s="781"/>
      <c r="Q52" s="782"/>
      <c r="R52" s="780"/>
      <c r="S52" s="781"/>
      <c r="T52" s="781"/>
      <c r="U52" s="782"/>
      <c r="V52" s="776">
        <v>0</v>
      </c>
      <c r="W52" s="777">
        <v>15</v>
      </c>
      <c r="X52" s="777">
        <v>10</v>
      </c>
      <c r="Y52" s="779">
        <v>1</v>
      </c>
      <c r="Z52" s="848" t="s">
        <v>50</v>
      </c>
      <c r="AA52" s="692"/>
      <c r="AB52" s="693"/>
      <c r="AC52" s="693"/>
      <c r="AD52" s="693"/>
      <c r="AE52" s="693"/>
      <c r="AF52" s="693"/>
      <c r="AG52" s="693"/>
      <c r="AH52" s="693"/>
      <c r="AI52" s="693"/>
      <c r="AJ52" s="693"/>
      <c r="AK52" s="693"/>
      <c r="AL52" s="693"/>
      <c r="AM52" s="693"/>
      <c r="AN52" s="693"/>
      <c r="AO52" s="693"/>
      <c r="AP52" s="693"/>
      <c r="AQ52" s="693"/>
      <c r="AR52" s="693"/>
      <c r="AS52" s="693"/>
      <c r="AT52" s="693"/>
      <c r="AU52" s="693"/>
      <c r="AV52" s="693"/>
      <c r="AW52" s="693"/>
      <c r="AX52" s="693"/>
      <c r="AY52" s="693"/>
      <c r="AZ52" s="693"/>
      <c r="BA52" s="693"/>
      <c r="BB52" s="693"/>
      <c r="BC52" s="693"/>
      <c r="BD52" s="693"/>
      <c r="BE52" s="693"/>
      <c r="BF52" s="693"/>
      <c r="BG52" s="693"/>
      <c r="BH52" s="693"/>
      <c r="BI52" s="693"/>
      <c r="BJ52" s="693"/>
      <c r="BK52" s="693"/>
      <c r="BL52" s="693"/>
      <c r="BM52" s="693"/>
      <c r="BN52" s="693"/>
      <c r="BO52" s="693"/>
      <c r="BP52" s="693"/>
      <c r="BQ52" s="693"/>
      <c r="BR52" s="693"/>
      <c r="BS52" s="693"/>
      <c r="BT52" s="693"/>
      <c r="BU52" s="693"/>
      <c r="BV52" s="693"/>
      <c r="BW52" s="693"/>
      <c r="BX52" s="693"/>
      <c r="BY52" s="693"/>
      <c r="BZ52" s="693"/>
      <c r="CA52" s="693"/>
      <c r="CB52" s="693"/>
      <c r="CC52" s="693"/>
      <c r="CD52" s="693"/>
      <c r="CE52" s="693"/>
      <c r="CF52" s="693"/>
      <c r="CG52" s="693"/>
      <c r="CH52" s="693"/>
      <c r="CI52" s="693"/>
      <c r="CJ52" s="693"/>
      <c r="CK52" s="693"/>
      <c r="CL52" s="693"/>
      <c r="CM52" s="693"/>
      <c r="CN52" s="693"/>
      <c r="CO52" s="693"/>
      <c r="CP52" s="693"/>
      <c r="CQ52" s="693"/>
      <c r="CR52" s="693"/>
      <c r="CS52" s="693"/>
      <c r="CT52" s="693"/>
      <c r="CU52" s="693"/>
      <c r="CV52" s="693"/>
      <c r="CW52" s="693"/>
      <c r="CX52" s="693"/>
      <c r="CY52" s="693"/>
      <c r="CZ52" s="693"/>
      <c r="DA52" s="693"/>
      <c r="DB52" s="693"/>
      <c r="DC52" s="693"/>
      <c r="DD52" s="693"/>
      <c r="DE52" s="693"/>
      <c r="DF52" s="693"/>
      <c r="DG52" s="693"/>
      <c r="DH52" s="693"/>
      <c r="DI52" s="693"/>
      <c r="DJ52" s="693"/>
      <c r="DK52" s="693"/>
      <c r="DL52" s="693"/>
      <c r="DM52" s="693"/>
      <c r="DN52" s="693"/>
      <c r="DO52" s="693"/>
      <c r="DP52" s="693"/>
      <c r="DQ52" s="693"/>
      <c r="DR52" s="693"/>
      <c r="DS52" s="693"/>
      <c r="DT52" s="693"/>
      <c r="DU52" s="693"/>
      <c r="DV52" s="693"/>
      <c r="DW52" s="693"/>
      <c r="DX52" s="693"/>
      <c r="DY52" s="693"/>
      <c r="DZ52" s="693"/>
      <c r="EA52" s="693"/>
      <c r="EB52" s="693"/>
      <c r="EC52" s="693"/>
      <c r="ED52" s="693"/>
      <c r="EE52" s="693"/>
      <c r="EF52" s="693"/>
      <c r="EG52" s="693"/>
      <c r="EH52" s="693"/>
      <c r="EI52" s="693"/>
      <c r="EJ52" s="693"/>
      <c r="EK52" s="693"/>
      <c r="EL52" s="693"/>
      <c r="EM52" s="693"/>
      <c r="EN52" s="693"/>
      <c r="EO52" s="693"/>
      <c r="EP52" s="693"/>
      <c r="EQ52" s="693"/>
      <c r="ER52" s="693"/>
      <c r="ES52" s="693"/>
      <c r="ET52" s="693"/>
      <c r="EU52" s="693"/>
      <c r="EV52" s="693"/>
      <c r="EW52" s="693"/>
      <c r="EX52" s="693"/>
      <c r="EY52" s="693"/>
      <c r="EZ52" s="693"/>
      <c r="FA52" s="693"/>
      <c r="FB52" s="693"/>
      <c r="FC52" s="693"/>
      <c r="FD52" s="693"/>
      <c r="FE52" s="693"/>
      <c r="FF52" s="693"/>
      <c r="FG52" s="693"/>
      <c r="FH52" s="693"/>
      <c r="FI52" s="693"/>
      <c r="FJ52" s="693"/>
      <c r="FK52" s="693"/>
      <c r="FL52" s="693"/>
      <c r="FM52" s="693"/>
      <c r="FN52" s="693"/>
      <c r="FO52" s="693"/>
      <c r="FP52" s="693"/>
      <c r="FQ52" s="693"/>
      <c r="FR52" s="693"/>
      <c r="FS52" s="693"/>
      <c r="FT52" s="693"/>
      <c r="FU52" s="693"/>
      <c r="FV52" s="693"/>
      <c r="FW52" s="693"/>
      <c r="FX52" s="693"/>
      <c r="FY52" s="693"/>
      <c r="FZ52" s="693"/>
      <c r="GA52" s="693"/>
      <c r="GB52" s="693"/>
    </row>
    <row r="53" spans="1:184" ht="13.7" customHeight="1">
      <c r="A53" s="849" t="s">
        <v>34</v>
      </c>
      <c r="B53" s="785" t="s">
        <v>263</v>
      </c>
      <c r="C53" s="731">
        <v>0</v>
      </c>
      <c r="D53" s="732">
        <v>15</v>
      </c>
      <c r="E53" s="733">
        <f t="shared" si="20"/>
        <v>15</v>
      </c>
      <c r="F53" s="731">
        <v>15</v>
      </c>
      <c r="G53" s="732">
        <v>10</v>
      </c>
      <c r="H53" s="732">
        <f t="shared" si="21"/>
        <v>25</v>
      </c>
      <c r="I53" s="734">
        <v>1</v>
      </c>
      <c r="J53" s="731">
        <v>0</v>
      </c>
      <c r="K53" s="732">
        <v>15</v>
      </c>
      <c r="L53" s="732">
        <v>10</v>
      </c>
      <c r="M53" s="734">
        <v>1</v>
      </c>
      <c r="N53" s="735"/>
      <c r="O53" s="736"/>
      <c r="P53" s="736"/>
      <c r="Q53" s="741"/>
      <c r="R53" s="735"/>
      <c r="S53" s="736"/>
      <c r="T53" s="736"/>
      <c r="U53" s="741"/>
      <c r="V53" s="735"/>
      <c r="W53" s="736"/>
      <c r="X53" s="736"/>
      <c r="Y53" s="737"/>
      <c r="Z53" s="738" t="s">
        <v>44</v>
      </c>
      <c r="AA53" s="692"/>
      <c r="AB53" s="693"/>
      <c r="AC53" s="693"/>
      <c r="AD53" s="693"/>
      <c r="AE53" s="693"/>
      <c r="AF53" s="693"/>
      <c r="AG53" s="693"/>
      <c r="AH53" s="693"/>
      <c r="AI53" s="693"/>
      <c r="AJ53" s="693"/>
      <c r="AK53" s="693"/>
      <c r="AL53" s="693"/>
      <c r="AM53" s="693"/>
      <c r="AN53" s="693"/>
      <c r="AO53" s="693"/>
      <c r="AP53" s="693"/>
      <c r="AQ53" s="693"/>
      <c r="AR53" s="693"/>
      <c r="AS53" s="693"/>
      <c r="AT53" s="693"/>
      <c r="AU53" s="693"/>
      <c r="AV53" s="693"/>
      <c r="AW53" s="693"/>
      <c r="AX53" s="693"/>
      <c r="AY53" s="693"/>
      <c r="AZ53" s="693"/>
      <c r="BA53" s="693"/>
      <c r="BB53" s="693"/>
      <c r="BC53" s="693"/>
      <c r="BD53" s="693"/>
      <c r="BE53" s="693"/>
      <c r="BF53" s="693"/>
      <c r="BG53" s="693"/>
      <c r="BH53" s="693"/>
      <c r="BI53" s="693"/>
      <c r="BJ53" s="693"/>
      <c r="BK53" s="693"/>
      <c r="BL53" s="693"/>
      <c r="BM53" s="693"/>
      <c r="BN53" s="693"/>
      <c r="BO53" s="693"/>
      <c r="BP53" s="693"/>
      <c r="BQ53" s="693"/>
      <c r="BR53" s="693"/>
      <c r="BS53" s="693"/>
      <c r="BT53" s="693"/>
      <c r="BU53" s="693"/>
      <c r="BV53" s="693"/>
      <c r="BW53" s="693"/>
      <c r="BX53" s="693"/>
      <c r="BY53" s="693"/>
      <c r="BZ53" s="693"/>
      <c r="CA53" s="693"/>
      <c r="CB53" s="693"/>
      <c r="CC53" s="693"/>
      <c r="CD53" s="693"/>
      <c r="CE53" s="693"/>
      <c r="CF53" s="693"/>
      <c r="CG53" s="693"/>
      <c r="CH53" s="693"/>
      <c r="CI53" s="693"/>
      <c r="CJ53" s="693"/>
      <c r="CK53" s="693"/>
      <c r="CL53" s="693"/>
      <c r="CM53" s="693"/>
      <c r="CN53" s="693"/>
      <c r="CO53" s="693"/>
      <c r="CP53" s="693"/>
      <c r="CQ53" s="693"/>
      <c r="CR53" s="693"/>
      <c r="CS53" s="693"/>
      <c r="CT53" s="693"/>
      <c r="CU53" s="693"/>
      <c r="CV53" s="693"/>
      <c r="CW53" s="693"/>
      <c r="CX53" s="693"/>
      <c r="CY53" s="693"/>
      <c r="CZ53" s="693"/>
      <c r="DA53" s="693"/>
      <c r="DB53" s="693"/>
      <c r="DC53" s="693"/>
      <c r="DD53" s="693"/>
      <c r="DE53" s="693"/>
      <c r="DF53" s="693"/>
      <c r="DG53" s="693"/>
      <c r="DH53" s="693"/>
      <c r="DI53" s="693"/>
      <c r="DJ53" s="693"/>
      <c r="DK53" s="693"/>
      <c r="DL53" s="693"/>
      <c r="DM53" s="693"/>
      <c r="DN53" s="693"/>
      <c r="DO53" s="693"/>
      <c r="DP53" s="693"/>
      <c r="DQ53" s="693"/>
      <c r="DR53" s="693"/>
      <c r="DS53" s="693"/>
      <c r="DT53" s="693"/>
      <c r="DU53" s="693"/>
      <c r="DV53" s="693"/>
      <c r="DW53" s="693"/>
      <c r="DX53" s="693"/>
      <c r="DY53" s="693"/>
      <c r="DZ53" s="693"/>
      <c r="EA53" s="693"/>
      <c r="EB53" s="693"/>
      <c r="EC53" s="693"/>
      <c r="ED53" s="693"/>
      <c r="EE53" s="693"/>
      <c r="EF53" s="693"/>
      <c r="EG53" s="693"/>
      <c r="EH53" s="693"/>
      <c r="EI53" s="693"/>
      <c r="EJ53" s="693"/>
      <c r="EK53" s="693"/>
      <c r="EL53" s="693"/>
      <c r="EM53" s="693"/>
      <c r="EN53" s="693"/>
      <c r="EO53" s="693"/>
      <c r="EP53" s="693"/>
      <c r="EQ53" s="693"/>
      <c r="ER53" s="693"/>
      <c r="ES53" s="693"/>
      <c r="ET53" s="693"/>
      <c r="EU53" s="693"/>
      <c r="EV53" s="693"/>
      <c r="EW53" s="693"/>
      <c r="EX53" s="693"/>
      <c r="EY53" s="693"/>
      <c r="EZ53" s="693"/>
      <c r="FA53" s="693"/>
      <c r="FB53" s="693"/>
      <c r="FC53" s="693"/>
      <c r="FD53" s="693"/>
      <c r="FE53" s="693"/>
      <c r="FF53" s="693"/>
      <c r="FG53" s="693"/>
      <c r="FH53" s="693"/>
      <c r="FI53" s="693"/>
      <c r="FJ53" s="693"/>
      <c r="FK53" s="693"/>
      <c r="FL53" s="693"/>
      <c r="FM53" s="693"/>
      <c r="FN53" s="693"/>
      <c r="FO53" s="693"/>
      <c r="FP53" s="693"/>
      <c r="FQ53" s="693"/>
      <c r="FR53" s="693"/>
      <c r="FS53" s="693"/>
      <c r="FT53" s="693"/>
      <c r="FU53" s="693"/>
      <c r="FV53" s="693"/>
      <c r="FW53" s="693"/>
      <c r="FX53" s="693"/>
      <c r="FY53" s="693"/>
      <c r="FZ53" s="693"/>
      <c r="GA53" s="693"/>
      <c r="GB53" s="693"/>
    </row>
    <row r="54" spans="1:184" ht="13.7" customHeight="1">
      <c r="A54" s="849" t="s">
        <v>248</v>
      </c>
      <c r="B54" s="785" t="s">
        <v>264</v>
      </c>
      <c r="C54" s="731">
        <v>0</v>
      </c>
      <c r="D54" s="732">
        <v>15</v>
      </c>
      <c r="E54" s="733">
        <f t="shared" si="20"/>
        <v>15</v>
      </c>
      <c r="F54" s="731">
        <v>15</v>
      </c>
      <c r="G54" s="732">
        <v>10</v>
      </c>
      <c r="H54" s="732">
        <f t="shared" si="21"/>
        <v>25</v>
      </c>
      <c r="I54" s="734">
        <v>1</v>
      </c>
      <c r="J54" s="735"/>
      <c r="K54" s="736"/>
      <c r="L54" s="736"/>
      <c r="M54" s="737"/>
      <c r="N54" s="731">
        <v>0</v>
      </c>
      <c r="O54" s="732">
        <v>15</v>
      </c>
      <c r="P54" s="732">
        <v>10</v>
      </c>
      <c r="Q54" s="734">
        <v>1</v>
      </c>
      <c r="R54" s="735"/>
      <c r="S54" s="736"/>
      <c r="T54" s="736"/>
      <c r="U54" s="741"/>
      <c r="V54" s="735"/>
      <c r="W54" s="736"/>
      <c r="X54" s="736"/>
      <c r="Y54" s="737"/>
      <c r="Z54" s="738" t="s">
        <v>58</v>
      </c>
      <c r="AA54" s="692"/>
      <c r="AB54" s="693"/>
      <c r="AC54" s="693"/>
      <c r="AD54" s="693"/>
      <c r="AE54" s="693"/>
      <c r="AF54" s="693"/>
      <c r="AG54" s="693"/>
      <c r="AH54" s="693"/>
      <c r="AI54" s="693"/>
      <c r="AJ54" s="693"/>
      <c r="AK54" s="693"/>
      <c r="AL54" s="693"/>
      <c r="AM54" s="693"/>
      <c r="AN54" s="693"/>
      <c r="AO54" s="693"/>
      <c r="AP54" s="693"/>
      <c r="AQ54" s="693"/>
      <c r="AR54" s="693"/>
      <c r="AS54" s="693"/>
      <c r="AT54" s="693"/>
      <c r="AU54" s="693"/>
      <c r="AV54" s="693"/>
      <c r="AW54" s="693"/>
      <c r="AX54" s="693"/>
      <c r="AY54" s="693"/>
      <c r="AZ54" s="693"/>
      <c r="BA54" s="693"/>
      <c r="BB54" s="693"/>
      <c r="BC54" s="693"/>
      <c r="BD54" s="693"/>
      <c r="BE54" s="693"/>
      <c r="BF54" s="693"/>
      <c r="BG54" s="693"/>
      <c r="BH54" s="693"/>
      <c r="BI54" s="693"/>
      <c r="BJ54" s="693"/>
      <c r="BK54" s="693"/>
      <c r="BL54" s="693"/>
      <c r="BM54" s="693"/>
      <c r="BN54" s="693"/>
      <c r="BO54" s="693"/>
      <c r="BP54" s="693"/>
      <c r="BQ54" s="693"/>
      <c r="BR54" s="693"/>
      <c r="BS54" s="693"/>
      <c r="BT54" s="693"/>
      <c r="BU54" s="693"/>
      <c r="BV54" s="693"/>
      <c r="BW54" s="693"/>
      <c r="BX54" s="693"/>
      <c r="BY54" s="693"/>
      <c r="BZ54" s="693"/>
      <c r="CA54" s="693"/>
      <c r="CB54" s="693"/>
      <c r="CC54" s="693"/>
      <c r="CD54" s="693"/>
      <c r="CE54" s="693"/>
      <c r="CF54" s="693"/>
      <c r="CG54" s="693"/>
      <c r="CH54" s="693"/>
      <c r="CI54" s="693"/>
      <c r="CJ54" s="693"/>
      <c r="CK54" s="693"/>
      <c r="CL54" s="693"/>
      <c r="CM54" s="693"/>
      <c r="CN54" s="693"/>
      <c r="CO54" s="693"/>
      <c r="CP54" s="693"/>
      <c r="CQ54" s="693"/>
      <c r="CR54" s="693"/>
      <c r="CS54" s="693"/>
      <c r="CT54" s="693"/>
      <c r="CU54" s="693"/>
      <c r="CV54" s="693"/>
      <c r="CW54" s="693"/>
      <c r="CX54" s="693"/>
      <c r="CY54" s="693"/>
      <c r="CZ54" s="693"/>
      <c r="DA54" s="693"/>
      <c r="DB54" s="693"/>
      <c r="DC54" s="693"/>
      <c r="DD54" s="693"/>
      <c r="DE54" s="693"/>
      <c r="DF54" s="693"/>
      <c r="DG54" s="693"/>
      <c r="DH54" s="693"/>
      <c r="DI54" s="693"/>
      <c r="DJ54" s="693"/>
      <c r="DK54" s="693"/>
      <c r="DL54" s="693"/>
      <c r="DM54" s="693"/>
      <c r="DN54" s="693"/>
      <c r="DO54" s="693"/>
      <c r="DP54" s="693"/>
      <c r="DQ54" s="693"/>
      <c r="DR54" s="693"/>
      <c r="DS54" s="693"/>
      <c r="DT54" s="693"/>
      <c r="DU54" s="693"/>
      <c r="DV54" s="693"/>
      <c r="DW54" s="693"/>
      <c r="DX54" s="693"/>
      <c r="DY54" s="693"/>
      <c r="DZ54" s="693"/>
      <c r="EA54" s="693"/>
      <c r="EB54" s="693"/>
      <c r="EC54" s="693"/>
      <c r="ED54" s="693"/>
      <c r="EE54" s="693"/>
      <c r="EF54" s="693"/>
      <c r="EG54" s="693"/>
      <c r="EH54" s="693"/>
      <c r="EI54" s="693"/>
      <c r="EJ54" s="693"/>
      <c r="EK54" s="693"/>
      <c r="EL54" s="693"/>
      <c r="EM54" s="693"/>
      <c r="EN54" s="693"/>
      <c r="EO54" s="693"/>
      <c r="EP54" s="693"/>
      <c r="EQ54" s="693"/>
      <c r="ER54" s="693"/>
      <c r="ES54" s="693"/>
      <c r="ET54" s="693"/>
      <c r="EU54" s="693"/>
      <c r="EV54" s="693"/>
      <c r="EW54" s="693"/>
      <c r="EX54" s="693"/>
      <c r="EY54" s="693"/>
      <c r="EZ54" s="693"/>
      <c r="FA54" s="693"/>
      <c r="FB54" s="693"/>
      <c r="FC54" s="693"/>
      <c r="FD54" s="693"/>
      <c r="FE54" s="693"/>
      <c r="FF54" s="693"/>
      <c r="FG54" s="693"/>
      <c r="FH54" s="693"/>
      <c r="FI54" s="693"/>
      <c r="FJ54" s="693"/>
      <c r="FK54" s="693"/>
      <c r="FL54" s="693"/>
      <c r="FM54" s="693"/>
      <c r="FN54" s="693"/>
      <c r="FO54" s="693"/>
      <c r="FP54" s="693"/>
      <c r="FQ54" s="693"/>
      <c r="FR54" s="693"/>
      <c r="FS54" s="693"/>
      <c r="FT54" s="693"/>
      <c r="FU54" s="693"/>
      <c r="FV54" s="693"/>
      <c r="FW54" s="693"/>
      <c r="FX54" s="693"/>
      <c r="FY54" s="693"/>
      <c r="FZ54" s="693"/>
      <c r="GA54" s="693"/>
      <c r="GB54" s="693"/>
    </row>
    <row r="55" spans="1:184" ht="13.7" customHeight="1">
      <c r="A55" s="849" t="s">
        <v>265</v>
      </c>
      <c r="B55" s="785" t="s">
        <v>266</v>
      </c>
      <c r="C55" s="731">
        <v>0</v>
      </c>
      <c r="D55" s="732">
        <v>15</v>
      </c>
      <c r="E55" s="733">
        <f t="shared" si="20"/>
        <v>15</v>
      </c>
      <c r="F55" s="731">
        <v>15</v>
      </c>
      <c r="G55" s="732">
        <v>10</v>
      </c>
      <c r="H55" s="732">
        <f t="shared" si="21"/>
        <v>25</v>
      </c>
      <c r="I55" s="734">
        <v>1</v>
      </c>
      <c r="J55" s="735"/>
      <c r="K55" s="736"/>
      <c r="L55" s="736"/>
      <c r="M55" s="737"/>
      <c r="N55" s="735"/>
      <c r="O55" s="736"/>
      <c r="P55" s="736"/>
      <c r="Q55" s="737"/>
      <c r="R55" s="731">
        <v>0</v>
      </c>
      <c r="S55" s="732">
        <v>15</v>
      </c>
      <c r="T55" s="732">
        <v>10</v>
      </c>
      <c r="U55" s="734">
        <v>1</v>
      </c>
      <c r="V55" s="735"/>
      <c r="W55" s="736"/>
      <c r="X55" s="736"/>
      <c r="Y55" s="737"/>
      <c r="Z55" s="738" t="s">
        <v>64</v>
      </c>
      <c r="AA55" s="692"/>
      <c r="AB55" s="693"/>
      <c r="AC55" s="693"/>
      <c r="AD55" s="693"/>
      <c r="AE55" s="693"/>
      <c r="AF55" s="693"/>
      <c r="AG55" s="693"/>
      <c r="AH55" s="693"/>
      <c r="AI55" s="693"/>
      <c r="AJ55" s="693"/>
      <c r="AK55" s="693"/>
      <c r="AL55" s="693"/>
      <c r="AM55" s="693"/>
      <c r="AN55" s="693"/>
      <c r="AO55" s="693"/>
      <c r="AP55" s="693"/>
      <c r="AQ55" s="693"/>
      <c r="AR55" s="693"/>
      <c r="AS55" s="693"/>
      <c r="AT55" s="693"/>
      <c r="AU55" s="693"/>
      <c r="AV55" s="693"/>
      <c r="AW55" s="693"/>
      <c r="AX55" s="693"/>
      <c r="AY55" s="693"/>
      <c r="AZ55" s="693"/>
      <c r="BA55" s="693"/>
      <c r="BB55" s="693"/>
      <c r="BC55" s="693"/>
      <c r="BD55" s="693"/>
      <c r="BE55" s="693"/>
      <c r="BF55" s="693"/>
      <c r="BG55" s="693"/>
      <c r="BH55" s="693"/>
      <c r="BI55" s="693"/>
      <c r="BJ55" s="693"/>
      <c r="BK55" s="693"/>
      <c r="BL55" s="693"/>
      <c r="BM55" s="693"/>
      <c r="BN55" s="693"/>
      <c r="BO55" s="693"/>
      <c r="BP55" s="693"/>
      <c r="BQ55" s="693"/>
      <c r="BR55" s="693"/>
      <c r="BS55" s="693"/>
      <c r="BT55" s="693"/>
      <c r="BU55" s="693"/>
      <c r="BV55" s="693"/>
      <c r="BW55" s="693"/>
      <c r="BX55" s="693"/>
      <c r="BY55" s="693"/>
      <c r="BZ55" s="693"/>
      <c r="CA55" s="693"/>
      <c r="CB55" s="693"/>
      <c r="CC55" s="693"/>
      <c r="CD55" s="693"/>
      <c r="CE55" s="693"/>
      <c r="CF55" s="693"/>
      <c r="CG55" s="693"/>
      <c r="CH55" s="693"/>
      <c r="CI55" s="693"/>
      <c r="CJ55" s="693"/>
      <c r="CK55" s="693"/>
      <c r="CL55" s="693"/>
      <c r="CM55" s="693"/>
      <c r="CN55" s="693"/>
      <c r="CO55" s="693"/>
      <c r="CP55" s="693"/>
      <c r="CQ55" s="693"/>
      <c r="CR55" s="693"/>
      <c r="CS55" s="693"/>
      <c r="CT55" s="693"/>
      <c r="CU55" s="693"/>
      <c r="CV55" s="693"/>
      <c r="CW55" s="693"/>
      <c r="CX55" s="693"/>
      <c r="CY55" s="693"/>
      <c r="CZ55" s="693"/>
      <c r="DA55" s="693"/>
      <c r="DB55" s="693"/>
      <c r="DC55" s="693"/>
      <c r="DD55" s="693"/>
      <c r="DE55" s="693"/>
      <c r="DF55" s="693"/>
      <c r="DG55" s="693"/>
      <c r="DH55" s="693"/>
      <c r="DI55" s="693"/>
      <c r="DJ55" s="693"/>
      <c r="DK55" s="693"/>
      <c r="DL55" s="693"/>
      <c r="DM55" s="693"/>
      <c r="DN55" s="693"/>
      <c r="DO55" s="693"/>
      <c r="DP55" s="693"/>
      <c r="DQ55" s="693"/>
      <c r="DR55" s="693"/>
      <c r="DS55" s="693"/>
      <c r="DT55" s="693"/>
      <c r="DU55" s="693"/>
      <c r="DV55" s="693"/>
      <c r="DW55" s="693"/>
      <c r="DX55" s="693"/>
      <c r="DY55" s="693"/>
      <c r="DZ55" s="693"/>
      <c r="EA55" s="693"/>
      <c r="EB55" s="693"/>
      <c r="EC55" s="693"/>
      <c r="ED55" s="693"/>
      <c r="EE55" s="693"/>
      <c r="EF55" s="693"/>
      <c r="EG55" s="693"/>
      <c r="EH55" s="693"/>
      <c r="EI55" s="693"/>
      <c r="EJ55" s="693"/>
      <c r="EK55" s="693"/>
      <c r="EL55" s="693"/>
      <c r="EM55" s="693"/>
      <c r="EN55" s="693"/>
      <c r="EO55" s="693"/>
      <c r="EP55" s="693"/>
      <c r="EQ55" s="693"/>
      <c r="ER55" s="693"/>
      <c r="ES55" s="693"/>
      <c r="ET55" s="693"/>
      <c r="EU55" s="693"/>
      <c r="EV55" s="693"/>
      <c r="EW55" s="693"/>
      <c r="EX55" s="693"/>
      <c r="EY55" s="693"/>
      <c r="EZ55" s="693"/>
      <c r="FA55" s="693"/>
      <c r="FB55" s="693"/>
      <c r="FC55" s="693"/>
      <c r="FD55" s="693"/>
      <c r="FE55" s="693"/>
      <c r="FF55" s="693"/>
      <c r="FG55" s="693"/>
      <c r="FH55" s="693"/>
      <c r="FI55" s="693"/>
      <c r="FJ55" s="693"/>
      <c r="FK55" s="693"/>
      <c r="FL55" s="693"/>
      <c r="FM55" s="693"/>
      <c r="FN55" s="693"/>
      <c r="FO55" s="693"/>
      <c r="FP55" s="693"/>
      <c r="FQ55" s="693"/>
      <c r="FR55" s="693"/>
      <c r="FS55" s="693"/>
      <c r="FT55" s="693"/>
      <c r="FU55" s="693"/>
      <c r="FV55" s="693"/>
      <c r="FW55" s="693"/>
      <c r="FX55" s="693"/>
      <c r="FY55" s="693"/>
      <c r="FZ55" s="693"/>
      <c r="GA55" s="693"/>
      <c r="GB55" s="693"/>
    </row>
    <row r="56" spans="1:184" ht="13.7" customHeight="1">
      <c r="A56" s="849" t="s">
        <v>267</v>
      </c>
      <c r="B56" s="785" t="s">
        <v>268</v>
      </c>
      <c r="C56" s="731">
        <v>15</v>
      </c>
      <c r="D56" s="732">
        <v>0</v>
      </c>
      <c r="E56" s="733">
        <f t="shared" si="20"/>
        <v>15</v>
      </c>
      <c r="F56" s="731">
        <v>15</v>
      </c>
      <c r="G56" s="732">
        <v>10</v>
      </c>
      <c r="H56" s="732">
        <f t="shared" si="21"/>
        <v>25</v>
      </c>
      <c r="I56" s="734">
        <v>1</v>
      </c>
      <c r="J56" s="735"/>
      <c r="K56" s="736"/>
      <c r="L56" s="736"/>
      <c r="M56" s="737"/>
      <c r="N56" s="735"/>
      <c r="O56" s="736"/>
      <c r="P56" s="736"/>
      <c r="Q56" s="737"/>
      <c r="R56" s="735"/>
      <c r="S56" s="736"/>
      <c r="T56" s="736"/>
      <c r="U56" s="737"/>
      <c r="V56" s="731">
        <v>0</v>
      </c>
      <c r="W56" s="732">
        <v>15</v>
      </c>
      <c r="X56" s="732">
        <v>10</v>
      </c>
      <c r="Y56" s="734">
        <v>1</v>
      </c>
      <c r="Z56" s="738" t="s">
        <v>62</v>
      </c>
      <c r="AA56" s="692"/>
      <c r="AB56" s="693"/>
      <c r="AC56" s="693"/>
      <c r="AD56" s="693"/>
      <c r="AE56" s="693"/>
      <c r="AF56" s="693"/>
      <c r="AG56" s="693"/>
      <c r="AH56" s="693"/>
      <c r="AI56" s="693"/>
      <c r="AJ56" s="693"/>
      <c r="AK56" s="693"/>
      <c r="AL56" s="693"/>
      <c r="AM56" s="693"/>
      <c r="AN56" s="693"/>
      <c r="AO56" s="693"/>
      <c r="AP56" s="693"/>
      <c r="AQ56" s="693"/>
      <c r="AR56" s="693"/>
      <c r="AS56" s="693"/>
      <c r="AT56" s="693"/>
      <c r="AU56" s="693"/>
      <c r="AV56" s="693"/>
      <c r="AW56" s="693"/>
      <c r="AX56" s="693"/>
      <c r="AY56" s="693"/>
      <c r="AZ56" s="693"/>
      <c r="BA56" s="693"/>
      <c r="BB56" s="693"/>
      <c r="BC56" s="693"/>
      <c r="BD56" s="693"/>
      <c r="BE56" s="693"/>
      <c r="BF56" s="693"/>
      <c r="BG56" s="693"/>
      <c r="BH56" s="693"/>
      <c r="BI56" s="693"/>
      <c r="BJ56" s="693"/>
      <c r="BK56" s="693"/>
      <c r="BL56" s="693"/>
      <c r="BM56" s="693"/>
      <c r="BN56" s="693"/>
      <c r="BO56" s="693"/>
      <c r="BP56" s="693"/>
      <c r="BQ56" s="693"/>
      <c r="BR56" s="693"/>
      <c r="BS56" s="693"/>
      <c r="BT56" s="693"/>
      <c r="BU56" s="693"/>
      <c r="BV56" s="693"/>
      <c r="BW56" s="693"/>
      <c r="BX56" s="693"/>
      <c r="BY56" s="693"/>
      <c r="BZ56" s="693"/>
      <c r="CA56" s="693"/>
      <c r="CB56" s="693"/>
      <c r="CC56" s="693"/>
      <c r="CD56" s="693"/>
      <c r="CE56" s="693"/>
      <c r="CF56" s="693"/>
      <c r="CG56" s="693"/>
      <c r="CH56" s="693"/>
      <c r="CI56" s="693"/>
      <c r="CJ56" s="693"/>
      <c r="CK56" s="693"/>
      <c r="CL56" s="693"/>
      <c r="CM56" s="693"/>
      <c r="CN56" s="693"/>
      <c r="CO56" s="693"/>
      <c r="CP56" s="693"/>
      <c r="CQ56" s="693"/>
      <c r="CR56" s="693"/>
      <c r="CS56" s="693"/>
      <c r="CT56" s="693"/>
      <c r="CU56" s="693"/>
      <c r="CV56" s="693"/>
      <c r="CW56" s="693"/>
      <c r="CX56" s="693"/>
      <c r="CY56" s="693"/>
      <c r="CZ56" s="693"/>
      <c r="DA56" s="693"/>
      <c r="DB56" s="693"/>
      <c r="DC56" s="693"/>
      <c r="DD56" s="693"/>
      <c r="DE56" s="693"/>
      <c r="DF56" s="693"/>
      <c r="DG56" s="693"/>
      <c r="DH56" s="693"/>
      <c r="DI56" s="693"/>
      <c r="DJ56" s="693"/>
      <c r="DK56" s="693"/>
      <c r="DL56" s="693"/>
      <c r="DM56" s="693"/>
      <c r="DN56" s="693"/>
      <c r="DO56" s="693"/>
      <c r="DP56" s="693"/>
      <c r="DQ56" s="693"/>
      <c r="DR56" s="693"/>
      <c r="DS56" s="693"/>
      <c r="DT56" s="693"/>
      <c r="DU56" s="693"/>
      <c r="DV56" s="693"/>
      <c r="DW56" s="693"/>
      <c r="DX56" s="693"/>
      <c r="DY56" s="693"/>
      <c r="DZ56" s="693"/>
      <c r="EA56" s="693"/>
      <c r="EB56" s="693"/>
      <c r="EC56" s="693"/>
      <c r="ED56" s="693"/>
      <c r="EE56" s="693"/>
      <c r="EF56" s="693"/>
      <c r="EG56" s="693"/>
      <c r="EH56" s="693"/>
      <c r="EI56" s="693"/>
      <c r="EJ56" s="693"/>
      <c r="EK56" s="693"/>
      <c r="EL56" s="693"/>
      <c r="EM56" s="693"/>
      <c r="EN56" s="693"/>
      <c r="EO56" s="693"/>
      <c r="EP56" s="693"/>
      <c r="EQ56" s="693"/>
      <c r="ER56" s="693"/>
      <c r="ES56" s="693"/>
      <c r="ET56" s="693"/>
      <c r="EU56" s="693"/>
      <c r="EV56" s="693"/>
      <c r="EW56" s="693"/>
      <c r="EX56" s="693"/>
      <c r="EY56" s="693"/>
      <c r="EZ56" s="693"/>
      <c r="FA56" s="693"/>
      <c r="FB56" s="693"/>
      <c r="FC56" s="693"/>
      <c r="FD56" s="693"/>
      <c r="FE56" s="693"/>
      <c r="FF56" s="693"/>
      <c r="FG56" s="693"/>
      <c r="FH56" s="693"/>
      <c r="FI56" s="693"/>
      <c r="FJ56" s="693"/>
      <c r="FK56" s="693"/>
      <c r="FL56" s="693"/>
      <c r="FM56" s="693"/>
      <c r="FN56" s="693"/>
      <c r="FO56" s="693"/>
      <c r="FP56" s="693"/>
      <c r="FQ56" s="693"/>
      <c r="FR56" s="693"/>
      <c r="FS56" s="693"/>
      <c r="FT56" s="693"/>
      <c r="FU56" s="693"/>
      <c r="FV56" s="693"/>
      <c r="FW56" s="693"/>
      <c r="FX56" s="693"/>
      <c r="FY56" s="693"/>
      <c r="FZ56" s="693"/>
      <c r="GA56" s="693"/>
      <c r="GB56" s="693"/>
    </row>
    <row r="57" spans="1:184" ht="13.5" customHeight="1">
      <c r="A57" s="849" t="s">
        <v>269</v>
      </c>
      <c r="B57" s="785" t="s">
        <v>270</v>
      </c>
      <c r="C57" s="731">
        <v>15</v>
      </c>
      <c r="D57" s="732">
        <v>0</v>
      </c>
      <c r="E57" s="733">
        <f t="shared" si="20"/>
        <v>15</v>
      </c>
      <c r="F57" s="731">
        <v>15</v>
      </c>
      <c r="G57" s="732">
        <v>10</v>
      </c>
      <c r="H57" s="732">
        <f t="shared" si="21"/>
        <v>25</v>
      </c>
      <c r="I57" s="734">
        <v>1</v>
      </c>
      <c r="J57" s="731">
        <v>15</v>
      </c>
      <c r="K57" s="732">
        <v>0</v>
      </c>
      <c r="L57" s="732">
        <v>10</v>
      </c>
      <c r="M57" s="734">
        <v>1</v>
      </c>
      <c r="N57" s="735"/>
      <c r="O57" s="736"/>
      <c r="P57" s="736"/>
      <c r="Q57" s="737"/>
      <c r="R57" s="735"/>
      <c r="S57" s="736"/>
      <c r="T57" s="736"/>
      <c r="U57" s="737"/>
      <c r="V57" s="735"/>
      <c r="W57" s="736"/>
      <c r="X57" s="736"/>
      <c r="Y57" s="737"/>
      <c r="Z57" s="738" t="s">
        <v>66</v>
      </c>
      <c r="AA57" s="692"/>
      <c r="AB57" s="693"/>
      <c r="AC57" s="693"/>
      <c r="AD57" s="693"/>
      <c r="AE57" s="693"/>
      <c r="AF57" s="693"/>
      <c r="AG57" s="693"/>
      <c r="AH57" s="693"/>
      <c r="AI57" s="693"/>
      <c r="AJ57" s="693"/>
      <c r="AK57" s="693"/>
      <c r="AL57" s="693"/>
      <c r="AM57" s="693"/>
      <c r="AN57" s="693"/>
      <c r="AO57" s="693"/>
      <c r="AP57" s="693"/>
      <c r="AQ57" s="693"/>
      <c r="AR57" s="693"/>
      <c r="AS57" s="693"/>
      <c r="AT57" s="693"/>
      <c r="AU57" s="693"/>
      <c r="AV57" s="693"/>
      <c r="AW57" s="693"/>
      <c r="AX57" s="693"/>
      <c r="AY57" s="693"/>
      <c r="AZ57" s="693"/>
      <c r="BA57" s="693"/>
      <c r="BB57" s="693"/>
      <c r="BC57" s="693"/>
      <c r="BD57" s="693"/>
      <c r="BE57" s="693"/>
      <c r="BF57" s="693"/>
      <c r="BG57" s="693"/>
      <c r="BH57" s="693"/>
      <c r="BI57" s="693"/>
      <c r="BJ57" s="693"/>
      <c r="BK57" s="693"/>
      <c r="BL57" s="693"/>
      <c r="BM57" s="693"/>
      <c r="BN57" s="693"/>
      <c r="BO57" s="693"/>
      <c r="BP57" s="693"/>
      <c r="BQ57" s="693"/>
      <c r="BR57" s="693"/>
      <c r="BS57" s="693"/>
      <c r="BT57" s="693"/>
      <c r="BU57" s="693"/>
      <c r="BV57" s="693"/>
      <c r="BW57" s="693"/>
      <c r="BX57" s="693"/>
      <c r="BY57" s="693"/>
      <c r="BZ57" s="693"/>
      <c r="CA57" s="693"/>
      <c r="CB57" s="693"/>
      <c r="CC57" s="693"/>
      <c r="CD57" s="693"/>
      <c r="CE57" s="693"/>
      <c r="CF57" s="693"/>
      <c r="CG57" s="693"/>
      <c r="CH57" s="693"/>
      <c r="CI57" s="693"/>
      <c r="CJ57" s="693"/>
      <c r="CK57" s="693"/>
      <c r="CL57" s="693"/>
      <c r="CM57" s="693"/>
      <c r="CN57" s="693"/>
      <c r="CO57" s="693"/>
      <c r="CP57" s="693"/>
      <c r="CQ57" s="693"/>
      <c r="CR57" s="693"/>
      <c r="CS57" s="693"/>
      <c r="CT57" s="693"/>
      <c r="CU57" s="693"/>
      <c r="CV57" s="693"/>
      <c r="CW57" s="693"/>
      <c r="CX57" s="693"/>
      <c r="CY57" s="693"/>
      <c r="CZ57" s="693"/>
      <c r="DA57" s="693"/>
      <c r="DB57" s="693"/>
      <c r="DC57" s="693"/>
      <c r="DD57" s="693"/>
      <c r="DE57" s="693"/>
      <c r="DF57" s="693"/>
      <c r="DG57" s="693"/>
      <c r="DH57" s="693"/>
      <c r="DI57" s="693"/>
      <c r="DJ57" s="693"/>
      <c r="DK57" s="693"/>
      <c r="DL57" s="693"/>
      <c r="DM57" s="693"/>
      <c r="DN57" s="693"/>
      <c r="DO57" s="693"/>
      <c r="DP57" s="693"/>
      <c r="DQ57" s="693"/>
      <c r="DR57" s="693"/>
      <c r="DS57" s="693"/>
      <c r="DT57" s="693"/>
      <c r="DU57" s="693"/>
      <c r="DV57" s="693"/>
      <c r="DW57" s="693"/>
      <c r="DX57" s="693"/>
      <c r="DY57" s="693"/>
      <c r="DZ57" s="693"/>
      <c r="EA57" s="693"/>
      <c r="EB57" s="693"/>
      <c r="EC57" s="693"/>
      <c r="ED57" s="693"/>
      <c r="EE57" s="693"/>
      <c r="EF57" s="693"/>
      <c r="EG57" s="693"/>
      <c r="EH57" s="693"/>
      <c r="EI57" s="693"/>
      <c r="EJ57" s="693"/>
      <c r="EK57" s="693"/>
      <c r="EL57" s="693"/>
      <c r="EM57" s="693"/>
      <c r="EN57" s="693"/>
      <c r="EO57" s="693"/>
      <c r="EP57" s="693"/>
      <c r="EQ57" s="693"/>
      <c r="ER57" s="693"/>
      <c r="ES57" s="693"/>
      <c r="ET57" s="693"/>
      <c r="EU57" s="693"/>
      <c r="EV57" s="693"/>
      <c r="EW57" s="693"/>
      <c r="EX57" s="693"/>
      <c r="EY57" s="693"/>
      <c r="EZ57" s="693"/>
      <c r="FA57" s="693"/>
      <c r="FB57" s="693"/>
      <c r="FC57" s="693"/>
      <c r="FD57" s="693"/>
      <c r="FE57" s="693"/>
      <c r="FF57" s="693"/>
      <c r="FG57" s="693"/>
      <c r="FH57" s="693"/>
      <c r="FI57" s="693"/>
      <c r="FJ57" s="693"/>
      <c r="FK57" s="693"/>
      <c r="FL57" s="693"/>
      <c r="FM57" s="693"/>
      <c r="FN57" s="693"/>
      <c r="FO57" s="693"/>
      <c r="FP57" s="693"/>
      <c r="FQ57" s="693"/>
      <c r="FR57" s="693"/>
      <c r="FS57" s="693"/>
      <c r="FT57" s="693"/>
      <c r="FU57" s="693"/>
      <c r="FV57" s="693"/>
      <c r="FW57" s="693"/>
      <c r="FX57" s="693"/>
      <c r="FY57" s="693"/>
      <c r="FZ57" s="693"/>
      <c r="GA57" s="693"/>
      <c r="GB57" s="693"/>
    </row>
    <row r="58" spans="1:184" ht="12" customHeight="1">
      <c r="A58" s="849" t="s">
        <v>271</v>
      </c>
      <c r="B58" s="785" t="s">
        <v>272</v>
      </c>
      <c r="C58" s="731">
        <v>15</v>
      </c>
      <c r="D58" s="732">
        <v>0</v>
      </c>
      <c r="E58" s="733">
        <f t="shared" si="20"/>
        <v>15</v>
      </c>
      <c r="F58" s="731">
        <v>15</v>
      </c>
      <c r="G58" s="732">
        <v>10</v>
      </c>
      <c r="H58" s="732">
        <f t="shared" si="21"/>
        <v>25</v>
      </c>
      <c r="I58" s="734">
        <v>1</v>
      </c>
      <c r="J58" s="735"/>
      <c r="K58" s="736"/>
      <c r="L58" s="736"/>
      <c r="M58" s="737"/>
      <c r="N58" s="735"/>
      <c r="O58" s="736"/>
      <c r="P58" s="736"/>
      <c r="Q58" s="737"/>
      <c r="R58" s="731">
        <v>15</v>
      </c>
      <c r="S58" s="732">
        <v>0</v>
      </c>
      <c r="T58" s="732">
        <v>10</v>
      </c>
      <c r="U58" s="734">
        <v>1</v>
      </c>
      <c r="V58" s="735"/>
      <c r="W58" s="736"/>
      <c r="X58" s="736"/>
      <c r="Y58" s="737"/>
      <c r="Z58" s="738" t="s">
        <v>64</v>
      </c>
      <c r="AA58" s="692"/>
      <c r="AB58" s="693"/>
      <c r="AC58" s="693"/>
      <c r="AD58" s="693"/>
      <c r="AE58" s="693"/>
      <c r="AF58" s="693"/>
      <c r="AG58" s="693"/>
      <c r="AH58" s="693"/>
      <c r="AI58" s="693"/>
      <c r="AJ58" s="693"/>
      <c r="AK58" s="693"/>
      <c r="AL58" s="693"/>
      <c r="AM58" s="693"/>
      <c r="AN58" s="693"/>
      <c r="AO58" s="693"/>
      <c r="AP58" s="693"/>
      <c r="AQ58" s="693"/>
      <c r="AR58" s="693"/>
      <c r="AS58" s="693"/>
      <c r="AT58" s="693"/>
      <c r="AU58" s="693"/>
      <c r="AV58" s="693"/>
      <c r="AW58" s="693"/>
      <c r="AX58" s="693"/>
      <c r="AY58" s="693"/>
      <c r="AZ58" s="693"/>
      <c r="BA58" s="693"/>
      <c r="BB58" s="693"/>
      <c r="BC58" s="693"/>
      <c r="BD58" s="693"/>
      <c r="BE58" s="693"/>
      <c r="BF58" s="693"/>
      <c r="BG58" s="693"/>
      <c r="BH58" s="693"/>
      <c r="BI58" s="693"/>
      <c r="BJ58" s="693"/>
      <c r="BK58" s="693"/>
      <c r="BL58" s="693"/>
      <c r="BM58" s="693"/>
      <c r="BN58" s="693"/>
      <c r="BO58" s="693"/>
      <c r="BP58" s="693"/>
      <c r="BQ58" s="693"/>
      <c r="BR58" s="693"/>
      <c r="BS58" s="693"/>
      <c r="BT58" s="693"/>
      <c r="BU58" s="693"/>
      <c r="BV58" s="693"/>
      <c r="BW58" s="693"/>
      <c r="BX58" s="693"/>
      <c r="BY58" s="693"/>
      <c r="BZ58" s="693"/>
      <c r="CA58" s="693"/>
      <c r="CB58" s="693"/>
      <c r="CC58" s="693"/>
      <c r="CD58" s="693"/>
      <c r="CE58" s="693"/>
      <c r="CF58" s="693"/>
      <c r="CG58" s="693"/>
      <c r="CH58" s="693"/>
      <c r="CI58" s="693"/>
      <c r="CJ58" s="693"/>
      <c r="CK58" s="693"/>
      <c r="CL58" s="693"/>
      <c r="CM58" s="693"/>
      <c r="CN58" s="693"/>
      <c r="CO58" s="693"/>
      <c r="CP58" s="693"/>
      <c r="CQ58" s="693"/>
      <c r="CR58" s="693"/>
      <c r="CS58" s="693"/>
      <c r="CT58" s="693"/>
      <c r="CU58" s="693"/>
      <c r="CV58" s="693"/>
      <c r="CW58" s="693"/>
      <c r="CX58" s="693"/>
      <c r="CY58" s="693"/>
      <c r="CZ58" s="693"/>
      <c r="DA58" s="693"/>
      <c r="DB58" s="693"/>
      <c r="DC58" s="693"/>
      <c r="DD58" s="693"/>
      <c r="DE58" s="693"/>
      <c r="DF58" s="693"/>
      <c r="DG58" s="693"/>
      <c r="DH58" s="693"/>
      <c r="DI58" s="693"/>
      <c r="DJ58" s="693"/>
      <c r="DK58" s="693"/>
      <c r="DL58" s="693"/>
      <c r="DM58" s="693"/>
      <c r="DN58" s="693"/>
      <c r="DO58" s="693"/>
      <c r="DP58" s="693"/>
      <c r="DQ58" s="693"/>
      <c r="DR58" s="693"/>
      <c r="DS58" s="693"/>
      <c r="DT58" s="693"/>
      <c r="DU58" s="693"/>
      <c r="DV58" s="693"/>
      <c r="DW58" s="693"/>
      <c r="DX58" s="693"/>
      <c r="DY58" s="693"/>
      <c r="DZ58" s="693"/>
      <c r="EA58" s="693"/>
      <c r="EB58" s="693"/>
      <c r="EC58" s="693"/>
      <c r="ED58" s="693"/>
      <c r="EE58" s="693"/>
      <c r="EF58" s="693"/>
      <c r="EG58" s="693"/>
      <c r="EH58" s="693"/>
      <c r="EI58" s="693"/>
      <c r="EJ58" s="693"/>
      <c r="EK58" s="693"/>
      <c r="EL58" s="693"/>
      <c r="EM58" s="693"/>
      <c r="EN58" s="693"/>
      <c r="EO58" s="693"/>
      <c r="EP58" s="693"/>
      <c r="EQ58" s="693"/>
      <c r="ER58" s="693"/>
      <c r="ES58" s="693"/>
      <c r="ET58" s="693"/>
      <c r="EU58" s="693"/>
      <c r="EV58" s="693"/>
      <c r="EW58" s="693"/>
      <c r="EX58" s="693"/>
      <c r="EY58" s="693"/>
      <c r="EZ58" s="693"/>
      <c r="FA58" s="693"/>
      <c r="FB58" s="693"/>
      <c r="FC58" s="693"/>
      <c r="FD58" s="693"/>
      <c r="FE58" s="693"/>
      <c r="FF58" s="693"/>
      <c r="FG58" s="693"/>
      <c r="FH58" s="693"/>
      <c r="FI58" s="693"/>
      <c r="FJ58" s="693"/>
      <c r="FK58" s="693"/>
      <c r="FL58" s="693"/>
      <c r="FM58" s="693"/>
      <c r="FN58" s="693"/>
      <c r="FO58" s="693"/>
      <c r="FP58" s="693"/>
      <c r="FQ58" s="693"/>
      <c r="FR58" s="693"/>
      <c r="FS58" s="693"/>
      <c r="FT58" s="693"/>
      <c r="FU58" s="693"/>
      <c r="FV58" s="693"/>
      <c r="FW58" s="693"/>
      <c r="FX58" s="693"/>
      <c r="FY58" s="693"/>
      <c r="FZ58" s="693"/>
      <c r="GA58" s="693"/>
      <c r="GB58" s="693"/>
    </row>
    <row r="59" spans="1:184" ht="13.5" customHeight="1" thickBot="1">
      <c r="A59" s="850" t="s">
        <v>273</v>
      </c>
      <c r="B59" s="851" t="s">
        <v>274</v>
      </c>
      <c r="C59" s="744">
        <v>0</v>
      </c>
      <c r="D59" s="745">
        <v>30</v>
      </c>
      <c r="E59" s="746">
        <f t="shared" si="20"/>
        <v>30</v>
      </c>
      <c r="F59" s="744">
        <v>30</v>
      </c>
      <c r="G59" s="745">
        <v>20</v>
      </c>
      <c r="H59" s="745">
        <f t="shared" si="21"/>
        <v>50</v>
      </c>
      <c r="I59" s="748">
        <v>2</v>
      </c>
      <c r="J59" s="749"/>
      <c r="K59" s="750"/>
      <c r="L59" s="750"/>
      <c r="M59" s="825"/>
      <c r="N59" s="744">
        <v>0</v>
      </c>
      <c r="O59" s="745">
        <v>30</v>
      </c>
      <c r="P59" s="745">
        <v>20</v>
      </c>
      <c r="Q59" s="748">
        <v>2</v>
      </c>
      <c r="R59" s="749"/>
      <c r="S59" s="750"/>
      <c r="T59" s="750"/>
      <c r="U59" s="825"/>
      <c r="V59" s="749"/>
      <c r="W59" s="750"/>
      <c r="X59" s="750"/>
      <c r="Y59" s="825"/>
      <c r="Z59" s="852" t="s">
        <v>58</v>
      </c>
      <c r="AA59" s="692"/>
      <c r="AB59" s="693"/>
      <c r="AC59" s="693"/>
      <c r="AD59" s="693"/>
      <c r="AE59" s="693"/>
      <c r="AF59" s="693"/>
      <c r="AG59" s="693"/>
      <c r="AH59" s="693"/>
      <c r="AI59" s="693"/>
      <c r="AJ59" s="693"/>
      <c r="AK59" s="693"/>
      <c r="AL59" s="693"/>
      <c r="AM59" s="693"/>
      <c r="AN59" s="693"/>
      <c r="AO59" s="693"/>
      <c r="AP59" s="693"/>
      <c r="AQ59" s="693"/>
      <c r="AR59" s="693"/>
      <c r="AS59" s="693"/>
      <c r="AT59" s="693"/>
      <c r="AU59" s="693"/>
      <c r="AV59" s="693"/>
      <c r="AW59" s="693"/>
      <c r="AX59" s="693"/>
      <c r="AY59" s="693"/>
      <c r="AZ59" s="693"/>
      <c r="BA59" s="693"/>
      <c r="BB59" s="693"/>
      <c r="BC59" s="693"/>
      <c r="BD59" s="693"/>
      <c r="BE59" s="693"/>
      <c r="BF59" s="693"/>
      <c r="BG59" s="693"/>
      <c r="BH59" s="693"/>
      <c r="BI59" s="693"/>
      <c r="BJ59" s="693"/>
      <c r="BK59" s="693"/>
      <c r="BL59" s="693"/>
      <c r="BM59" s="693"/>
      <c r="BN59" s="693"/>
      <c r="BO59" s="693"/>
      <c r="BP59" s="693"/>
      <c r="BQ59" s="693"/>
      <c r="BR59" s="693"/>
      <c r="BS59" s="693"/>
      <c r="BT59" s="693"/>
      <c r="BU59" s="693"/>
      <c r="BV59" s="693"/>
      <c r="BW59" s="693"/>
      <c r="BX59" s="693"/>
      <c r="BY59" s="693"/>
      <c r="BZ59" s="693"/>
      <c r="CA59" s="693"/>
      <c r="CB59" s="693"/>
      <c r="CC59" s="693"/>
      <c r="CD59" s="693"/>
      <c r="CE59" s="693"/>
      <c r="CF59" s="693"/>
      <c r="CG59" s="693"/>
      <c r="CH59" s="693"/>
      <c r="CI59" s="693"/>
      <c r="CJ59" s="693"/>
      <c r="CK59" s="693"/>
      <c r="CL59" s="693"/>
      <c r="CM59" s="693"/>
      <c r="CN59" s="693"/>
      <c r="CO59" s="693"/>
      <c r="CP59" s="693"/>
      <c r="CQ59" s="693"/>
      <c r="CR59" s="693"/>
      <c r="CS59" s="693"/>
      <c r="CT59" s="693"/>
      <c r="CU59" s="693"/>
      <c r="CV59" s="693"/>
      <c r="CW59" s="693"/>
      <c r="CX59" s="693"/>
      <c r="CY59" s="693"/>
      <c r="CZ59" s="693"/>
      <c r="DA59" s="693"/>
      <c r="DB59" s="693"/>
      <c r="DC59" s="693"/>
      <c r="DD59" s="693"/>
      <c r="DE59" s="693"/>
      <c r="DF59" s="693"/>
      <c r="DG59" s="693"/>
      <c r="DH59" s="693"/>
      <c r="DI59" s="693"/>
      <c r="DJ59" s="693"/>
      <c r="DK59" s="693"/>
      <c r="DL59" s="693"/>
      <c r="DM59" s="693"/>
      <c r="DN59" s="693"/>
      <c r="DO59" s="693"/>
      <c r="DP59" s="693"/>
      <c r="DQ59" s="693"/>
      <c r="DR59" s="693"/>
      <c r="DS59" s="693"/>
      <c r="DT59" s="693"/>
      <c r="DU59" s="693"/>
      <c r="DV59" s="693"/>
      <c r="DW59" s="693"/>
      <c r="DX59" s="693"/>
      <c r="DY59" s="693"/>
      <c r="DZ59" s="693"/>
      <c r="EA59" s="693"/>
      <c r="EB59" s="693"/>
      <c r="EC59" s="693"/>
      <c r="ED59" s="693"/>
      <c r="EE59" s="693"/>
      <c r="EF59" s="693"/>
      <c r="EG59" s="693"/>
      <c r="EH59" s="693"/>
      <c r="EI59" s="693"/>
      <c r="EJ59" s="693"/>
      <c r="EK59" s="693"/>
      <c r="EL59" s="693"/>
      <c r="EM59" s="693"/>
      <c r="EN59" s="693"/>
      <c r="EO59" s="693"/>
      <c r="EP59" s="693"/>
      <c r="EQ59" s="693"/>
      <c r="ER59" s="693"/>
      <c r="ES59" s="693"/>
      <c r="ET59" s="693"/>
      <c r="EU59" s="693"/>
      <c r="EV59" s="693"/>
      <c r="EW59" s="693"/>
      <c r="EX59" s="693"/>
      <c r="EY59" s="693"/>
      <c r="EZ59" s="693"/>
      <c r="FA59" s="693"/>
      <c r="FB59" s="693"/>
      <c r="FC59" s="693"/>
      <c r="FD59" s="693"/>
      <c r="FE59" s="693"/>
      <c r="FF59" s="693"/>
      <c r="FG59" s="693"/>
      <c r="FH59" s="693"/>
      <c r="FI59" s="693"/>
      <c r="FJ59" s="693"/>
      <c r="FK59" s="693"/>
      <c r="FL59" s="693"/>
      <c r="FM59" s="693"/>
      <c r="FN59" s="693"/>
      <c r="FO59" s="693"/>
      <c r="FP59" s="693"/>
      <c r="FQ59" s="693"/>
      <c r="FR59" s="693"/>
      <c r="FS59" s="693"/>
      <c r="FT59" s="693"/>
      <c r="FU59" s="693"/>
      <c r="FV59" s="693"/>
      <c r="FW59" s="693"/>
      <c r="FX59" s="693"/>
      <c r="FY59" s="693"/>
      <c r="FZ59" s="693"/>
      <c r="GA59" s="693"/>
      <c r="GB59" s="693"/>
    </row>
    <row r="60" spans="1:184" ht="13.5" customHeight="1" thickBot="1">
      <c r="A60" s="853"/>
      <c r="B60" s="854" t="s">
        <v>151</v>
      </c>
      <c r="C60" s="765">
        <f t="shared" ref="C60:Y60" si="22">SUM(C52:C59)</f>
        <v>45</v>
      </c>
      <c r="D60" s="756">
        <f t="shared" si="22"/>
        <v>90</v>
      </c>
      <c r="E60" s="855">
        <f t="shared" si="22"/>
        <v>135</v>
      </c>
      <c r="F60" s="764">
        <f t="shared" si="22"/>
        <v>135</v>
      </c>
      <c r="G60" s="761">
        <f t="shared" si="22"/>
        <v>90</v>
      </c>
      <c r="H60" s="756">
        <f t="shared" si="22"/>
        <v>225</v>
      </c>
      <c r="I60" s="856">
        <f t="shared" si="22"/>
        <v>9</v>
      </c>
      <c r="J60" s="857">
        <f t="shared" si="22"/>
        <v>15</v>
      </c>
      <c r="K60" s="756">
        <f t="shared" si="22"/>
        <v>15</v>
      </c>
      <c r="L60" s="756">
        <f t="shared" si="22"/>
        <v>20</v>
      </c>
      <c r="M60" s="856">
        <f t="shared" si="22"/>
        <v>2</v>
      </c>
      <c r="N60" s="857">
        <f t="shared" si="22"/>
        <v>0</v>
      </c>
      <c r="O60" s="756">
        <f t="shared" si="22"/>
        <v>45</v>
      </c>
      <c r="P60" s="756">
        <f t="shared" si="22"/>
        <v>30</v>
      </c>
      <c r="Q60" s="856">
        <f t="shared" si="22"/>
        <v>3</v>
      </c>
      <c r="R60" s="857">
        <f t="shared" si="22"/>
        <v>15</v>
      </c>
      <c r="S60" s="756">
        <f t="shared" si="22"/>
        <v>15</v>
      </c>
      <c r="T60" s="756">
        <f t="shared" si="22"/>
        <v>20</v>
      </c>
      <c r="U60" s="856">
        <f t="shared" si="22"/>
        <v>2</v>
      </c>
      <c r="V60" s="857">
        <f t="shared" si="22"/>
        <v>0</v>
      </c>
      <c r="W60" s="756">
        <f t="shared" si="22"/>
        <v>30</v>
      </c>
      <c r="X60" s="756">
        <f t="shared" si="22"/>
        <v>20</v>
      </c>
      <c r="Y60" s="758">
        <f t="shared" si="22"/>
        <v>2</v>
      </c>
      <c r="Z60" s="858"/>
      <c r="AA60" s="692"/>
      <c r="AB60" s="693"/>
      <c r="AC60" s="693"/>
      <c r="AD60" s="693"/>
      <c r="AE60" s="693"/>
      <c r="AF60" s="693"/>
      <c r="AG60" s="693"/>
      <c r="AH60" s="693"/>
      <c r="AI60" s="693"/>
      <c r="AJ60" s="693"/>
      <c r="AK60" s="693"/>
      <c r="AL60" s="693"/>
      <c r="AM60" s="693"/>
      <c r="AN60" s="693"/>
      <c r="AO60" s="693"/>
      <c r="AP60" s="693"/>
      <c r="AQ60" s="693"/>
      <c r="AR60" s="693"/>
      <c r="AS60" s="693"/>
      <c r="AT60" s="693"/>
      <c r="AU60" s="693"/>
      <c r="AV60" s="693"/>
      <c r="AW60" s="693"/>
      <c r="AX60" s="693"/>
      <c r="AY60" s="693"/>
      <c r="AZ60" s="693"/>
      <c r="BA60" s="693"/>
      <c r="BB60" s="693"/>
      <c r="BC60" s="693"/>
      <c r="BD60" s="693"/>
      <c r="BE60" s="693"/>
      <c r="BF60" s="693"/>
      <c r="BG60" s="693"/>
      <c r="BH60" s="693"/>
      <c r="BI60" s="693"/>
      <c r="BJ60" s="693"/>
      <c r="BK60" s="693"/>
      <c r="BL60" s="693"/>
      <c r="BM60" s="693"/>
      <c r="BN60" s="693"/>
      <c r="BO60" s="693"/>
      <c r="BP60" s="693"/>
      <c r="BQ60" s="693"/>
      <c r="BR60" s="693"/>
      <c r="BS60" s="693"/>
      <c r="BT60" s="693"/>
      <c r="BU60" s="693"/>
      <c r="BV60" s="693"/>
      <c r="BW60" s="693"/>
      <c r="BX60" s="693"/>
      <c r="BY60" s="693"/>
      <c r="BZ60" s="693"/>
      <c r="CA60" s="693"/>
      <c r="CB60" s="693"/>
      <c r="CC60" s="693"/>
      <c r="CD60" s="693"/>
      <c r="CE60" s="693"/>
      <c r="CF60" s="693"/>
      <c r="CG60" s="693"/>
      <c r="CH60" s="693"/>
      <c r="CI60" s="693"/>
      <c r="CJ60" s="693"/>
      <c r="CK60" s="693"/>
      <c r="CL60" s="693"/>
      <c r="CM60" s="693"/>
      <c r="CN60" s="693"/>
      <c r="CO60" s="693"/>
      <c r="CP60" s="693"/>
      <c r="CQ60" s="693"/>
      <c r="CR60" s="693"/>
      <c r="CS60" s="693"/>
      <c r="CT60" s="693"/>
      <c r="CU60" s="693"/>
      <c r="CV60" s="693"/>
      <c r="CW60" s="693"/>
      <c r="CX60" s="693"/>
      <c r="CY60" s="693"/>
      <c r="CZ60" s="693"/>
      <c r="DA60" s="693"/>
      <c r="DB60" s="693"/>
      <c r="DC60" s="693"/>
      <c r="DD60" s="693"/>
      <c r="DE60" s="693"/>
      <c r="DF60" s="693"/>
      <c r="DG60" s="693"/>
      <c r="DH60" s="693"/>
      <c r="DI60" s="693"/>
      <c r="DJ60" s="693"/>
      <c r="DK60" s="693"/>
      <c r="DL60" s="693"/>
      <c r="DM60" s="693"/>
      <c r="DN60" s="693"/>
      <c r="DO60" s="693"/>
      <c r="DP60" s="693"/>
      <c r="DQ60" s="693"/>
      <c r="DR60" s="693"/>
      <c r="DS60" s="693"/>
      <c r="DT60" s="693"/>
      <c r="DU60" s="693"/>
      <c r="DV60" s="693"/>
      <c r="DW60" s="693"/>
      <c r="DX60" s="693"/>
      <c r="DY60" s="693"/>
      <c r="DZ60" s="693"/>
      <c r="EA60" s="693"/>
      <c r="EB60" s="693"/>
      <c r="EC60" s="693"/>
      <c r="ED60" s="693"/>
      <c r="EE60" s="693"/>
      <c r="EF60" s="693"/>
      <c r="EG60" s="693"/>
      <c r="EH60" s="693"/>
      <c r="EI60" s="693"/>
      <c r="EJ60" s="693"/>
      <c r="EK60" s="693"/>
      <c r="EL60" s="693"/>
      <c r="EM60" s="693"/>
      <c r="EN60" s="693"/>
      <c r="EO60" s="693"/>
      <c r="EP60" s="693"/>
      <c r="EQ60" s="693"/>
      <c r="ER60" s="693"/>
      <c r="ES60" s="693"/>
      <c r="ET60" s="693"/>
      <c r="EU60" s="693"/>
      <c r="EV60" s="693"/>
      <c r="EW60" s="693"/>
      <c r="EX60" s="693"/>
      <c r="EY60" s="693"/>
      <c r="EZ60" s="693"/>
      <c r="FA60" s="693"/>
      <c r="FB60" s="693"/>
      <c r="FC60" s="693"/>
      <c r="FD60" s="693"/>
      <c r="FE60" s="693"/>
      <c r="FF60" s="693"/>
      <c r="FG60" s="693"/>
      <c r="FH60" s="693"/>
      <c r="FI60" s="693"/>
      <c r="FJ60" s="693"/>
      <c r="FK60" s="693"/>
      <c r="FL60" s="693"/>
      <c r="FM60" s="693"/>
      <c r="FN60" s="693"/>
      <c r="FO60" s="693"/>
      <c r="FP60" s="693"/>
      <c r="FQ60" s="693"/>
      <c r="FR60" s="693"/>
      <c r="FS60" s="693"/>
      <c r="FT60" s="693"/>
      <c r="FU60" s="693"/>
      <c r="FV60" s="693"/>
      <c r="FW60" s="693"/>
      <c r="FX60" s="693"/>
      <c r="FY60" s="693"/>
      <c r="FZ60" s="693"/>
      <c r="GA60" s="693"/>
      <c r="GB60" s="693"/>
    </row>
    <row r="61" spans="1:184" ht="13.5" customHeight="1" thickBot="1">
      <c r="A61" s="859" t="s">
        <v>19</v>
      </c>
      <c r="B61" s="860" t="s">
        <v>275</v>
      </c>
      <c r="C61" s="830"/>
      <c r="D61" s="830"/>
      <c r="E61" s="830"/>
      <c r="F61" s="830"/>
      <c r="G61" s="830"/>
      <c r="H61" s="830"/>
      <c r="I61" s="861"/>
      <c r="J61" s="830"/>
      <c r="K61" s="830"/>
      <c r="L61" s="830"/>
      <c r="M61" s="861"/>
      <c r="N61" s="830"/>
      <c r="O61" s="830"/>
      <c r="P61" s="830"/>
      <c r="Q61" s="861"/>
      <c r="R61" s="830"/>
      <c r="S61" s="830"/>
      <c r="T61" s="830"/>
      <c r="U61" s="861"/>
      <c r="V61" s="830"/>
      <c r="W61" s="830"/>
      <c r="X61" s="830"/>
      <c r="Y61" s="861"/>
      <c r="Z61" s="862"/>
      <c r="AA61" s="692"/>
      <c r="AB61" s="693"/>
      <c r="AC61" s="693"/>
      <c r="AD61" s="693"/>
      <c r="AE61" s="693"/>
      <c r="AF61" s="693"/>
      <c r="AG61" s="693"/>
      <c r="AH61" s="693"/>
      <c r="AI61" s="693"/>
      <c r="AJ61" s="693"/>
      <c r="AK61" s="693"/>
      <c r="AL61" s="693"/>
      <c r="AM61" s="693"/>
      <c r="AN61" s="693"/>
      <c r="AO61" s="693"/>
      <c r="AP61" s="693"/>
      <c r="AQ61" s="693"/>
      <c r="AR61" s="693"/>
      <c r="AS61" s="693"/>
      <c r="AT61" s="693"/>
      <c r="AU61" s="693"/>
      <c r="AV61" s="693"/>
      <c r="AW61" s="693"/>
      <c r="AX61" s="693"/>
      <c r="AY61" s="693"/>
      <c r="AZ61" s="693"/>
      <c r="BA61" s="693"/>
      <c r="BB61" s="693"/>
      <c r="BC61" s="693"/>
      <c r="BD61" s="693"/>
      <c r="BE61" s="693"/>
      <c r="BF61" s="693"/>
      <c r="BG61" s="693"/>
      <c r="BH61" s="693"/>
      <c r="BI61" s="693"/>
      <c r="BJ61" s="693"/>
      <c r="BK61" s="693"/>
      <c r="BL61" s="693"/>
      <c r="BM61" s="693"/>
      <c r="BN61" s="693"/>
      <c r="BO61" s="693"/>
      <c r="BP61" s="693"/>
      <c r="BQ61" s="693"/>
      <c r="BR61" s="693"/>
      <c r="BS61" s="693"/>
      <c r="BT61" s="693"/>
      <c r="BU61" s="693"/>
      <c r="BV61" s="693"/>
      <c r="BW61" s="693"/>
      <c r="BX61" s="693"/>
      <c r="BY61" s="693"/>
      <c r="BZ61" s="693"/>
      <c r="CA61" s="693"/>
      <c r="CB61" s="693"/>
      <c r="CC61" s="693"/>
      <c r="CD61" s="693"/>
      <c r="CE61" s="693"/>
      <c r="CF61" s="693"/>
      <c r="CG61" s="693"/>
      <c r="CH61" s="693"/>
      <c r="CI61" s="693"/>
      <c r="CJ61" s="693"/>
      <c r="CK61" s="693"/>
      <c r="CL61" s="693"/>
      <c r="CM61" s="693"/>
      <c r="CN61" s="693"/>
      <c r="CO61" s="693"/>
      <c r="CP61" s="693"/>
      <c r="CQ61" s="693"/>
      <c r="CR61" s="693"/>
      <c r="CS61" s="693"/>
      <c r="CT61" s="693"/>
      <c r="CU61" s="693"/>
      <c r="CV61" s="693"/>
      <c r="CW61" s="693"/>
      <c r="CX61" s="693"/>
      <c r="CY61" s="693"/>
      <c r="CZ61" s="693"/>
      <c r="DA61" s="693"/>
      <c r="DB61" s="693"/>
      <c r="DC61" s="693"/>
      <c r="DD61" s="693"/>
      <c r="DE61" s="693"/>
      <c r="DF61" s="693"/>
      <c r="DG61" s="693"/>
      <c r="DH61" s="693"/>
      <c r="DI61" s="693"/>
      <c r="DJ61" s="693"/>
      <c r="DK61" s="693"/>
      <c r="DL61" s="693"/>
      <c r="DM61" s="693"/>
      <c r="DN61" s="693"/>
      <c r="DO61" s="693"/>
      <c r="DP61" s="693"/>
      <c r="DQ61" s="693"/>
      <c r="DR61" s="693"/>
      <c r="DS61" s="693"/>
      <c r="DT61" s="693"/>
      <c r="DU61" s="693"/>
      <c r="DV61" s="693"/>
      <c r="DW61" s="693"/>
      <c r="DX61" s="693"/>
      <c r="DY61" s="693"/>
      <c r="DZ61" s="693"/>
      <c r="EA61" s="693"/>
      <c r="EB61" s="693"/>
      <c r="EC61" s="693"/>
      <c r="ED61" s="693"/>
      <c r="EE61" s="693"/>
      <c r="EF61" s="693"/>
      <c r="EG61" s="693"/>
      <c r="EH61" s="693"/>
      <c r="EI61" s="693"/>
      <c r="EJ61" s="693"/>
      <c r="EK61" s="693"/>
      <c r="EL61" s="693"/>
      <c r="EM61" s="693"/>
      <c r="EN61" s="693"/>
      <c r="EO61" s="693"/>
      <c r="EP61" s="693"/>
      <c r="EQ61" s="693"/>
      <c r="ER61" s="693"/>
      <c r="ES61" s="693"/>
      <c r="ET61" s="693"/>
      <c r="EU61" s="693"/>
      <c r="EV61" s="693"/>
      <c r="EW61" s="693"/>
      <c r="EX61" s="693"/>
      <c r="EY61" s="693"/>
      <c r="EZ61" s="693"/>
      <c r="FA61" s="693"/>
      <c r="FB61" s="693"/>
      <c r="FC61" s="693"/>
      <c r="FD61" s="693"/>
      <c r="FE61" s="693"/>
      <c r="FF61" s="693"/>
      <c r="FG61" s="693"/>
      <c r="FH61" s="693"/>
      <c r="FI61" s="693"/>
      <c r="FJ61" s="693"/>
      <c r="FK61" s="693"/>
      <c r="FL61" s="693"/>
      <c r="FM61" s="693"/>
      <c r="FN61" s="693"/>
      <c r="FO61" s="693"/>
      <c r="FP61" s="693"/>
      <c r="FQ61" s="693"/>
      <c r="FR61" s="693"/>
      <c r="FS61" s="693"/>
      <c r="FT61" s="693"/>
      <c r="FU61" s="693"/>
      <c r="FV61" s="693"/>
      <c r="FW61" s="693"/>
      <c r="FX61" s="693"/>
      <c r="FY61" s="693"/>
      <c r="FZ61" s="693"/>
      <c r="GA61" s="693"/>
      <c r="GB61" s="693"/>
    </row>
    <row r="62" spans="1:184" ht="13.5" customHeight="1" thickBot="1">
      <c r="A62" s="863" t="s">
        <v>176</v>
      </c>
      <c r="B62" s="828" t="s">
        <v>177</v>
      </c>
      <c r="C62" s="829"/>
      <c r="D62" s="829"/>
      <c r="E62" s="829"/>
      <c r="F62" s="829"/>
      <c r="G62" s="829"/>
      <c r="H62" s="829"/>
      <c r="I62" s="829"/>
      <c r="J62" s="829"/>
      <c r="K62" s="829"/>
      <c r="L62" s="830"/>
      <c r="M62" s="829"/>
      <c r="N62" s="829"/>
      <c r="O62" s="829"/>
      <c r="P62" s="830"/>
      <c r="Q62" s="829"/>
      <c r="R62" s="829"/>
      <c r="S62" s="829"/>
      <c r="T62" s="771"/>
      <c r="U62" s="829"/>
      <c r="V62" s="829"/>
      <c r="W62" s="829"/>
      <c r="X62" s="772"/>
      <c r="Y62" s="829"/>
      <c r="Z62" s="831"/>
      <c r="AA62" s="692"/>
      <c r="AB62" s="693"/>
      <c r="AC62" s="693"/>
      <c r="AD62" s="693"/>
      <c r="AE62" s="693"/>
      <c r="AF62" s="693"/>
      <c r="AG62" s="693"/>
      <c r="AH62" s="693"/>
      <c r="AI62" s="693"/>
      <c r="AJ62" s="693"/>
      <c r="AK62" s="693"/>
      <c r="AL62" s="693"/>
      <c r="AM62" s="693"/>
      <c r="AN62" s="693"/>
      <c r="AO62" s="693"/>
      <c r="AP62" s="693"/>
      <c r="AQ62" s="693"/>
      <c r="AR62" s="693"/>
      <c r="AS62" s="693"/>
      <c r="AT62" s="693"/>
      <c r="AU62" s="693"/>
      <c r="AV62" s="693"/>
      <c r="AW62" s="693"/>
      <c r="AX62" s="693"/>
      <c r="AY62" s="693"/>
      <c r="AZ62" s="693"/>
      <c r="BA62" s="693"/>
      <c r="BB62" s="693"/>
      <c r="BC62" s="693"/>
      <c r="BD62" s="693"/>
      <c r="BE62" s="693"/>
      <c r="BF62" s="693"/>
      <c r="BG62" s="693"/>
      <c r="BH62" s="693"/>
      <c r="BI62" s="693"/>
      <c r="BJ62" s="693"/>
      <c r="BK62" s="693"/>
      <c r="BL62" s="693"/>
      <c r="BM62" s="693"/>
      <c r="BN62" s="693"/>
      <c r="BO62" s="693"/>
      <c r="BP62" s="693"/>
      <c r="BQ62" s="693"/>
      <c r="BR62" s="693"/>
      <c r="BS62" s="693"/>
      <c r="BT62" s="693"/>
      <c r="BU62" s="693"/>
      <c r="BV62" s="693"/>
      <c r="BW62" s="693"/>
      <c r="BX62" s="693"/>
      <c r="BY62" s="693"/>
      <c r="BZ62" s="693"/>
      <c r="CA62" s="693"/>
      <c r="CB62" s="693"/>
      <c r="CC62" s="693"/>
      <c r="CD62" s="693"/>
      <c r="CE62" s="693"/>
      <c r="CF62" s="693"/>
      <c r="CG62" s="693"/>
      <c r="CH62" s="693"/>
      <c r="CI62" s="693"/>
      <c r="CJ62" s="693"/>
      <c r="CK62" s="693"/>
      <c r="CL62" s="693"/>
      <c r="CM62" s="693"/>
      <c r="CN62" s="693"/>
      <c r="CO62" s="693"/>
      <c r="CP62" s="693"/>
      <c r="CQ62" s="693"/>
      <c r="CR62" s="693"/>
      <c r="CS62" s="693"/>
      <c r="CT62" s="693"/>
      <c r="CU62" s="693"/>
      <c r="CV62" s="693"/>
      <c r="CW62" s="693"/>
      <c r="CX62" s="693"/>
      <c r="CY62" s="693"/>
      <c r="CZ62" s="693"/>
      <c r="DA62" s="693"/>
      <c r="DB62" s="693"/>
      <c r="DC62" s="693"/>
      <c r="DD62" s="693"/>
      <c r="DE62" s="693"/>
      <c r="DF62" s="693"/>
      <c r="DG62" s="693"/>
      <c r="DH62" s="693"/>
      <c r="DI62" s="693"/>
      <c r="DJ62" s="693"/>
      <c r="DK62" s="693"/>
      <c r="DL62" s="693"/>
      <c r="DM62" s="693"/>
      <c r="DN62" s="693"/>
      <c r="DO62" s="693"/>
      <c r="DP62" s="693"/>
      <c r="DQ62" s="693"/>
      <c r="DR62" s="693"/>
      <c r="DS62" s="693"/>
      <c r="DT62" s="693"/>
      <c r="DU62" s="693"/>
      <c r="DV62" s="693"/>
      <c r="DW62" s="693"/>
      <c r="DX62" s="693"/>
      <c r="DY62" s="693"/>
      <c r="DZ62" s="693"/>
      <c r="EA62" s="693"/>
      <c r="EB62" s="693"/>
      <c r="EC62" s="693"/>
      <c r="ED62" s="693"/>
      <c r="EE62" s="693"/>
      <c r="EF62" s="693"/>
      <c r="EG62" s="693"/>
      <c r="EH62" s="693"/>
      <c r="EI62" s="693"/>
      <c r="EJ62" s="693"/>
      <c r="EK62" s="693"/>
      <c r="EL62" s="693"/>
      <c r="EM62" s="693"/>
      <c r="EN62" s="693"/>
      <c r="EO62" s="693"/>
      <c r="EP62" s="693"/>
      <c r="EQ62" s="693"/>
      <c r="ER62" s="693"/>
      <c r="ES62" s="693"/>
      <c r="ET62" s="693"/>
      <c r="EU62" s="693"/>
      <c r="EV62" s="693"/>
      <c r="EW62" s="693"/>
      <c r="EX62" s="693"/>
      <c r="EY62" s="693"/>
      <c r="EZ62" s="693"/>
      <c r="FA62" s="693"/>
      <c r="FB62" s="693"/>
      <c r="FC62" s="693"/>
      <c r="FD62" s="693"/>
      <c r="FE62" s="693"/>
      <c r="FF62" s="693"/>
      <c r="FG62" s="693"/>
      <c r="FH62" s="693"/>
      <c r="FI62" s="693"/>
      <c r="FJ62" s="693"/>
      <c r="FK62" s="693"/>
      <c r="FL62" s="693"/>
      <c r="FM62" s="693"/>
      <c r="FN62" s="693"/>
      <c r="FO62" s="693"/>
      <c r="FP62" s="693"/>
      <c r="FQ62" s="693"/>
      <c r="FR62" s="693"/>
      <c r="FS62" s="693"/>
      <c r="FT62" s="693"/>
      <c r="FU62" s="693"/>
      <c r="FV62" s="693"/>
      <c r="FW62" s="693"/>
      <c r="FX62" s="693"/>
      <c r="FY62" s="693"/>
      <c r="FZ62" s="693"/>
      <c r="GA62" s="693"/>
      <c r="GB62" s="693"/>
    </row>
    <row r="63" spans="1:184" ht="13.5" customHeight="1" thickBot="1">
      <c r="A63" s="767" t="s">
        <v>33</v>
      </c>
      <c r="B63" s="833" t="s">
        <v>243</v>
      </c>
      <c r="C63" s="755">
        <f>SUM(J63,N63,R63,V63)</f>
        <v>60</v>
      </c>
      <c r="D63" s="756">
        <f>SUM(K63,O63,S63,W63)</f>
        <v>90</v>
      </c>
      <c r="E63" s="757">
        <f>SUM(C63:D63)</f>
        <v>150</v>
      </c>
      <c r="F63" s="755">
        <v>150</v>
      </c>
      <c r="G63" s="756">
        <f>H63-F63</f>
        <v>100</v>
      </c>
      <c r="H63" s="756">
        <f>$B$6*I63</f>
        <v>250</v>
      </c>
      <c r="I63" s="758">
        <f>SUM(M63,Q63,U63,Y63)</f>
        <v>10</v>
      </c>
      <c r="J63" s="834"/>
      <c r="K63" s="835"/>
      <c r="L63" s="835"/>
      <c r="M63" s="836"/>
      <c r="N63" s="834"/>
      <c r="O63" s="835"/>
      <c r="P63" s="835"/>
      <c r="Q63" s="836"/>
      <c r="R63" s="755">
        <v>30</v>
      </c>
      <c r="S63" s="756">
        <v>30</v>
      </c>
      <c r="T63" s="864">
        <v>40</v>
      </c>
      <c r="U63" s="758">
        <v>4</v>
      </c>
      <c r="V63" s="755">
        <v>30</v>
      </c>
      <c r="W63" s="756">
        <v>60</v>
      </c>
      <c r="X63" s="865">
        <v>60</v>
      </c>
      <c r="Y63" s="758">
        <v>6</v>
      </c>
      <c r="Z63" s="837" t="s">
        <v>50</v>
      </c>
      <c r="AA63" s="692"/>
      <c r="AB63" s="693"/>
      <c r="AC63" s="693"/>
      <c r="AD63" s="693"/>
      <c r="AE63" s="693"/>
      <c r="AF63" s="693"/>
      <c r="AG63" s="693"/>
      <c r="AH63" s="693"/>
      <c r="AI63" s="693"/>
      <c r="AJ63" s="693"/>
      <c r="AK63" s="693"/>
      <c r="AL63" s="693"/>
      <c r="AM63" s="693"/>
      <c r="AN63" s="693"/>
      <c r="AO63" s="693"/>
      <c r="AP63" s="693"/>
      <c r="AQ63" s="693"/>
      <c r="AR63" s="693"/>
      <c r="AS63" s="693"/>
      <c r="AT63" s="693"/>
      <c r="AU63" s="693"/>
      <c r="AV63" s="693"/>
      <c r="AW63" s="693"/>
      <c r="AX63" s="693"/>
      <c r="AY63" s="693"/>
      <c r="AZ63" s="693"/>
      <c r="BA63" s="693"/>
      <c r="BB63" s="693"/>
      <c r="BC63" s="693"/>
      <c r="BD63" s="693"/>
      <c r="BE63" s="693"/>
      <c r="BF63" s="693"/>
      <c r="BG63" s="693"/>
      <c r="BH63" s="693"/>
      <c r="BI63" s="693"/>
      <c r="BJ63" s="693"/>
      <c r="BK63" s="693"/>
      <c r="BL63" s="693"/>
      <c r="BM63" s="693"/>
      <c r="BN63" s="693"/>
      <c r="BO63" s="693"/>
      <c r="BP63" s="693"/>
      <c r="BQ63" s="693"/>
      <c r="BR63" s="693"/>
      <c r="BS63" s="693"/>
      <c r="BT63" s="693"/>
      <c r="BU63" s="693"/>
      <c r="BV63" s="693"/>
      <c r="BW63" s="693"/>
      <c r="BX63" s="693"/>
      <c r="BY63" s="693"/>
      <c r="BZ63" s="693"/>
      <c r="CA63" s="693"/>
      <c r="CB63" s="693"/>
      <c r="CC63" s="693"/>
      <c r="CD63" s="693"/>
      <c r="CE63" s="693"/>
      <c r="CF63" s="693"/>
      <c r="CG63" s="693"/>
      <c r="CH63" s="693"/>
      <c r="CI63" s="693"/>
      <c r="CJ63" s="693"/>
      <c r="CK63" s="693"/>
      <c r="CL63" s="693"/>
      <c r="CM63" s="693"/>
      <c r="CN63" s="693"/>
      <c r="CO63" s="693"/>
      <c r="CP63" s="693"/>
      <c r="CQ63" s="693"/>
      <c r="CR63" s="693"/>
      <c r="CS63" s="693"/>
      <c r="CT63" s="693"/>
      <c r="CU63" s="693"/>
      <c r="CV63" s="693"/>
      <c r="CW63" s="693"/>
      <c r="CX63" s="693"/>
      <c r="CY63" s="693"/>
      <c r="CZ63" s="693"/>
      <c r="DA63" s="693"/>
      <c r="DB63" s="693"/>
      <c r="DC63" s="693"/>
      <c r="DD63" s="693"/>
      <c r="DE63" s="693"/>
      <c r="DF63" s="693"/>
      <c r="DG63" s="693"/>
      <c r="DH63" s="693"/>
      <c r="DI63" s="693"/>
      <c r="DJ63" s="693"/>
      <c r="DK63" s="693"/>
      <c r="DL63" s="693"/>
      <c r="DM63" s="693"/>
      <c r="DN63" s="693"/>
      <c r="DO63" s="693"/>
      <c r="DP63" s="693"/>
      <c r="DQ63" s="693"/>
      <c r="DR63" s="693"/>
      <c r="DS63" s="693"/>
      <c r="DT63" s="693"/>
      <c r="DU63" s="693"/>
      <c r="DV63" s="693"/>
      <c r="DW63" s="693"/>
      <c r="DX63" s="693"/>
      <c r="DY63" s="693"/>
      <c r="DZ63" s="693"/>
      <c r="EA63" s="693"/>
      <c r="EB63" s="693"/>
      <c r="EC63" s="693"/>
      <c r="ED63" s="693"/>
      <c r="EE63" s="693"/>
      <c r="EF63" s="693"/>
      <c r="EG63" s="693"/>
      <c r="EH63" s="693"/>
      <c r="EI63" s="693"/>
      <c r="EJ63" s="693"/>
      <c r="EK63" s="693"/>
      <c r="EL63" s="693"/>
      <c r="EM63" s="693"/>
      <c r="EN63" s="693"/>
      <c r="EO63" s="693"/>
      <c r="EP63" s="693"/>
      <c r="EQ63" s="693"/>
      <c r="ER63" s="693"/>
      <c r="ES63" s="693"/>
      <c r="ET63" s="693"/>
      <c r="EU63" s="693"/>
      <c r="EV63" s="693"/>
      <c r="EW63" s="693"/>
      <c r="EX63" s="693"/>
      <c r="EY63" s="693"/>
      <c r="EZ63" s="693"/>
      <c r="FA63" s="693"/>
      <c r="FB63" s="693"/>
      <c r="FC63" s="693"/>
      <c r="FD63" s="693"/>
      <c r="FE63" s="693"/>
      <c r="FF63" s="693"/>
      <c r="FG63" s="693"/>
      <c r="FH63" s="693"/>
      <c r="FI63" s="693"/>
      <c r="FJ63" s="693"/>
      <c r="FK63" s="693"/>
      <c r="FL63" s="693"/>
      <c r="FM63" s="693"/>
      <c r="FN63" s="693"/>
      <c r="FO63" s="693"/>
      <c r="FP63" s="693"/>
      <c r="FQ63" s="693"/>
      <c r="FR63" s="693"/>
      <c r="FS63" s="693"/>
      <c r="FT63" s="693"/>
      <c r="FU63" s="693"/>
      <c r="FV63" s="693"/>
      <c r="FW63" s="693"/>
      <c r="FX63" s="693"/>
      <c r="FY63" s="693"/>
      <c r="FZ63" s="693"/>
      <c r="GA63" s="693"/>
      <c r="GB63" s="693"/>
    </row>
    <row r="64" spans="1:184" ht="13.5" customHeight="1" thickBot="1">
      <c r="A64" s="767" t="s">
        <v>181</v>
      </c>
      <c r="B64" s="828" t="s">
        <v>182</v>
      </c>
      <c r="C64" s="830"/>
      <c r="D64" s="830"/>
      <c r="E64" s="830"/>
      <c r="F64" s="830"/>
      <c r="G64" s="830"/>
      <c r="H64" s="830"/>
      <c r="I64" s="866"/>
      <c r="J64" s="830"/>
      <c r="K64" s="830"/>
      <c r="L64" s="830"/>
      <c r="M64" s="866"/>
      <c r="N64" s="830"/>
      <c r="O64" s="830"/>
      <c r="P64" s="830"/>
      <c r="Q64" s="866"/>
      <c r="R64" s="830"/>
      <c r="S64" s="830"/>
      <c r="T64" s="772"/>
      <c r="U64" s="866"/>
      <c r="V64" s="830"/>
      <c r="W64" s="830"/>
      <c r="X64" s="772"/>
      <c r="Y64" s="866"/>
      <c r="Z64" s="867"/>
      <c r="AA64" s="692"/>
      <c r="AB64" s="693"/>
      <c r="AC64" s="693"/>
      <c r="AD64" s="693"/>
      <c r="AE64" s="693"/>
      <c r="AF64" s="693"/>
      <c r="AG64" s="693"/>
      <c r="AH64" s="693"/>
      <c r="AI64" s="693"/>
      <c r="AJ64" s="693"/>
      <c r="AK64" s="693"/>
      <c r="AL64" s="693"/>
      <c r="AM64" s="693"/>
      <c r="AN64" s="693"/>
      <c r="AO64" s="693"/>
      <c r="AP64" s="693"/>
      <c r="AQ64" s="693"/>
      <c r="AR64" s="693"/>
      <c r="AS64" s="693"/>
      <c r="AT64" s="693"/>
      <c r="AU64" s="693"/>
      <c r="AV64" s="693"/>
      <c r="AW64" s="693"/>
      <c r="AX64" s="693"/>
      <c r="AY64" s="693"/>
      <c r="AZ64" s="693"/>
      <c r="BA64" s="693"/>
      <c r="BB64" s="693"/>
      <c r="BC64" s="693"/>
      <c r="BD64" s="693"/>
      <c r="BE64" s="693"/>
      <c r="BF64" s="693"/>
      <c r="BG64" s="693"/>
      <c r="BH64" s="693"/>
      <c r="BI64" s="693"/>
      <c r="BJ64" s="693"/>
      <c r="BK64" s="693"/>
      <c r="BL64" s="693"/>
      <c r="BM64" s="693"/>
      <c r="BN64" s="693"/>
      <c r="BO64" s="693"/>
      <c r="BP64" s="693"/>
      <c r="BQ64" s="693"/>
      <c r="BR64" s="693"/>
      <c r="BS64" s="693"/>
      <c r="BT64" s="693"/>
      <c r="BU64" s="693"/>
      <c r="BV64" s="693"/>
      <c r="BW64" s="693"/>
      <c r="BX64" s="693"/>
      <c r="BY64" s="693"/>
      <c r="BZ64" s="693"/>
      <c r="CA64" s="693"/>
      <c r="CB64" s="693"/>
      <c r="CC64" s="693"/>
      <c r="CD64" s="693"/>
      <c r="CE64" s="693"/>
      <c r="CF64" s="693"/>
      <c r="CG64" s="693"/>
      <c r="CH64" s="693"/>
      <c r="CI64" s="693"/>
      <c r="CJ64" s="693"/>
      <c r="CK64" s="693"/>
      <c r="CL64" s="693"/>
      <c r="CM64" s="693"/>
      <c r="CN64" s="693"/>
      <c r="CO64" s="693"/>
      <c r="CP64" s="693"/>
      <c r="CQ64" s="693"/>
      <c r="CR64" s="693"/>
      <c r="CS64" s="693"/>
      <c r="CT64" s="693"/>
      <c r="CU64" s="693"/>
      <c r="CV64" s="693"/>
      <c r="CW64" s="693"/>
      <c r="CX64" s="693"/>
      <c r="CY64" s="693"/>
      <c r="CZ64" s="693"/>
      <c r="DA64" s="693"/>
      <c r="DB64" s="693"/>
      <c r="DC64" s="693"/>
      <c r="DD64" s="693"/>
      <c r="DE64" s="693"/>
      <c r="DF64" s="693"/>
      <c r="DG64" s="693"/>
      <c r="DH64" s="693"/>
      <c r="DI64" s="693"/>
      <c r="DJ64" s="693"/>
      <c r="DK64" s="693"/>
      <c r="DL64" s="693"/>
      <c r="DM64" s="693"/>
      <c r="DN64" s="693"/>
      <c r="DO64" s="693"/>
      <c r="DP64" s="693"/>
      <c r="DQ64" s="693"/>
      <c r="DR64" s="693"/>
      <c r="DS64" s="693"/>
      <c r="DT64" s="693"/>
      <c r="DU64" s="693"/>
      <c r="DV64" s="693"/>
      <c r="DW64" s="693"/>
      <c r="DX64" s="693"/>
      <c r="DY64" s="693"/>
      <c r="DZ64" s="693"/>
      <c r="EA64" s="693"/>
      <c r="EB64" s="693"/>
      <c r="EC64" s="693"/>
      <c r="ED64" s="693"/>
      <c r="EE64" s="693"/>
      <c r="EF64" s="693"/>
      <c r="EG64" s="693"/>
      <c r="EH64" s="693"/>
      <c r="EI64" s="693"/>
      <c r="EJ64" s="693"/>
      <c r="EK64" s="693"/>
      <c r="EL64" s="693"/>
      <c r="EM64" s="693"/>
      <c r="EN64" s="693"/>
      <c r="EO64" s="693"/>
      <c r="EP64" s="693"/>
      <c r="EQ64" s="693"/>
      <c r="ER64" s="693"/>
      <c r="ES64" s="693"/>
      <c r="ET64" s="693"/>
      <c r="EU64" s="693"/>
      <c r="EV64" s="693"/>
      <c r="EW64" s="693"/>
      <c r="EX64" s="693"/>
      <c r="EY64" s="693"/>
      <c r="EZ64" s="693"/>
      <c r="FA64" s="693"/>
      <c r="FB64" s="693"/>
      <c r="FC64" s="693"/>
      <c r="FD64" s="693"/>
      <c r="FE64" s="693"/>
      <c r="FF64" s="693"/>
      <c r="FG64" s="693"/>
      <c r="FH64" s="693"/>
      <c r="FI64" s="693"/>
      <c r="FJ64" s="693"/>
      <c r="FK64" s="693"/>
      <c r="FL64" s="693"/>
      <c r="FM64" s="693"/>
      <c r="FN64" s="693"/>
      <c r="FO64" s="693"/>
      <c r="FP64" s="693"/>
      <c r="FQ64" s="693"/>
      <c r="FR64" s="693"/>
      <c r="FS64" s="693"/>
      <c r="FT64" s="693"/>
      <c r="FU64" s="693"/>
      <c r="FV64" s="693"/>
      <c r="FW64" s="693"/>
      <c r="FX64" s="693"/>
      <c r="FY64" s="693"/>
      <c r="FZ64" s="693"/>
      <c r="GA64" s="693"/>
      <c r="GB64" s="693"/>
    </row>
    <row r="65" spans="1:184" ht="13.5" customHeight="1" thickBot="1">
      <c r="A65" s="767" t="s">
        <v>35</v>
      </c>
      <c r="B65" s="868" t="s">
        <v>245</v>
      </c>
      <c r="C65" s="755">
        <f>SUM(J65,N65,R65,V65)</f>
        <v>30</v>
      </c>
      <c r="D65" s="756">
        <f>SUM(K65,O65,S65,W65)</f>
        <v>60</v>
      </c>
      <c r="E65" s="757">
        <f>SUM(C65:D65)</f>
        <v>90</v>
      </c>
      <c r="F65" s="755">
        <v>90</v>
      </c>
      <c r="G65" s="756">
        <f>H65-F65</f>
        <v>160</v>
      </c>
      <c r="H65" s="756">
        <f>$B$6*I65</f>
        <v>250</v>
      </c>
      <c r="I65" s="758">
        <f>SUM(M65,Q65,U65,Y65)</f>
        <v>10</v>
      </c>
      <c r="J65" s="834"/>
      <c r="K65" s="835"/>
      <c r="L65" s="835"/>
      <c r="M65" s="836"/>
      <c r="N65" s="834"/>
      <c r="O65" s="835"/>
      <c r="P65" s="835"/>
      <c r="Q65" s="836"/>
      <c r="R65" s="755">
        <v>15</v>
      </c>
      <c r="S65" s="756">
        <v>30</v>
      </c>
      <c r="T65" s="865">
        <v>55</v>
      </c>
      <c r="U65" s="758">
        <v>4</v>
      </c>
      <c r="V65" s="755">
        <v>15</v>
      </c>
      <c r="W65" s="756">
        <v>30</v>
      </c>
      <c r="X65" s="865">
        <v>105</v>
      </c>
      <c r="Y65" s="758">
        <v>6</v>
      </c>
      <c r="Z65" s="837" t="s">
        <v>50</v>
      </c>
      <c r="AA65" s="692"/>
      <c r="AB65" s="693"/>
      <c r="AC65" s="693"/>
      <c r="AD65" s="693"/>
      <c r="AE65" s="693"/>
      <c r="AF65" s="693"/>
      <c r="AG65" s="693"/>
      <c r="AH65" s="693"/>
      <c r="AI65" s="693"/>
      <c r="AJ65" s="693"/>
      <c r="AK65" s="693"/>
      <c r="AL65" s="693"/>
      <c r="AM65" s="693"/>
      <c r="AN65" s="693"/>
      <c r="AO65" s="693"/>
      <c r="AP65" s="693"/>
      <c r="AQ65" s="693"/>
      <c r="AR65" s="693"/>
      <c r="AS65" s="693"/>
      <c r="AT65" s="693"/>
      <c r="AU65" s="693"/>
      <c r="AV65" s="693"/>
      <c r="AW65" s="693"/>
      <c r="AX65" s="693"/>
      <c r="AY65" s="693"/>
      <c r="AZ65" s="693"/>
      <c r="BA65" s="693"/>
      <c r="BB65" s="693"/>
      <c r="BC65" s="693"/>
      <c r="BD65" s="693"/>
      <c r="BE65" s="693"/>
      <c r="BF65" s="693"/>
      <c r="BG65" s="693"/>
      <c r="BH65" s="693"/>
      <c r="BI65" s="693"/>
      <c r="BJ65" s="693"/>
      <c r="BK65" s="693"/>
      <c r="BL65" s="693"/>
      <c r="BM65" s="693"/>
      <c r="BN65" s="693"/>
      <c r="BO65" s="693"/>
      <c r="BP65" s="693"/>
      <c r="BQ65" s="693"/>
      <c r="BR65" s="693"/>
      <c r="BS65" s="693"/>
      <c r="BT65" s="693"/>
      <c r="BU65" s="693"/>
      <c r="BV65" s="693"/>
      <c r="BW65" s="693"/>
      <c r="BX65" s="693"/>
      <c r="BY65" s="693"/>
      <c r="BZ65" s="693"/>
      <c r="CA65" s="693"/>
      <c r="CB65" s="693"/>
      <c r="CC65" s="693"/>
      <c r="CD65" s="693"/>
      <c r="CE65" s="693"/>
      <c r="CF65" s="693"/>
      <c r="CG65" s="693"/>
      <c r="CH65" s="693"/>
      <c r="CI65" s="693"/>
      <c r="CJ65" s="693"/>
      <c r="CK65" s="693"/>
      <c r="CL65" s="693"/>
      <c r="CM65" s="693"/>
      <c r="CN65" s="693"/>
      <c r="CO65" s="693"/>
      <c r="CP65" s="693"/>
      <c r="CQ65" s="693"/>
      <c r="CR65" s="693"/>
      <c r="CS65" s="693"/>
      <c r="CT65" s="693"/>
      <c r="CU65" s="693"/>
      <c r="CV65" s="693"/>
      <c r="CW65" s="693"/>
      <c r="CX65" s="693"/>
      <c r="CY65" s="693"/>
      <c r="CZ65" s="693"/>
      <c r="DA65" s="693"/>
      <c r="DB65" s="693"/>
      <c r="DC65" s="693"/>
      <c r="DD65" s="693"/>
      <c r="DE65" s="693"/>
      <c r="DF65" s="693"/>
      <c r="DG65" s="693"/>
      <c r="DH65" s="693"/>
      <c r="DI65" s="693"/>
      <c r="DJ65" s="693"/>
      <c r="DK65" s="693"/>
      <c r="DL65" s="693"/>
      <c r="DM65" s="693"/>
      <c r="DN65" s="693"/>
      <c r="DO65" s="693"/>
      <c r="DP65" s="693"/>
      <c r="DQ65" s="693"/>
      <c r="DR65" s="693"/>
      <c r="DS65" s="693"/>
      <c r="DT65" s="693"/>
      <c r="DU65" s="693"/>
      <c r="DV65" s="693"/>
      <c r="DW65" s="693"/>
      <c r="DX65" s="693"/>
      <c r="DY65" s="693"/>
      <c r="DZ65" s="693"/>
      <c r="EA65" s="693"/>
      <c r="EB65" s="693"/>
      <c r="EC65" s="693"/>
      <c r="ED65" s="693"/>
      <c r="EE65" s="693"/>
      <c r="EF65" s="693"/>
      <c r="EG65" s="693"/>
      <c r="EH65" s="693"/>
      <c r="EI65" s="693"/>
      <c r="EJ65" s="693"/>
      <c r="EK65" s="693"/>
      <c r="EL65" s="693"/>
      <c r="EM65" s="693"/>
      <c r="EN65" s="693"/>
      <c r="EO65" s="693"/>
      <c r="EP65" s="693"/>
      <c r="EQ65" s="693"/>
      <c r="ER65" s="693"/>
      <c r="ES65" s="693"/>
      <c r="ET65" s="693"/>
      <c r="EU65" s="693"/>
      <c r="EV65" s="693"/>
      <c r="EW65" s="693"/>
      <c r="EX65" s="693"/>
      <c r="EY65" s="693"/>
      <c r="EZ65" s="693"/>
      <c r="FA65" s="693"/>
      <c r="FB65" s="693"/>
      <c r="FC65" s="693"/>
      <c r="FD65" s="693"/>
      <c r="FE65" s="693"/>
      <c r="FF65" s="693"/>
      <c r="FG65" s="693"/>
      <c r="FH65" s="693"/>
      <c r="FI65" s="693"/>
      <c r="FJ65" s="693"/>
      <c r="FK65" s="693"/>
      <c r="FL65" s="693"/>
      <c r="FM65" s="693"/>
      <c r="FN65" s="693"/>
      <c r="FO65" s="693"/>
      <c r="FP65" s="693"/>
      <c r="FQ65" s="693"/>
      <c r="FR65" s="693"/>
      <c r="FS65" s="693"/>
      <c r="FT65" s="693"/>
      <c r="FU65" s="693"/>
      <c r="FV65" s="693"/>
      <c r="FW65" s="693"/>
      <c r="FX65" s="693"/>
      <c r="FY65" s="693"/>
      <c r="FZ65" s="693"/>
      <c r="GA65" s="693"/>
      <c r="GB65" s="693"/>
    </row>
    <row r="66" spans="1:184" ht="13.5" customHeight="1" thickBot="1">
      <c r="A66" s="869" t="s">
        <v>185</v>
      </c>
      <c r="B66" s="828" t="s">
        <v>247</v>
      </c>
      <c r="C66" s="830"/>
      <c r="D66" s="830"/>
      <c r="E66" s="830"/>
      <c r="F66" s="830"/>
      <c r="G66" s="830"/>
      <c r="H66" s="830"/>
      <c r="I66" s="866"/>
      <c r="J66" s="830"/>
      <c r="K66" s="830"/>
      <c r="L66" s="830"/>
      <c r="M66" s="866"/>
      <c r="N66" s="830"/>
      <c r="O66" s="830"/>
      <c r="P66" s="830"/>
      <c r="Q66" s="866"/>
      <c r="R66" s="830"/>
      <c r="S66" s="830"/>
      <c r="T66" s="830"/>
      <c r="U66" s="866"/>
      <c r="V66" s="830"/>
      <c r="W66" s="830"/>
      <c r="X66" s="830"/>
      <c r="Y66" s="866"/>
      <c r="Z66" s="870"/>
      <c r="AA66" s="692"/>
      <c r="AB66" s="693"/>
      <c r="AC66" s="693"/>
      <c r="AD66" s="693"/>
      <c r="AE66" s="693"/>
      <c r="AF66" s="693"/>
      <c r="AG66" s="693"/>
      <c r="AH66" s="693"/>
      <c r="AI66" s="693"/>
      <c r="AJ66" s="693"/>
      <c r="AK66" s="693"/>
      <c r="AL66" s="693"/>
      <c r="AM66" s="693"/>
      <c r="AN66" s="693"/>
      <c r="AO66" s="693"/>
      <c r="AP66" s="693"/>
      <c r="AQ66" s="693"/>
      <c r="AR66" s="693"/>
      <c r="AS66" s="693"/>
      <c r="AT66" s="693"/>
      <c r="AU66" s="693"/>
      <c r="AV66" s="693"/>
      <c r="AW66" s="693"/>
      <c r="AX66" s="693"/>
      <c r="AY66" s="693"/>
      <c r="AZ66" s="693"/>
      <c r="BA66" s="693"/>
      <c r="BB66" s="693"/>
      <c r="BC66" s="693"/>
      <c r="BD66" s="693"/>
      <c r="BE66" s="693"/>
      <c r="BF66" s="693"/>
      <c r="BG66" s="693"/>
      <c r="BH66" s="693"/>
      <c r="BI66" s="693"/>
      <c r="BJ66" s="693"/>
      <c r="BK66" s="693"/>
      <c r="BL66" s="693"/>
      <c r="BM66" s="693"/>
      <c r="BN66" s="693"/>
      <c r="BO66" s="693"/>
      <c r="BP66" s="693"/>
      <c r="BQ66" s="693"/>
      <c r="BR66" s="693"/>
      <c r="BS66" s="693"/>
      <c r="BT66" s="693"/>
      <c r="BU66" s="693"/>
      <c r="BV66" s="693"/>
      <c r="BW66" s="693"/>
      <c r="BX66" s="693"/>
      <c r="BY66" s="693"/>
      <c r="BZ66" s="693"/>
      <c r="CA66" s="693"/>
      <c r="CB66" s="693"/>
      <c r="CC66" s="693"/>
      <c r="CD66" s="693"/>
      <c r="CE66" s="693"/>
      <c r="CF66" s="693"/>
      <c r="CG66" s="693"/>
      <c r="CH66" s="693"/>
      <c r="CI66" s="693"/>
      <c r="CJ66" s="693"/>
      <c r="CK66" s="693"/>
      <c r="CL66" s="693"/>
      <c r="CM66" s="693"/>
      <c r="CN66" s="693"/>
      <c r="CO66" s="693"/>
      <c r="CP66" s="693"/>
      <c r="CQ66" s="693"/>
      <c r="CR66" s="693"/>
      <c r="CS66" s="693"/>
      <c r="CT66" s="693"/>
      <c r="CU66" s="693"/>
      <c r="CV66" s="693"/>
      <c r="CW66" s="693"/>
      <c r="CX66" s="693"/>
      <c r="CY66" s="693"/>
      <c r="CZ66" s="693"/>
      <c r="DA66" s="693"/>
      <c r="DB66" s="693"/>
      <c r="DC66" s="693"/>
      <c r="DD66" s="693"/>
      <c r="DE66" s="693"/>
      <c r="DF66" s="693"/>
      <c r="DG66" s="693"/>
      <c r="DH66" s="693"/>
      <c r="DI66" s="693"/>
      <c r="DJ66" s="693"/>
      <c r="DK66" s="693"/>
      <c r="DL66" s="693"/>
      <c r="DM66" s="693"/>
      <c r="DN66" s="693"/>
      <c r="DO66" s="693"/>
      <c r="DP66" s="693"/>
      <c r="DQ66" s="693"/>
      <c r="DR66" s="693"/>
      <c r="DS66" s="693"/>
      <c r="DT66" s="693"/>
      <c r="DU66" s="693"/>
      <c r="DV66" s="693"/>
      <c r="DW66" s="693"/>
      <c r="DX66" s="693"/>
      <c r="DY66" s="693"/>
      <c r="DZ66" s="693"/>
      <c r="EA66" s="693"/>
      <c r="EB66" s="693"/>
      <c r="EC66" s="693"/>
      <c r="ED66" s="693"/>
      <c r="EE66" s="693"/>
      <c r="EF66" s="693"/>
      <c r="EG66" s="693"/>
      <c r="EH66" s="693"/>
      <c r="EI66" s="693"/>
      <c r="EJ66" s="693"/>
      <c r="EK66" s="693"/>
      <c r="EL66" s="693"/>
      <c r="EM66" s="693"/>
      <c r="EN66" s="693"/>
      <c r="EO66" s="693"/>
      <c r="EP66" s="693"/>
      <c r="EQ66" s="693"/>
      <c r="ER66" s="693"/>
      <c r="ES66" s="693"/>
      <c r="ET66" s="693"/>
      <c r="EU66" s="693"/>
      <c r="EV66" s="693"/>
      <c r="EW66" s="693"/>
      <c r="EX66" s="693"/>
      <c r="EY66" s="693"/>
      <c r="EZ66" s="693"/>
      <c r="FA66" s="693"/>
      <c r="FB66" s="693"/>
      <c r="FC66" s="693"/>
      <c r="FD66" s="693"/>
      <c r="FE66" s="693"/>
      <c r="FF66" s="693"/>
      <c r="FG66" s="693"/>
      <c r="FH66" s="693"/>
      <c r="FI66" s="693"/>
      <c r="FJ66" s="693"/>
      <c r="FK66" s="693"/>
      <c r="FL66" s="693"/>
      <c r="FM66" s="693"/>
      <c r="FN66" s="693"/>
      <c r="FO66" s="693"/>
      <c r="FP66" s="693"/>
      <c r="FQ66" s="693"/>
      <c r="FR66" s="693"/>
      <c r="FS66" s="693"/>
      <c r="FT66" s="693"/>
      <c r="FU66" s="693"/>
      <c r="FV66" s="693"/>
      <c r="FW66" s="693"/>
      <c r="FX66" s="693"/>
      <c r="FY66" s="693"/>
      <c r="FZ66" s="693"/>
      <c r="GA66" s="693"/>
      <c r="GB66" s="693"/>
    </row>
    <row r="67" spans="1:184" ht="14.45" customHeight="1" thickBot="1">
      <c r="A67" s="871" t="s">
        <v>276</v>
      </c>
      <c r="B67" s="872" t="s">
        <v>249</v>
      </c>
      <c r="C67" s="873">
        <f>SUM(J67,N67,R67,V67)</f>
        <v>30</v>
      </c>
      <c r="D67" s="723">
        <f>SUM(K67,O67,S67,W67)</f>
        <v>90</v>
      </c>
      <c r="E67" s="874">
        <f>SUM(C67:D67)</f>
        <v>120</v>
      </c>
      <c r="F67" s="873">
        <v>120</v>
      </c>
      <c r="G67" s="723">
        <f>H67-F67</f>
        <v>130</v>
      </c>
      <c r="H67" s="723">
        <f>$B$6*I67</f>
        <v>250</v>
      </c>
      <c r="I67" s="875">
        <f>SUM(M67,Q67,U67,Y67)</f>
        <v>10</v>
      </c>
      <c r="J67" s="876"/>
      <c r="K67" s="877"/>
      <c r="L67" s="877"/>
      <c r="M67" s="878"/>
      <c r="N67" s="876"/>
      <c r="O67" s="877"/>
      <c r="P67" s="877"/>
      <c r="Q67" s="878"/>
      <c r="R67" s="873">
        <v>15</v>
      </c>
      <c r="S67" s="723">
        <v>45</v>
      </c>
      <c r="T67" s="723">
        <v>40</v>
      </c>
      <c r="U67" s="875">
        <v>4</v>
      </c>
      <c r="V67" s="873">
        <v>15</v>
      </c>
      <c r="W67" s="723">
        <v>45</v>
      </c>
      <c r="X67" s="723">
        <v>90</v>
      </c>
      <c r="Y67" s="875">
        <v>6</v>
      </c>
      <c r="Z67" s="879" t="s">
        <v>50</v>
      </c>
      <c r="AA67" s="692"/>
      <c r="AB67" s="693"/>
      <c r="AC67" s="693"/>
      <c r="AD67" s="693"/>
      <c r="AE67" s="693"/>
      <c r="AF67" s="693"/>
      <c r="AG67" s="693"/>
      <c r="AH67" s="693"/>
      <c r="AI67" s="693"/>
      <c r="AJ67" s="693"/>
      <c r="AK67" s="693"/>
      <c r="AL67" s="693"/>
      <c r="AM67" s="693"/>
      <c r="AN67" s="693"/>
      <c r="AO67" s="693"/>
      <c r="AP67" s="693"/>
      <c r="AQ67" s="693"/>
      <c r="AR67" s="693"/>
      <c r="AS67" s="693"/>
      <c r="AT67" s="693"/>
      <c r="AU67" s="693"/>
      <c r="AV67" s="693"/>
      <c r="AW67" s="693"/>
      <c r="AX67" s="693"/>
      <c r="AY67" s="693"/>
      <c r="AZ67" s="693"/>
      <c r="BA67" s="693"/>
      <c r="BB67" s="693"/>
      <c r="BC67" s="693"/>
      <c r="BD67" s="693"/>
      <c r="BE67" s="693"/>
      <c r="BF67" s="693"/>
      <c r="BG67" s="693"/>
      <c r="BH67" s="693"/>
      <c r="BI67" s="693"/>
      <c r="BJ67" s="693"/>
      <c r="BK67" s="693"/>
      <c r="BL67" s="693"/>
      <c r="BM67" s="693"/>
      <c r="BN67" s="693"/>
      <c r="BO67" s="693"/>
      <c r="BP67" s="693"/>
      <c r="BQ67" s="693"/>
      <c r="BR67" s="693"/>
      <c r="BS67" s="693"/>
      <c r="BT67" s="693"/>
      <c r="BU67" s="693"/>
      <c r="BV67" s="693"/>
      <c r="BW67" s="693"/>
      <c r="BX67" s="693"/>
      <c r="BY67" s="693"/>
      <c r="BZ67" s="693"/>
      <c r="CA67" s="693"/>
      <c r="CB67" s="693"/>
      <c r="CC67" s="693"/>
      <c r="CD67" s="693"/>
      <c r="CE67" s="693"/>
      <c r="CF67" s="693"/>
      <c r="CG67" s="693"/>
      <c r="CH67" s="693"/>
      <c r="CI67" s="693"/>
      <c r="CJ67" s="693"/>
      <c r="CK67" s="693"/>
      <c r="CL67" s="693"/>
      <c r="CM67" s="693"/>
      <c r="CN67" s="693"/>
      <c r="CO67" s="693"/>
      <c r="CP67" s="693"/>
      <c r="CQ67" s="693"/>
      <c r="CR67" s="693"/>
      <c r="CS67" s="693"/>
      <c r="CT67" s="693"/>
      <c r="CU67" s="693"/>
      <c r="CV67" s="693"/>
      <c r="CW67" s="693"/>
      <c r="CX67" s="693"/>
      <c r="CY67" s="693"/>
      <c r="CZ67" s="693"/>
      <c r="DA67" s="693"/>
      <c r="DB67" s="693"/>
      <c r="DC67" s="693"/>
      <c r="DD67" s="693"/>
      <c r="DE67" s="693"/>
      <c r="DF67" s="693"/>
      <c r="DG67" s="693"/>
      <c r="DH67" s="693"/>
      <c r="DI67" s="693"/>
      <c r="DJ67" s="693"/>
      <c r="DK67" s="693"/>
      <c r="DL67" s="693"/>
      <c r="DM67" s="693"/>
      <c r="DN67" s="693"/>
      <c r="DO67" s="693"/>
      <c r="DP67" s="693"/>
      <c r="DQ67" s="693"/>
      <c r="DR67" s="693"/>
      <c r="DS67" s="693"/>
      <c r="DT67" s="693"/>
      <c r="DU67" s="693"/>
      <c r="DV67" s="693"/>
      <c r="DW67" s="693"/>
      <c r="DX67" s="693"/>
      <c r="DY67" s="693"/>
      <c r="DZ67" s="693"/>
      <c r="EA67" s="693"/>
      <c r="EB67" s="693"/>
      <c r="EC67" s="693"/>
      <c r="ED67" s="693"/>
      <c r="EE67" s="693"/>
      <c r="EF67" s="693"/>
      <c r="EG67" s="693"/>
      <c r="EH67" s="693"/>
      <c r="EI67" s="693"/>
      <c r="EJ67" s="693"/>
      <c r="EK67" s="693"/>
      <c r="EL67" s="693"/>
      <c r="EM67" s="693"/>
      <c r="EN67" s="693"/>
      <c r="EO67" s="693"/>
      <c r="EP67" s="693"/>
      <c r="EQ67" s="693"/>
      <c r="ER67" s="693"/>
      <c r="ES67" s="693"/>
      <c r="ET67" s="693"/>
      <c r="EU67" s="693"/>
      <c r="EV67" s="693"/>
      <c r="EW67" s="693"/>
      <c r="EX67" s="693"/>
      <c r="EY67" s="693"/>
      <c r="EZ67" s="693"/>
      <c r="FA67" s="693"/>
      <c r="FB67" s="693"/>
      <c r="FC67" s="693"/>
      <c r="FD67" s="693"/>
      <c r="FE67" s="693"/>
      <c r="FF67" s="693"/>
      <c r="FG67" s="693"/>
      <c r="FH67" s="693"/>
      <c r="FI67" s="693"/>
      <c r="FJ67" s="693"/>
      <c r="FK67" s="693"/>
      <c r="FL67" s="693"/>
      <c r="FM67" s="693"/>
      <c r="FN67" s="693"/>
      <c r="FO67" s="693"/>
      <c r="FP67" s="693"/>
      <c r="FQ67" s="693"/>
      <c r="FR67" s="693"/>
      <c r="FS67" s="693"/>
      <c r="FT67" s="693"/>
      <c r="FU67" s="693"/>
      <c r="FV67" s="693"/>
      <c r="FW67" s="693"/>
      <c r="FX67" s="693"/>
      <c r="FY67" s="693"/>
      <c r="FZ67" s="693"/>
      <c r="GA67" s="693"/>
      <c r="GB67" s="693"/>
    </row>
    <row r="68" spans="1:184" ht="16.5" customHeight="1" thickBot="1">
      <c r="A68" s="863" t="s">
        <v>20</v>
      </c>
      <c r="B68" s="5370" t="s">
        <v>250</v>
      </c>
      <c r="C68" s="5371"/>
      <c r="D68" s="5371"/>
      <c r="E68" s="5371"/>
      <c r="F68" s="5371"/>
      <c r="G68" s="5371"/>
      <c r="H68" s="5371"/>
      <c r="I68" s="5371"/>
      <c r="J68" s="5371"/>
      <c r="K68" s="5371"/>
      <c r="L68" s="5371"/>
      <c r="M68" s="5371"/>
      <c r="N68" s="5371"/>
      <c r="O68" s="5371"/>
      <c r="P68" s="5371"/>
      <c r="Q68" s="5371"/>
      <c r="R68" s="5371"/>
      <c r="S68" s="5371"/>
      <c r="T68" s="5371"/>
      <c r="U68" s="5371"/>
      <c r="V68" s="5371"/>
      <c r="W68" s="5371"/>
      <c r="X68" s="5371"/>
      <c r="Y68" s="5372"/>
      <c r="Z68" s="880"/>
      <c r="AA68" s="692"/>
      <c r="AB68" s="693"/>
      <c r="AC68" s="693"/>
      <c r="AD68" s="693"/>
      <c r="AE68" s="693"/>
      <c r="AF68" s="693"/>
      <c r="AG68" s="693"/>
      <c r="AH68" s="693"/>
      <c r="AI68" s="693"/>
      <c r="AJ68" s="693"/>
      <c r="AK68" s="693"/>
      <c r="AL68" s="693"/>
      <c r="AM68" s="693"/>
      <c r="AN68" s="693"/>
      <c r="AO68" s="693"/>
      <c r="AP68" s="693"/>
      <c r="AQ68" s="693"/>
      <c r="AR68" s="693"/>
      <c r="AS68" s="693"/>
      <c r="AT68" s="693"/>
      <c r="AU68" s="693"/>
      <c r="AV68" s="693"/>
      <c r="AW68" s="693"/>
      <c r="AX68" s="693"/>
      <c r="AY68" s="693"/>
      <c r="AZ68" s="693"/>
      <c r="BA68" s="693"/>
      <c r="BB68" s="693"/>
      <c r="BC68" s="693"/>
      <c r="BD68" s="693"/>
      <c r="BE68" s="693"/>
      <c r="BF68" s="693"/>
      <c r="BG68" s="693"/>
      <c r="BH68" s="693"/>
      <c r="BI68" s="693"/>
      <c r="BJ68" s="693"/>
      <c r="BK68" s="693"/>
      <c r="BL68" s="693"/>
      <c r="BM68" s="693"/>
      <c r="BN68" s="693"/>
      <c r="BO68" s="693"/>
      <c r="BP68" s="693"/>
      <c r="BQ68" s="693"/>
      <c r="BR68" s="693"/>
      <c r="BS68" s="693"/>
      <c r="BT68" s="693"/>
      <c r="BU68" s="693"/>
      <c r="BV68" s="693"/>
      <c r="BW68" s="693"/>
      <c r="BX68" s="693"/>
      <c r="BY68" s="693"/>
      <c r="BZ68" s="693"/>
      <c r="CA68" s="693"/>
      <c r="CB68" s="693"/>
      <c r="CC68" s="693"/>
      <c r="CD68" s="693"/>
      <c r="CE68" s="693"/>
      <c r="CF68" s="693"/>
      <c r="CG68" s="693"/>
      <c r="CH68" s="693"/>
      <c r="CI68" s="693"/>
      <c r="CJ68" s="693"/>
      <c r="CK68" s="693"/>
      <c r="CL68" s="693"/>
      <c r="CM68" s="693"/>
      <c r="CN68" s="693"/>
      <c r="CO68" s="693"/>
      <c r="CP68" s="693"/>
      <c r="CQ68" s="693"/>
      <c r="CR68" s="693"/>
      <c r="CS68" s="693"/>
      <c r="CT68" s="693"/>
      <c r="CU68" s="693"/>
      <c r="CV68" s="693"/>
      <c r="CW68" s="693"/>
      <c r="CX68" s="693"/>
      <c r="CY68" s="693"/>
      <c r="CZ68" s="693"/>
      <c r="DA68" s="693"/>
      <c r="DB68" s="693"/>
      <c r="DC68" s="693"/>
      <c r="DD68" s="693"/>
      <c r="DE68" s="693"/>
      <c r="DF68" s="693"/>
      <c r="DG68" s="693"/>
      <c r="DH68" s="693"/>
      <c r="DI68" s="693"/>
      <c r="DJ68" s="693"/>
      <c r="DK68" s="693"/>
      <c r="DL68" s="693"/>
      <c r="DM68" s="693"/>
      <c r="DN68" s="693"/>
      <c r="DO68" s="693"/>
      <c r="DP68" s="693"/>
      <c r="DQ68" s="693"/>
      <c r="DR68" s="693"/>
      <c r="DS68" s="693"/>
      <c r="DT68" s="693"/>
      <c r="DU68" s="693"/>
      <c r="DV68" s="693"/>
      <c r="DW68" s="693"/>
      <c r="DX68" s="693"/>
      <c r="DY68" s="693"/>
      <c r="DZ68" s="693"/>
      <c r="EA68" s="693"/>
      <c r="EB68" s="693"/>
      <c r="EC68" s="693"/>
      <c r="ED68" s="693"/>
      <c r="EE68" s="693"/>
      <c r="EF68" s="693"/>
      <c r="EG68" s="693"/>
      <c r="EH68" s="693"/>
      <c r="EI68" s="693"/>
      <c r="EJ68" s="693"/>
      <c r="EK68" s="693"/>
      <c r="EL68" s="693"/>
      <c r="EM68" s="693"/>
      <c r="EN68" s="693"/>
      <c r="EO68" s="693"/>
      <c r="EP68" s="693"/>
      <c r="EQ68" s="693"/>
      <c r="ER68" s="693"/>
      <c r="ES68" s="693"/>
      <c r="ET68" s="693"/>
      <c r="EU68" s="693"/>
      <c r="EV68" s="693"/>
      <c r="EW68" s="693"/>
      <c r="EX68" s="693"/>
      <c r="EY68" s="693"/>
      <c r="EZ68" s="693"/>
      <c r="FA68" s="693"/>
      <c r="FB68" s="693"/>
      <c r="FC68" s="693"/>
      <c r="FD68" s="693"/>
      <c r="FE68" s="693"/>
      <c r="FF68" s="693"/>
      <c r="FG68" s="693"/>
      <c r="FH68" s="693"/>
      <c r="FI68" s="693"/>
      <c r="FJ68" s="693"/>
      <c r="FK68" s="693"/>
      <c r="FL68" s="693"/>
      <c r="FM68" s="693"/>
      <c r="FN68" s="693"/>
      <c r="FO68" s="693"/>
      <c r="FP68" s="693"/>
      <c r="FQ68" s="693"/>
      <c r="FR68" s="693"/>
      <c r="FS68" s="693"/>
      <c r="FT68" s="693"/>
      <c r="FU68" s="693"/>
      <c r="FV68" s="693"/>
      <c r="FW68" s="693"/>
      <c r="FX68" s="693"/>
      <c r="FY68" s="693"/>
      <c r="FZ68" s="693"/>
      <c r="GA68" s="693"/>
      <c r="GB68" s="693"/>
    </row>
    <row r="69" spans="1:184" ht="13.5" customHeight="1" thickBot="1">
      <c r="A69" s="881">
        <v>37</v>
      </c>
      <c r="B69" s="882" t="s">
        <v>277</v>
      </c>
      <c r="C69" s="873">
        <f>SUM(J69,N69,R69,V69)</f>
        <v>0</v>
      </c>
      <c r="D69" s="723">
        <f>SUM(K69,O69,S69,W69)</f>
        <v>120</v>
      </c>
      <c r="E69" s="874">
        <f>SUM(C69:D69)</f>
        <v>120</v>
      </c>
      <c r="F69" s="873">
        <v>120</v>
      </c>
      <c r="G69" s="723">
        <f>H69-F69</f>
        <v>30</v>
      </c>
      <c r="H69" s="723">
        <f>$B$6*I69</f>
        <v>150</v>
      </c>
      <c r="I69" s="875">
        <f>SUM(M69,Q69,U69,Y69)</f>
        <v>6</v>
      </c>
      <c r="J69" s="876"/>
      <c r="K69" s="877"/>
      <c r="L69" s="877"/>
      <c r="M69" s="878"/>
      <c r="N69" s="876"/>
      <c r="O69" s="877"/>
      <c r="P69" s="877"/>
      <c r="Q69" s="878"/>
      <c r="R69" s="883">
        <v>0</v>
      </c>
      <c r="S69" s="884">
        <v>120</v>
      </c>
      <c r="T69" s="723">
        <f>G69</f>
        <v>30</v>
      </c>
      <c r="U69" s="875">
        <v>6</v>
      </c>
      <c r="V69" s="876"/>
      <c r="W69" s="877"/>
      <c r="X69" s="877"/>
      <c r="Y69" s="878"/>
      <c r="Z69" s="885" t="s">
        <v>64</v>
      </c>
      <c r="AA69" s="692"/>
      <c r="AB69" s="693"/>
      <c r="AC69" s="693"/>
      <c r="AD69" s="693"/>
      <c r="AE69" s="693"/>
      <c r="AF69" s="693"/>
      <c r="AG69" s="693"/>
      <c r="AH69" s="693"/>
      <c r="AI69" s="693"/>
      <c r="AJ69" s="693"/>
      <c r="AK69" s="693"/>
      <c r="AL69" s="693"/>
      <c r="AM69" s="693"/>
      <c r="AN69" s="693"/>
      <c r="AO69" s="693"/>
      <c r="AP69" s="693"/>
      <c r="AQ69" s="693"/>
      <c r="AR69" s="693"/>
      <c r="AS69" s="693"/>
      <c r="AT69" s="693"/>
      <c r="AU69" s="693"/>
      <c r="AV69" s="693"/>
      <c r="AW69" s="693"/>
      <c r="AX69" s="693"/>
      <c r="AY69" s="693"/>
      <c r="AZ69" s="693"/>
      <c r="BA69" s="693"/>
      <c r="BB69" s="693"/>
      <c r="BC69" s="693"/>
      <c r="BD69" s="693"/>
      <c r="BE69" s="693"/>
      <c r="BF69" s="693"/>
      <c r="BG69" s="693"/>
      <c r="BH69" s="693"/>
      <c r="BI69" s="693"/>
      <c r="BJ69" s="693"/>
      <c r="BK69" s="693"/>
      <c r="BL69" s="693"/>
      <c r="BM69" s="693"/>
      <c r="BN69" s="693"/>
      <c r="BO69" s="693"/>
      <c r="BP69" s="693"/>
      <c r="BQ69" s="693"/>
      <c r="BR69" s="693"/>
      <c r="BS69" s="693"/>
      <c r="BT69" s="693"/>
      <c r="BU69" s="693"/>
      <c r="BV69" s="693"/>
      <c r="BW69" s="693"/>
      <c r="BX69" s="693"/>
      <c r="BY69" s="693"/>
      <c r="BZ69" s="693"/>
      <c r="CA69" s="693"/>
      <c r="CB69" s="693"/>
      <c r="CC69" s="693"/>
      <c r="CD69" s="693"/>
      <c r="CE69" s="693"/>
      <c r="CF69" s="693"/>
      <c r="CG69" s="693"/>
      <c r="CH69" s="693"/>
      <c r="CI69" s="693"/>
      <c r="CJ69" s="693"/>
      <c r="CK69" s="693"/>
      <c r="CL69" s="693"/>
      <c r="CM69" s="693"/>
      <c r="CN69" s="693"/>
      <c r="CO69" s="693"/>
      <c r="CP69" s="693"/>
      <c r="CQ69" s="693"/>
      <c r="CR69" s="693"/>
      <c r="CS69" s="693"/>
      <c r="CT69" s="693"/>
      <c r="CU69" s="693"/>
      <c r="CV69" s="693"/>
      <c r="CW69" s="693"/>
      <c r="CX69" s="693"/>
      <c r="CY69" s="693"/>
      <c r="CZ69" s="693"/>
      <c r="DA69" s="693"/>
      <c r="DB69" s="693"/>
      <c r="DC69" s="693"/>
      <c r="DD69" s="693"/>
      <c r="DE69" s="693"/>
      <c r="DF69" s="693"/>
      <c r="DG69" s="693"/>
      <c r="DH69" s="693"/>
      <c r="DI69" s="693"/>
      <c r="DJ69" s="693"/>
      <c r="DK69" s="693"/>
      <c r="DL69" s="693"/>
      <c r="DM69" s="693"/>
      <c r="DN69" s="693"/>
      <c r="DO69" s="693"/>
      <c r="DP69" s="693"/>
      <c r="DQ69" s="693"/>
      <c r="DR69" s="693"/>
      <c r="DS69" s="693"/>
      <c r="DT69" s="693"/>
      <c r="DU69" s="693"/>
      <c r="DV69" s="693"/>
      <c r="DW69" s="693"/>
      <c r="DX69" s="693"/>
      <c r="DY69" s="693"/>
      <c r="DZ69" s="693"/>
      <c r="EA69" s="693"/>
      <c r="EB69" s="693"/>
      <c r="EC69" s="693"/>
      <c r="ED69" s="693"/>
      <c r="EE69" s="693"/>
      <c r="EF69" s="693"/>
      <c r="EG69" s="693"/>
      <c r="EH69" s="693"/>
      <c r="EI69" s="693"/>
      <c r="EJ69" s="693"/>
      <c r="EK69" s="693"/>
      <c r="EL69" s="693"/>
      <c r="EM69" s="693"/>
      <c r="EN69" s="693"/>
      <c r="EO69" s="693"/>
      <c r="EP69" s="693"/>
      <c r="EQ69" s="693"/>
      <c r="ER69" s="693"/>
      <c r="ES69" s="693"/>
      <c r="ET69" s="693"/>
      <c r="EU69" s="693"/>
      <c r="EV69" s="693"/>
      <c r="EW69" s="693"/>
      <c r="EX69" s="693"/>
      <c r="EY69" s="693"/>
      <c r="EZ69" s="693"/>
      <c r="FA69" s="693"/>
      <c r="FB69" s="693"/>
      <c r="FC69" s="693"/>
      <c r="FD69" s="693"/>
      <c r="FE69" s="693"/>
      <c r="FF69" s="693"/>
      <c r="FG69" s="693"/>
      <c r="FH69" s="693"/>
      <c r="FI69" s="693"/>
      <c r="FJ69" s="693"/>
      <c r="FK69" s="693"/>
      <c r="FL69" s="693"/>
      <c r="FM69" s="693"/>
      <c r="FN69" s="693"/>
      <c r="FO69" s="693"/>
      <c r="FP69" s="693"/>
      <c r="FQ69" s="693"/>
      <c r="FR69" s="693"/>
      <c r="FS69" s="693"/>
      <c r="FT69" s="693"/>
      <c r="FU69" s="693"/>
      <c r="FV69" s="693"/>
      <c r="FW69" s="693"/>
      <c r="FX69" s="693"/>
      <c r="FY69" s="693"/>
      <c r="FZ69" s="693"/>
      <c r="GA69" s="693"/>
      <c r="GB69" s="693"/>
    </row>
    <row r="70" spans="1:184" ht="19.7" customHeight="1" thickBot="1">
      <c r="A70" s="5362" t="s">
        <v>278</v>
      </c>
      <c r="B70" s="5363"/>
      <c r="C70" s="886">
        <f>C60+C21+C34+C47+C50+C63+C69</f>
        <v>435</v>
      </c>
      <c r="D70" s="886">
        <f t="shared" ref="D70:Y70" si="23">D60+D21+D34+D47+D50+D63+D69</f>
        <v>1160</v>
      </c>
      <c r="E70" s="886">
        <f t="shared" si="23"/>
        <v>1595</v>
      </c>
      <c r="F70" s="886">
        <f t="shared" si="23"/>
        <v>1595</v>
      </c>
      <c r="G70" s="886">
        <f t="shared" si="23"/>
        <v>1430</v>
      </c>
      <c r="H70" s="886">
        <f t="shared" si="23"/>
        <v>3025</v>
      </c>
      <c r="I70" s="887">
        <f t="shared" si="23"/>
        <v>121</v>
      </c>
      <c r="J70" s="888">
        <f t="shared" si="23"/>
        <v>120</v>
      </c>
      <c r="K70" s="888">
        <f t="shared" si="23"/>
        <v>225</v>
      </c>
      <c r="L70" s="888">
        <f t="shared" si="23"/>
        <v>355</v>
      </c>
      <c r="M70" s="887">
        <f t="shared" si="23"/>
        <v>28</v>
      </c>
      <c r="N70" s="888">
        <f t="shared" si="23"/>
        <v>90</v>
      </c>
      <c r="O70" s="888">
        <f t="shared" si="23"/>
        <v>325</v>
      </c>
      <c r="P70" s="888">
        <f t="shared" si="23"/>
        <v>360</v>
      </c>
      <c r="Q70" s="887">
        <f t="shared" si="23"/>
        <v>31</v>
      </c>
      <c r="R70" s="888">
        <f t="shared" si="23"/>
        <v>90</v>
      </c>
      <c r="S70" s="888">
        <f t="shared" si="23"/>
        <v>365</v>
      </c>
      <c r="T70" s="888">
        <f t="shared" si="23"/>
        <v>320</v>
      </c>
      <c r="U70" s="887">
        <f t="shared" si="23"/>
        <v>31</v>
      </c>
      <c r="V70" s="888">
        <f t="shared" si="23"/>
        <v>90</v>
      </c>
      <c r="W70" s="888">
        <f t="shared" si="23"/>
        <v>260</v>
      </c>
      <c r="X70" s="888">
        <f t="shared" si="23"/>
        <v>375</v>
      </c>
      <c r="Y70" s="887">
        <f t="shared" si="23"/>
        <v>29</v>
      </c>
      <c r="Z70" s="889"/>
      <c r="AA70" s="692"/>
      <c r="AB70" s="693"/>
      <c r="AC70" s="693"/>
      <c r="AD70" s="693"/>
      <c r="AE70" s="693"/>
      <c r="AF70" s="693"/>
      <c r="AG70" s="693"/>
      <c r="AH70" s="693"/>
      <c r="AI70" s="693"/>
      <c r="AJ70" s="693"/>
      <c r="AK70" s="693"/>
      <c r="AL70" s="693"/>
      <c r="AM70" s="693"/>
      <c r="AN70" s="693"/>
      <c r="AO70" s="693"/>
      <c r="AP70" s="693"/>
      <c r="AQ70" s="693"/>
      <c r="AR70" s="693"/>
      <c r="AS70" s="693"/>
      <c r="AT70" s="693"/>
      <c r="AU70" s="693"/>
      <c r="AV70" s="693"/>
      <c r="AW70" s="693"/>
      <c r="AX70" s="693"/>
      <c r="AY70" s="693"/>
      <c r="AZ70" s="693"/>
      <c r="BA70" s="693"/>
      <c r="BB70" s="693"/>
      <c r="BC70" s="693"/>
      <c r="BD70" s="693"/>
      <c r="BE70" s="693"/>
      <c r="BF70" s="693"/>
      <c r="BG70" s="693"/>
      <c r="BH70" s="693"/>
      <c r="BI70" s="693"/>
      <c r="BJ70" s="693"/>
      <c r="BK70" s="693"/>
      <c r="BL70" s="693"/>
      <c r="BM70" s="693"/>
      <c r="BN70" s="693"/>
      <c r="BO70" s="693"/>
      <c r="BP70" s="693"/>
      <c r="BQ70" s="693"/>
      <c r="BR70" s="693"/>
      <c r="BS70" s="693"/>
      <c r="BT70" s="693"/>
      <c r="BU70" s="693"/>
      <c r="BV70" s="693"/>
      <c r="BW70" s="693"/>
      <c r="BX70" s="693"/>
      <c r="BY70" s="693"/>
      <c r="BZ70" s="693"/>
      <c r="CA70" s="693"/>
      <c r="CB70" s="693"/>
      <c r="CC70" s="693"/>
      <c r="CD70" s="693"/>
      <c r="CE70" s="693"/>
      <c r="CF70" s="693"/>
      <c r="CG70" s="693"/>
      <c r="CH70" s="693"/>
      <c r="CI70" s="693"/>
      <c r="CJ70" s="693"/>
      <c r="CK70" s="693"/>
      <c r="CL70" s="693"/>
      <c r="CM70" s="693"/>
      <c r="CN70" s="693"/>
      <c r="CO70" s="693"/>
      <c r="CP70" s="693"/>
      <c r="CQ70" s="693"/>
      <c r="CR70" s="693"/>
      <c r="CS70" s="693"/>
      <c r="CT70" s="693"/>
      <c r="CU70" s="693"/>
      <c r="CV70" s="693"/>
      <c r="CW70" s="693"/>
      <c r="CX70" s="693"/>
      <c r="CY70" s="693"/>
      <c r="CZ70" s="693"/>
      <c r="DA70" s="693"/>
      <c r="DB70" s="693"/>
      <c r="DC70" s="693"/>
      <c r="DD70" s="693"/>
      <c r="DE70" s="693"/>
      <c r="DF70" s="693"/>
      <c r="DG70" s="693"/>
      <c r="DH70" s="693"/>
      <c r="DI70" s="693"/>
      <c r="DJ70" s="693"/>
      <c r="DK70" s="693"/>
      <c r="DL70" s="693"/>
      <c r="DM70" s="693"/>
      <c r="DN70" s="693"/>
      <c r="DO70" s="693"/>
      <c r="DP70" s="693"/>
      <c r="DQ70" s="693"/>
      <c r="DR70" s="693"/>
      <c r="DS70" s="693"/>
      <c r="DT70" s="693"/>
      <c r="DU70" s="693"/>
      <c r="DV70" s="693"/>
      <c r="DW70" s="693"/>
      <c r="DX70" s="693"/>
      <c r="DY70" s="693"/>
      <c r="DZ70" s="693"/>
      <c r="EA70" s="693"/>
      <c r="EB70" s="693"/>
      <c r="EC70" s="693"/>
      <c r="ED70" s="693"/>
      <c r="EE70" s="693"/>
      <c r="EF70" s="693"/>
      <c r="EG70" s="693"/>
      <c r="EH70" s="693"/>
      <c r="EI70" s="693"/>
      <c r="EJ70" s="693"/>
      <c r="EK70" s="693"/>
      <c r="EL70" s="693"/>
      <c r="EM70" s="693"/>
      <c r="EN70" s="693"/>
      <c r="EO70" s="693"/>
      <c r="EP70" s="693"/>
      <c r="EQ70" s="693"/>
      <c r="ER70" s="693"/>
      <c r="ES70" s="693"/>
      <c r="ET70" s="693"/>
      <c r="EU70" s="693"/>
      <c r="EV70" s="693"/>
      <c r="EW70" s="693"/>
      <c r="EX70" s="693"/>
      <c r="EY70" s="693"/>
      <c r="EZ70" s="693"/>
      <c r="FA70" s="693"/>
      <c r="FB70" s="693"/>
      <c r="FC70" s="693"/>
      <c r="FD70" s="693"/>
      <c r="FE70" s="693"/>
      <c r="FF70" s="693"/>
      <c r="FG70" s="693"/>
      <c r="FH70" s="693"/>
      <c r="FI70" s="693"/>
      <c r="FJ70" s="693"/>
      <c r="FK70" s="693"/>
      <c r="FL70" s="693"/>
      <c r="FM70" s="693"/>
      <c r="FN70" s="693"/>
      <c r="FO70" s="693"/>
      <c r="FP70" s="693"/>
      <c r="FQ70" s="693"/>
      <c r="FR70" s="693"/>
      <c r="FS70" s="693"/>
      <c r="FT70" s="693"/>
      <c r="FU70" s="693"/>
      <c r="FV70" s="693"/>
      <c r="FW70" s="693"/>
      <c r="FX70" s="693"/>
      <c r="FY70" s="693"/>
      <c r="FZ70" s="693"/>
      <c r="GA70" s="693"/>
      <c r="GB70" s="693"/>
    </row>
    <row r="71" spans="1:184" ht="14.65" customHeight="1" thickBot="1">
      <c r="A71" s="5362" t="s">
        <v>253</v>
      </c>
      <c r="B71" s="5363"/>
      <c r="C71" s="886">
        <f>C60+C21+C34+C47+C50+C65+C69</f>
        <v>405</v>
      </c>
      <c r="D71" s="886">
        <f t="shared" ref="D71:Y71" si="24">D60+D21+D34+D47+D50+D65+D69</f>
        <v>1130</v>
      </c>
      <c r="E71" s="886">
        <f t="shared" si="24"/>
        <v>1535</v>
      </c>
      <c r="F71" s="886">
        <f t="shared" si="24"/>
        <v>1535</v>
      </c>
      <c r="G71" s="886">
        <f t="shared" si="24"/>
        <v>1490</v>
      </c>
      <c r="H71" s="886">
        <f t="shared" si="24"/>
        <v>3025</v>
      </c>
      <c r="I71" s="887">
        <f t="shared" si="24"/>
        <v>121</v>
      </c>
      <c r="J71" s="888">
        <f t="shared" si="24"/>
        <v>120</v>
      </c>
      <c r="K71" s="888">
        <f t="shared" si="24"/>
        <v>225</v>
      </c>
      <c r="L71" s="888">
        <f t="shared" si="24"/>
        <v>355</v>
      </c>
      <c r="M71" s="887">
        <f t="shared" si="24"/>
        <v>28</v>
      </c>
      <c r="N71" s="888">
        <f t="shared" si="24"/>
        <v>90</v>
      </c>
      <c r="O71" s="888">
        <f t="shared" si="24"/>
        <v>325</v>
      </c>
      <c r="P71" s="888">
        <f t="shared" si="24"/>
        <v>360</v>
      </c>
      <c r="Q71" s="887">
        <f t="shared" si="24"/>
        <v>31</v>
      </c>
      <c r="R71" s="888">
        <f t="shared" si="24"/>
        <v>75</v>
      </c>
      <c r="S71" s="888">
        <f t="shared" si="24"/>
        <v>365</v>
      </c>
      <c r="T71" s="888">
        <f t="shared" si="24"/>
        <v>335</v>
      </c>
      <c r="U71" s="887">
        <f t="shared" si="24"/>
        <v>31</v>
      </c>
      <c r="V71" s="888">
        <f t="shared" si="24"/>
        <v>75</v>
      </c>
      <c r="W71" s="888">
        <f t="shared" si="24"/>
        <v>230</v>
      </c>
      <c r="X71" s="888">
        <f t="shared" si="24"/>
        <v>420</v>
      </c>
      <c r="Y71" s="887">
        <f t="shared" si="24"/>
        <v>29</v>
      </c>
      <c r="Z71" s="889"/>
      <c r="AA71" s="692"/>
      <c r="AB71" s="693"/>
      <c r="AC71" s="693"/>
      <c r="AD71" s="693"/>
      <c r="AE71" s="693"/>
      <c r="AF71" s="693"/>
      <c r="AG71" s="693"/>
      <c r="AH71" s="693"/>
      <c r="AI71" s="693"/>
      <c r="AJ71" s="693"/>
      <c r="AK71" s="693"/>
      <c r="AL71" s="693"/>
      <c r="AM71" s="693"/>
      <c r="AN71" s="693"/>
      <c r="AO71" s="693"/>
      <c r="AP71" s="693"/>
      <c r="AQ71" s="693"/>
      <c r="AR71" s="693"/>
      <c r="AS71" s="693"/>
      <c r="AT71" s="693"/>
      <c r="AU71" s="693"/>
      <c r="AV71" s="693"/>
      <c r="AW71" s="693"/>
      <c r="AX71" s="693"/>
      <c r="AY71" s="693"/>
      <c r="AZ71" s="693"/>
      <c r="BA71" s="693"/>
      <c r="BB71" s="693"/>
      <c r="BC71" s="693"/>
      <c r="BD71" s="693"/>
      <c r="BE71" s="693"/>
      <c r="BF71" s="693"/>
      <c r="BG71" s="693"/>
      <c r="BH71" s="693"/>
      <c r="BI71" s="693"/>
      <c r="BJ71" s="693"/>
      <c r="BK71" s="693"/>
      <c r="BL71" s="693"/>
      <c r="BM71" s="693"/>
      <c r="BN71" s="693"/>
      <c r="BO71" s="693"/>
      <c r="BP71" s="693"/>
      <c r="BQ71" s="693"/>
      <c r="BR71" s="693"/>
      <c r="BS71" s="693"/>
      <c r="BT71" s="693"/>
      <c r="BU71" s="693"/>
      <c r="BV71" s="693"/>
      <c r="BW71" s="693"/>
      <c r="BX71" s="693"/>
      <c r="BY71" s="693"/>
      <c r="BZ71" s="693"/>
      <c r="CA71" s="693"/>
      <c r="CB71" s="693"/>
      <c r="CC71" s="693"/>
      <c r="CD71" s="693"/>
      <c r="CE71" s="693"/>
      <c r="CF71" s="693"/>
      <c r="CG71" s="693"/>
      <c r="CH71" s="693"/>
      <c r="CI71" s="693"/>
      <c r="CJ71" s="693"/>
      <c r="CK71" s="693"/>
      <c r="CL71" s="693"/>
      <c r="CM71" s="693"/>
      <c r="CN71" s="693"/>
      <c r="CO71" s="693"/>
      <c r="CP71" s="693"/>
      <c r="CQ71" s="693"/>
      <c r="CR71" s="693"/>
      <c r="CS71" s="693"/>
      <c r="CT71" s="693"/>
      <c r="CU71" s="693"/>
      <c r="CV71" s="693"/>
      <c r="CW71" s="693"/>
      <c r="CX71" s="693"/>
      <c r="CY71" s="693"/>
      <c r="CZ71" s="693"/>
      <c r="DA71" s="693"/>
      <c r="DB71" s="693"/>
      <c r="DC71" s="693"/>
      <c r="DD71" s="693"/>
      <c r="DE71" s="693"/>
      <c r="DF71" s="693"/>
      <c r="DG71" s="693"/>
      <c r="DH71" s="693"/>
      <c r="DI71" s="693"/>
      <c r="DJ71" s="693"/>
      <c r="DK71" s="693"/>
      <c r="DL71" s="693"/>
      <c r="DM71" s="693"/>
      <c r="DN71" s="693"/>
      <c r="DO71" s="693"/>
      <c r="DP71" s="693"/>
      <c r="DQ71" s="693"/>
      <c r="DR71" s="693"/>
      <c r="DS71" s="693"/>
      <c r="DT71" s="693"/>
      <c r="DU71" s="693"/>
      <c r="DV71" s="693"/>
      <c r="DW71" s="693"/>
      <c r="DX71" s="693"/>
      <c r="DY71" s="693"/>
      <c r="DZ71" s="693"/>
      <c r="EA71" s="693"/>
      <c r="EB71" s="693"/>
      <c r="EC71" s="693"/>
      <c r="ED71" s="693"/>
      <c r="EE71" s="693"/>
      <c r="EF71" s="693"/>
      <c r="EG71" s="693"/>
      <c r="EH71" s="693"/>
      <c r="EI71" s="693"/>
      <c r="EJ71" s="693"/>
      <c r="EK71" s="693"/>
      <c r="EL71" s="693"/>
      <c r="EM71" s="693"/>
      <c r="EN71" s="693"/>
      <c r="EO71" s="693"/>
      <c r="EP71" s="693"/>
      <c r="EQ71" s="693"/>
      <c r="ER71" s="693"/>
      <c r="ES71" s="693"/>
      <c r="ET71" s="693"/>
      <c r="EU71" s="693"/>
      <c r="EV71" s="693"/>
      <c r="EW71" s="693"/>
      <c r="EX71" s="693"/>
      <c r="EY71" s="693"/>
      <c r="EZ71" s="693"/>
      <c r="FA71" s="693"/>
      <c r="FB71" s="693"/>
      <c r="FC71" s="693"/>
      <c r="FD71" s="693"/>
      <c r="FE71" s="693"/>
      <c r="FF71" s="693"/>
      <c r="FG71" s="693"/>
      <c r="FH71" s="693"/>
      <c r="FI71" s="693"/>
      <c r="FJ71" s="693"/>
      <c r="FK71" s="693"/>
      <c r="FL71" s="693"/>
      <c r="FM71" s="693"/>
      <c r="FN71" s="693"/>
      <c r="FO71" s="693"/>
      <c r="FP71" s="693"/>
      <c r="FQ71" s="693"/>
      <c r="FR71" s="693"/>
      <c r="FS71" s="693"/>
      <c r="FT71" s="693"/>
      <c r="FU71" s="693"/>
      <c r="FV71" s="693"/>
      <c r="FW71" s="693"/>
      <c r="FX71" s="693"/>
      <c r="FY71" s="693"/>
      <c r="FZ71" s="693"/>
      <c r="GA71" s="693"/>
      <c r="GB71" s="693"/>
    </row>
    <row r="72" spans="1:184" ht="29.25" customHeight="1" thickBot="1">
      <c r="A72" s="5397" t="s">
        <v>279</v>
      </c>
      <c r="B72" s="5398"/>
      <c r="C72" s="890">
        <f>C60+C47+C50+C21+C34+C67+C69</f>
        <v>405</v>
      </c>
      <c r="D72" s="890">
        <f t="shared" ref="D72:Y72" si="25">D60+D47+D50+D21+D34+D67+D69</f>
        <v>1160</v>
      </c>
      <c r="E72" s="890">
        <f t="shared" si="25"/>
        <v>1565</v>
      </c>
      <c r="F72" s="890">
        <f t="shared" si="25"/>
        <v>1565</v>
      </c>
      <c r="G72" s="890">
        <f t="shared" si="25"/>
        <v>1460</v>
      </c>
      <c r="H72" s="890">
        <f t="shared" si="25"/>
        <v>3025</v>
      </c>
      <c r="I72" s="891">
        <f t="shared" si="25"/>
        <v>121</v>
      </c>
      <c r="J72" s="890">
        <f t="shared" si="25"/>
        <v>120</v>
      </c>
      <c r="K72" s="890">
        <f t="shared" si="25"/>
        <v>225</v>
      </c>
      <c r="L72" s="890">
        <f t="shared" si="25"/>
        <v>355</v>
      </c>
      <c r="M72" s="891">
        <f t="shared" si="25"/>
        <v>28</v>
      </c>
      <c r="N72" s="890">
        <f t="shared" si="25"/>
        <v>90</v>
      </c>
      <c r="O72" s="890">
        <f t="shared" si="25"/>
        <v>325</v>
      </c>
      <c r="P72" s="890">
        <f t="shared" si="25"/>
        <v>360</v>
      </c>
      <c r="Q72" s="891">
        <f t="shared" si="25"/>
        <v>31</v>
      </c>
      <c r="R72" s="890">
        <f t="shared" si="25"/>
        <v>75</v>
      </c>
      <c r="S72" s="890">
        <f t="shared" si="25"/>
        <v>380</v>
      </c>
      <c r="T72" s="890">
        <f t="shared" si="25"/>
        <v>320</v>
      </c>
      <c r="U72" s="891">
        <f t="shared" si="25"/>
        <v>31</v>
      </c>
      <c r="V72" s="890">
        <f t="shared" si="25"/>
        <v>75</v>
      </c>
      <c r="W72" s="890">
        <f t="shared" si="25"/>
        <v>245</v>
      </c>
      <c r="X72" s="890">
        <f t="shared" si="25"/>
        <v>405</v>
      </c>
      <c r="Y72" s="891">
        <f t="shared" si="25"/>
        <v>29</v>
      </c>
      <c r="Z72" s="892" t="s">
        <v>22</v>
      </c>
      <c r="AA72" s="692"/>
      <c r="AB72" s="693"/>
      <c r="AC72" s="693"/>
      <c r="AD72" s="693"/>
      <c r="AE72" s="693"/>
      <c r="AF72" s="693"/>
      <c r="AG72" s="693"/>
      <c r="AH72" s="693"/>
      <c r="AI72" s="693"/>
      <c r="AJ72" s="693"/>
      <c r="AK72" s="693"/>
      <c r="AL72" s="693"/>
      <c r="AM72" s="693"/>
      <c r="AN72" s="693"/>
      <c r="AO72" s="693"/>
      <c r="AP72" s="693"/>
      <c r="AQ72" s="693"/>
      <c r="AR72" s="693"/>
      <c r="AS72" s="693"/>
      <c r="AT72" s="693"/>
      <c r="AU72" s="693"/>
      <c r="AV72" s="693"/>
      <c r="AW72" s="693"/>
      <c r="AX72" s="693"/>
      <c r="AY72" s="693"/>
      <c r="AZ72" s="693"/>
      <c r="BA72" s="693"/>
      <c r="BB72" s="693"/>
      <c r="BC72" s="693"/>
      <c r="BD72" s="693"/>
      <c r="BE72" s="693"/>
      <c r="BF72" s="693"/>
      <c r="BG72" s="693"/>
      <c r="BH72" s="693"/>
      <c r="BI72" s="693"/>
      <c r="BJ72" s="693"/>
      <c r="BK72" s="693"/>
      <c r="BL72" s="693"/>
      <c r="BM72" s="693"/>
      <c r="BN72" s="693"/>
      <c r="BO72" s="693"/>
      <c r="BP72" s="693"/>
      <c r="BQ72" s="693"/>
      <c r="BR72" s="693"/>
      <c r="BS72" s="693"/>
      <c r="BT72" s="693"/>
      <c r="BU72" s="693"/>
      <c r="BV72" s="693"/>
      <c r="BW72" s="693"/>
      <c r="BX72" s="693"/>
      <c r="BY72" s="693"/>
      <c r="BZ72" s="693"/>
      <c r="CA72" s="693"/>
      <c r="CB72" s="693"/>
      <c r="CC72" s="693"/>
      <c r="CD72" s="693"/>
      <c r="CE72" s="693"/>
      <c r="CF72" s="693"/>
      <c r="CG72" s="693"/>
      <c r="CH72" s="693"/>
      <c r="CI72" s="693"/>
      <c r="CJ72" s="693"/>
      <c r="CK72" s="693"/>
      <c r="CL72" s="693"/>
      <c r="CM72" s="693"/>
      <c r="CN72" s="693"/>
      <c r="CO72" s="693"/>
      <c r="CP72" s="693"/>
      <c r="CQ72" s="693"/>
      <c r="CR72" s="693"/>
      <c r="CS72" s="693"/>
      <c r="CT72" s="693"/>
      <c r="CU72" s="693"/>
      <c r="CV72" s="693"/>
      <c r="CW72" s="693"/>
      <c r="CX72" s="693"/>
      <c r="CY72" s="693"/>
      <c r="CZ72" s="693"/>
      <c r="DA72" s="693"/>
      <c r="DB72" s="693"/>
      <c r="DC72" s="693"/>
      <c r="DD72" s="693"/>
      <c r="DE72" s="693"/>
      <c r="DF72" s="693"/>
      <c r="DG72" s="693"/>
      <c r="DH72" s="693"/>
      <c r="DI72" s="693"/>
      <c r="DJ72" s="693"/>
      <c r="DK72" s="693"/>
      <c r="DL72" s="693"/>
      <c r="DM72" s="693"/>
      <c r="DN72" s="693"/>
      <c r="DO72" s="693"/>
      <c r="DP72" s="693"/>
      <c r="DQ72" s="693"/>
      <c r="DR72" s="693"/>
      <c r="DS72" s="693"/>
      <c r="DT72" s="693"/>
      <c r="DU72" s="693"/>
      <c r="DV72" s="693"/>
      <c r="DW72" s="693"/>
      <c r="DX72" s="693"/>
      <c r="DY72" s="693"/>
      <c r="DZ72" s="693"/>
      <c r="EA72" s="693"/>
      <c r="EB72" s="693"/>
      <c r="EC72" s="693"/>
      <c r="ED72" s="693"/>
      <c r="EE72" s="693"/>
      <c r="EF72" s="693"/>
      <c r="EG72" s="693"/>
      <c r="EH72" s="693"/>
      <c r="EI72" s="693"/>
      <c r="EJ72" s="693"/>
      <c r="EK72" s="693"/>
      <c r="EL72" s="693"/>
      <c r="EM72" s="693"/>
      <c r="EN72" s="693"/>
      <c r="EO72" s="693"/>
      <c r="EP72" s="693"/>
      <c r="EQ72" s="693"/>
      <c r="ER72" s="693"/>
      <c r="ES72" s="693"/>
      <c r="ET72" s="693"/>
      <c r="EU72" s="693"/>
      <c r="EV72" s="693"/>
      <c r="EW72" s="693"/>
      <c r="EX72" s="693"/>
      <c r="EY72" s="693"/>
      <c r="EZ72" s="693"/>
      <c r="FA72" s="693"/>
      <c r="FB72" s="693"/>
      <c r="FC72" s="693"/>
      <c r="FD72" s="693"/>
      <c r="FE72" s="693"/>
      <c r="FF72" s="693"/>
      <c r="FG72" s="693"/>
      <c r="FH72" s="693"/>
      <c r="FI72" s="693"/>
      <c r="FJ72" s="693"/>
      <c r="FK72" s="693"/>
      <c r="FL72" s="693"/>
      <c r="FM72" s="693"/>
      <c r="FN72" s="693"/>
      <c r="FO72" s="693"/>
      <c r="FP72" s="693"/>
      <c r="FQ72" s="693"/>
      <c r="FR72" s="693"/>
      <c r="FS72" s="693"/>
      <c r="FT72" s="693"/>
      <c r="FU72" s="693"/>
      <c r="FV72" s="693"/>
      <c r="FW72" s="693"/>
      <c r="FX72" s="693"/>
      <c r="FY72" s="693"/>
      <c r="FZ72" s="693"/>
      <c r="GA72" s="693"/>
      <c r="GB72" s="693"/>
    </row>
    <row r="73" spans="1:184" ht="15.2" customHeight="1" thickBot="1">
      <c r="A73" s="893"/>
      <c r="B73" s="894"/>
      <c r="C73" s="895"/>
      <c r="D73" s="895"/>
      <c r="E73" s="895"/>
      <c r="F73" s="896"/>
      <c r="G73" s="5403" t="s">
        <v>103</v>
      </c>
      <c r="H73" s="5404"/>
      <c r="I73" s="5405"/>
      <c r="J73" s="5406">
        <v>8</v>
      </c>
      <c r="K73" s="5407"/>
      <c r="L73" s="5407"/>
      <c r="M73" s="5408"/>
      <c r="N73" s="5409">
        <v>9</v>
      </c>
      <c r="O73" s="5407"/>
      <c r="P73" s="5407"/>
      <c r="Q73" s="5408"/>
      <c r="R73" s="5409">
        <v>8</v>
      </c>
      <c r="S73" s="5407"/>
      <c r="T73" s="5407"/>
      <c r="U73" s="5410"/>
      <c r="V73" s="5406">
        <v>5</v>
      </c>
      <c r="W73" s="5407"/>
      <c r="X73" s="5407"/>
      <c r="Y73" s="5410"/>
      <c r="Z73" s="897">
        <f>SUM(J73:Y73)</f>
        <v>30</v>
      </c>
      <c r="AA73" s="692"/>
      <c r="AB73" s="693"/>
      <c r="AC73" s="693"/>
      <c r="AD73" s="693"/>
      <c r="AE73" s="693"/>
      <c r="AF73" s="693"/>
      <c r="AG73" s="693"/>
      <c r="AH73" s="693"/>
      <c r="AI73" s="693"/>
      <c r="AJ73" s="693"/>
      <c r="AK73" s="693"/>
      <c r="AL73" s="693"/>
      <c r="AM73" s="693"/>
      <c r="AN73" s="693"/>
      <c r="AO73" s="693"/>
      <c r="AP73" s="693"/>
      <c r="AQ73" s="693"/>
      <c r="AR73" s="693"/>
      <c r="AS73" s="693"/>
      <c r="AT73" s="693"/>
      <c r="AU73" s="693"/>
      <c r="AV73" s="693"/>
      <c r="AW73" s="693"/>
      <c r="AX73" s="693"/>
      <c r="AY73" s="693"/>
      <c r="AZ73" s="693"/>
      <c r="BA73" s="693"/>
      <c r="BB73" s="693"/>
      <c r="BC73" s="693"/>
      <c r="BD73" s="693"/>
      <c r="BE73" s="693"/>
      <c r="BF73" s="693"/>
      <c r="BG73" s="693"/>
      <c r="BH73" s="693"/>
      <c r="BI73" s="693"/>
      <c r="BJ73" s="693"/>
      <c r="BK73" s="693"/>
      <c r="BL73" s="693"/>
      <c r="BM73" s="693"/>
      <c r="BN73" s="693"/>
      <c r="BO73" s="693"/>
      <c r="BP73" s="693"/>
      <c r="BQ73" s="693"/>
      <c r="BR73" s="693"/>
      <c r="BS73" s="693"/>
      <c r="BT73" s="693"/>
      <c r="BU73" s="693"/>
      <c r="BV73" s="693"/>
      <c r="BW73" s="693"/>
      <c r="BX73" s="693"/>
      <c r="BY73" s="693"/>
      <c r="BZ73" s="693"/>
      <c r="CA73" s="693"/>
      <c r="CB73" s="693"/>
      <c r="CC73" s="693"/>
      <c r="CD73" s="693"/>
      <c r="CE73" s="693"/>
      <c r="CF73" s="693"/>
      <c r="CG73" s="693"/>
      <c r="CH73" s="693"/>
      <c r="CI73" s="693"/>
      <c r="CJ73" s="693"/>
      <c r="CK73" s="693"/>
      <c r="CL73" s="693"/>
      <c r="CM73" s="693"/>
      <c r="CN73" s="693"/>
      <c r="CO73" s="693"/>
      <c r="CP73" s="693"/>
      <c r="CQ73" s="693"/>
      <c r="CR73" s="693"/>
      <c r="CS73" s="693"/>
      <c r="CT73" s="693"/>
      <c r="CU73" s="693"/>
      <c r="CV73" s="693"/>
      <c r="CW73" s="693"/>
      <c r="CX73" s="693"/>
      <c r="CY73" s="693"/>
      <c r="CZ73" s="693"/>
      <c r="DA73" s="693"/>
      <c r="DB73" s="693"/>
      <c r="DC73" s="693"/>
      <c r="DD73" s="693"/>
      <c r="DE73" s="693"/>
      <c r="DF73" s="693"/>
      <c r="DG73" s="693"/>
      <c r="DH73" s="693"/>
      <c r="DI73" s="693"/>
      <c r="DJ73" s="693"/>
      <c r="DK73" s="693"/>
      <c r="DL73" s="693"/>
      <c r="DM73" s="693"/>
      <c r="DN73" s="693"/>
      <c r="DO73" s="693"/>
      <c r="DP73" s="693"/>
      <c r="DQ73" s="693"/>
      <c r="DR73" s="693"/>
      <c r="DS73" s="693"/>
      <c r="DT73" s="693"/>
      <c r="DU73" s="693"/>
      <c r="DV73" s="693"/>
      <c r="DW73" s="693"/>
      <c r="DX73" s="693"/>
      <c r="DY73" s="693"/>
      <c r="DZ73" s="693"/>
      <c r="EA73" s="693"/>
      <c r="EB73" s="693"/>
      <c r="EC73" s="693"/>
      <c r="ED73" s="693"/>
      <c r="EE73" s="693"/>
      <c r="EF73" s="693"/>
      <c r="EG73" s="693"/>
      <c r="EH73" s="693"/>
      <c r="EI73" s="693"/>
      <c r="EJ73" s="693"/>
      <c r="EK73" s="693"/>
      <c r="EL73" s="693"/>
      <c r="EM73" s="693"/>
      <c r="EN73" s="693"/>
      <c r="EO73" s="693"/>
      <c r="EP73" s="693"/>
      <c r="EQ73" s="693"/>
      <c r="ER73" s="693"/>
      <c r="ES73" s="693"/>
      <c r="ET73" s="693"/>
      <c r="EU73" s="693"/>
      <c r="EV73" s="693"/>
      <c r="EW73" s="693"/>
      <c r="EX73" s="693"/>
      <c r="EY73" s="693"/>
      <c r="EZ73" s="693"/>
      <c r="FA73" s="693"/>
      <c r="FB73" s="693"/>
      <c r="FC73" s="693"/>
      <c r="FD73" s="693"/>
      <c r="FE73" s="693"/>
      <c r="FF73" s="693"/>
      <c r="FG73" s="693"/>
      <c r="FH73" s="693"/>
      <c r="FI73" s="693"/>
      <c r="FJ73" s="693"/>
      <c r="FK73" s="693"/>
      <c r="FL73" s="693"/>
      <c r="FM73" s="693"/>
      <c r="FN73" s="693"/>
      <c r="FO73" s="693"/>
      <c r="FP73" s="693"/>
      <c r="FQ73" s="693"/>
      <c r="FR73" s="693"/>
      <c r="FS73" s="693"/>
      <c r="FT73" s="693"/>
      <c r="FU73" s="693"/>
      <c r="FV73" s="693"/>
      <c r="FW73" s="693"/>
      <c r="FX73" s="693"/>
      <c r="FY73" s="693"/>
      <c r="FZ73" s="693"/>
      <c r="GA73" s="693"/>
      <c r="GB73" s="693"/>
    </row>
    <row r="74" spans="1:184" ht="13.5" customHeight="1" thickBot="1">
      <c r="A74" s="898"/>
      <c r="B74" s="899"/>
      <c r="C74" s="900"/>
      <c r="D74" s="900"/>
      <c r="E74" s="900"/>
      <c r="F74" s="901"/>
      <c r="G74" s="5411" t="s">
        <v>104</v>
      </c>
      <c r="H74" s="5412"/>
      <c r="I74" s="5413"/>
      <c r="J74" s="5414">
        <v>3</v>
      </c>
      <c r="K74" s="5415"/>
      <c r="L74" s="5415"/>
      <c r="M74" s="5416"/>
      <c r="N74" s="5414">
        <v>3</v>
      </c>
      <c r="O74" s="5415"/>
      <c r="P74" s="5415"/>
      <c r="Q74" s="5417"/>
      <c r="R74" s="5418">
        <v>2</v>
      </c>
      <c r="S74" s="5419"/>
      <c r="T74" s="5419"/>
      <c r="U74" s="5420"/>
      <c r="V74" s="5421">
        <v>5</v>
      </c>
      <c r="W74" s="5419"/>
      <c r="X74" s="5419"/>
      <c r="Y74" s="5422"/>
      <c r="Z74" s="902">
        <f>SUM(J74:Y74)</f>
        <v>13</v>
      </c>
      <c r="AA74" s="692"/>
      <c r="AB74" s="693"/>
      <c r="AC74" s="693"/>
      <c r="AD74" s="693"/>
      <c r="AE74" s="693"/>
      <c r="AF74" s="693"/>
      <c r="AG74" s="693"/>
      <c r="AH74" s="693"/>
      <c r="AI74" s="693"/>
      <c r="AJ74" s="693"/>
      <c r="AK74" s="693"/>
      <c r="AL74" s="693"/>
      <c r="AM74" s="693"/>
      <c r="AN74" s="693"/>
      <c r="AO74" s="693"/>
      <c r="AP74" s="693"/>
      <c r="AQ74" s="693"/>
      <c r="AR74" s="693"/>
      <c r="AS74" s="693"/>
      <c r="AT74" s="693"/>
      <c r="AU74" s="693"/>
      <c r="AV74" s="693"/>
      <c r="AW74" s="693"/>
      <c r="AX74" s="693"/>
      <c r="AY74" s="693"/>
      <c r="AZ74" s="693"/>
      <c r="BA74" s="693"/>
      <c r="BB74" s="693"/>
      <c r="BC74" s="693"/>
      <c r="BD74" s="693"/>
      <c r="BE74" s="693"/>
      <c r="BF74" s="693"/>
      <c r="BG74" s="693"/>
      <c r="BH74" s="693"/>
      <c r="BI74" s="693"/>
      <c r="BJ74" s="693"/>
      <c r="BK74" s="693"/>
      <c r="BL74" s="693"/>
      <c r="BM74" s="693"/>
      <c r="BN74" s="693"/>
      <c r="BO74" s="693"/>
      <c r="BP74" s="693"/>
      <c r="BQ74" s="693"/>
      <c r="BR74" s="693"/>
      <c r="BS74" s="693"/>
      <c r="BT74" s="693"/>
      <c r="BU74" s="693"/>
      <c r="BV74" s="693"/>
      <c r="BW74" s="693"/>
      <c r="BX74" s="693"/>
      <c r="BY74" s="693"/>
      <c r="BZ74" s="693"/>
      <c r="CA74" s="693"/>
      <c r="CB74" s="693"/>
      <c r="CC74" s="693"/>
      <c r="CD74" s="693"/>
      <c r="CE74" s="693"/>
      <c r="CF74" s="693"/>
      <c r="CG74" s="693"/>
      <c r="CH74" s="693"/>
      <c r="CI74" s="693"/>
      <c r="CJ74" s="693"/>
      <c r="CK74" s="693"/>
      <c r="CL74" s="693"/>
      <c r="CM74" s="693"/>
      <c r="CN74" s="693"/>
      <c r="CO74" s="693"/>
      <c r="CP74" s="693"/>
      <c r="CQ74" s="693"/>
      <c r="CR74" s="693"/>
      <c r="CS74" s="693"/>
      <c r="CT74" s="693"/>
      <c r="CU74" s="693"/>
      <c r="CV74" s="693"/>
      <c r="CW74" s="693"/>
      <c r="CX74" s="693"/>
      <c r="CY74" s="693"/>
      <c r="CZ74" s="693"/>
      <c r="DA74" s="693"/>
      <c r="DB74" s="693"/>
      <c r="DC74" s="693"/>
      <c r="DD74" s="693"/>
      <c r="DE74" s="693"/>
      <c r="DF74" s="693"/>
      <c r="DG74" s="693"/>
      <c r="DH74" s="693"/>
      <c r="DI74" s="693"/>
      <c r="DJ74" s="693"/>
      <c r="DK74" s="693"/>
      <c r="DL74" s="693"/>
      <c r="DM74" s="693"/>
      <c r="DN74" s="693"/>
      <c r="DO74" s="693"/>
      <c r="DP74" s="693"/>
      <c r="DQ74" s="693"/>
      <c r="DR74" s="693"/>
      <c r="DS74" s="693"/>
      <c r="DT74" s="693"/>
      <c r="DU74" s="693"/>
      <c r="DV74" s="693"/>
      <c r="DW74" s="693"/>
      <c r="DX74" s="693"/>
      <c r="DY74" s="693"/>
      <c r="DZ74" s="693"/>
      <c r="EA74" s="693"/>
      <c r="EB74" s="693"/>
      <c r="EC74" s="693"/>
      <c r="ED74" s="693"/>
      <c r="EE74" s="693"/>
      <c r="EF74" s="693"/>
      <c r="EG74" s="693"/>
      <c r="EH74" s="693"/>
      <c r="EI74" s="693"/>
      <c r="EJ74" s="693"/>
      <c r="EK74" s="693"/>
      <c r="EL74" s="693"/>
      <c r="EM74" s="693"/>
      <c r="EN74" s="693"/>
      <c r="EO74" s="693"/>
      <c r="EP74" s="693"/>
      <c r="EQ74" s="693"/>
      <c r="ER74" s="693"/>
      <c r="ES74" s="693"/>
      <c r="ET74" s="693"/>
      <c r="EU74" s="693"/>
      <c r="EV74" s="693"/>
      <c r="EW74" s="693"/>
      <c r="EX74" s="693"/>
      <c r="EY74" s="693"/>
      <c r="EZ74" s="693"/>
      <c r="FA74" s="693"/>
      <c r="FB74" s="693"/>
      <c r="FC74" s="693"/>
      <c r="FD74" s="693"/>
      <c r="FE74" s="693"/>
      <c r="FF74" s="693"/>
      <c r="FG74" s="693"/>
      <c r="FH74" s="693"/>
      <c r="FI74" s="693"/>
      <c r="FJ74" s="693"/>
      <c r="FK74" s="693"/>
      <c r="FL74" s="693"/>
      <c r="FM74" s="693"/>
      <c r="FN74" s="693"/>
      <c r="FO74" s="693"/>
      <c r="FP74" s="693"/>
      <c r="FQ74" s="693"/>
      <c r="FR74" s="693"/>
      <c r="FS74" s="693"/>
      <c r="FT74" s="693"/>
      <c r="FU74" s="693"/>
      <c r="FV74" s="693"/>
      <c r="FW74" s="693"/>
      <c r="FX74" s="693"/>
      <c r="FY74" s="693"/>
      <c r="FZ74" s="693"/>
      <c r="GA74" s="693"/>
      <c r="GB74" s="693"/>
    </row>
    <row r="75" spans="1:184" ht="14.1" customHeight="1">
      <c r="A75" s="903"/>
      <c r="B75" s="5399" t="s">
        <v>280</v>
      </c>
      <c r="C75" s="5400"/>
      <c r="D75" s="5400"/>
      <c r="E75" s="5400"/>
      <c r="F75" s="5400"/>
      <c r="G75" s="5400"/>
      <c r="H75" s="5400"/>
      <c r="I75" s="5400"/>
      <c r="J75" s="5400"/>
      <c r="K75" s="5400"/>
      <c r="L75" s="5400"/>
      <c r="M75" s="5400"/>
      <c r="N75" s="5400"/>
      <c r="O75" s="5400"/>
      <c r="P75" s="5400"/>
      <c r="Q75" s="5400"/>
      <c r="R75" s="5400"/>
      <c r="S75" s="5400"/>
      <c r="T75" s="5400"/>
      <c r="U75" s="5400"/>
      <c r="V75" s="5400"/>
      <c r="W75" s="5400"/>
      <c r="X75" s="5400"/>
      <c r="Y75" s="5400"/>
      <c r="Z75" s="5400"/>
      <c r="AA75" s="692"/>
      <c r="AB75" s="693"/>
      <c r="AC75" s="693"/>
      <c r="AD75" s="693"/>
      <c r="AE75" s="693"/>
      <c r="AF75" s="693"/>
      <c r="AG75" s="693"/>
      <c r="AH75" s="693"/>
      <c r="AI75" s="693"/>
      <c r="AJ75" s="693"/>
      <c r="AK75" s="693"/>
      <c r="AL75" s="693"/>
      <c r="AM75" s="693"/>
      <c r="AN75" s="693"/>
      <c r="AO75" s="693"/>
      <c r="AP75" s="693"/>
      <c r="AQ75" s="693"/>
      <c r="AR75" s="693"/>
      <c r="AS75" s="693"/>
      <c r="AT75" s="693"/>
      <c r="AU75" s="693"/>
      <c r="AV75" s="693"/>
      <c r="AW75" s="693"/>
      <c r="AX75" s="693"/>
      <c r="AY75" s="693"/>
      <c r="AZ75" s="693"/>
      <c r="BA75" s="693"/>
      <c r="BB75" s="693"/>
      <c r="BC75" s="693"/>
      <c r="BD75" s="693"/>
      <c r="BE75" s="693"/>
      <c r="BF75" s="693"/>
      <c r="BG75" s="693"/>
      <c r="BH75" s="693"/>
      <c r="BI75" s="693"/>
      <c r="BJ75" s="693"/>
      <c r="BK75" s="693"/>
      <c r="BL75" s="693"/>
      <c r="BM75" s="693"/>
      <c r="BN75" s="693"/>
      <c r="BO75" s="693"/>
      <c r="BP75" s="693"/>
      <c r="BQ75" s="693"/>
      <c r="BR75" s="693"/>
      <c r="BS75" s="693"/>
      <c r="BT75" s="693"/>
      <c r="BU75" s="693"/>
      <c r="BV75" s="693"/>
      <c r="BW75" s="693"/>
      <c r="BX75" s="693"/>
      <c r="BY75" s="693"/>
      <c r="BZ75" s="693"/>
      <c r="CA75" s="693"/>
      <c r="CB75" s="693"/>
      <c r="CC75" s="693"/>
      <c r="CD75" s="693"/>
      <c r="CE75" s="693"/>
      <c r="CF75" s="693"/>
      <c r="CG75" s="693"/>
      <c r="CH75" s="693"/>
      <c r="CI75" s="693"/>
      <c r="CJ75" s="693"/>
      <c r="CK75" s="693"/>
      <c r="CL75" s="693"/>
      <c r="CM75" s="693"/>
      <c r="CN75" s="693"/>
      <c r="CO75" s="693"/>
      <c r="CP75" s="693"/>
      <c r="CQ75" s="693"/>
      <c r="CR75" s="693"/>
      <c r="CS75" s="693"/>
      <c r="CT75" s="693"/>
      <c r="CU75" s="693"/>
      <c r="CV75" s="693"/>
      <c r="CW75" s="693"/>
      <c r="CX75" s="693"/>
      <c r="CY75" s="693"/>
      <c r="CZ75" s="693"/>
      <c r="DA75" s="693"/>
      <c r="DB75" s="693"/>
      <c r="DC75" s="693"/>
      <c r="DD75" s="693"/>
      <c r="DE75" s="693"/>
      <c r="DF75" s="693"/>
      <c r="DG75" s="693"/>
      <c r="DH75" s="693"/>
      <c r="DI75" s="693"/>
      <c r="DJ75" s="693"/>
      <c r="DK75" s="693"/>
      <c r="DL75" s="693"/>
      <c r="DM75" s="693"/>
      <c r="DN75" s="693"/>
      <c r="DO75" s="693"/>
      <c r="DP75" s="693"/>
      <c r="DQ75" s="693"/>
      <c r="DR75" s="693"/>
      <c r="DS75" s="693"/>
      <c r="DT75" s="693"/>
      <c r="DU75" s="693"/>
      <c r="DV75" s="693"/>
      <c r="DW75" s="693"/>
      <c r="DX75" s="693"/>
      <c r="DY75" s="693"/>
      <c r="DZ75" s="693"/>
      <c r="EA75" s="693"/>
      <c r="EB75" s="693"/>
      <c r="EC75" s="693"/>
      <c r="ED75" s="693"/>
      <c r="EE75" s="693"/>
      <c r="EF75" s="693"/>
      <c r="EG75" s="693"/>
      <c r="EH75" s="693"/>
      <c r="EI75" s="693"/>
      <c r="EJ75" s="693"/>
      <c r="EK75" s="693"/>
      <c r="EL75" s="693"/>
      <c r="EM75" s="693"/>
      <c r="EN75" s="693"/>
      <c r="EO75" s="693"/>
      <c r="EP75" s="693"/>
      <c r="EQ75" s="693"/>
      <c r="ER75" s="693"/>
      <c r="ES75" s="693"/>
      <c r="ET75" s="693"/>
      <c r="EU75" s="693"/>
      <c r="EV75" s="693"/>
      <c r="EW75" s="693"/>
      <c r="EX75" s="693"/>
      <c r="EY75" s="693"/>
      <c r="EZ75" s="693"/>
      <c r="FA75" s="693"/>
      <c r="FB75" s="693"/>
      <c r="FC75" s="693"/>
      <c r="FD75" s="693"/>
      <c r="FE75" s="693"/>
      <c r="FF75" s="693"/>
      <c r="FG75" s="693"/>
      <c r="FH75" s="693"/>
      <c r="FI75" s="693"/>
      <c r="FJ75" s="693"/>
      <c r="FK75" s="693"/>
      <c r="FL75" s="693"/>
      <c r="FM75" s="693"/>
      <c r="FN75" s="693"/>
      <c r="FO75" s="693"/>
      <c r="FP75" s="693"/>
      <c r="FQ75" s="693"/>
      <c r="FR75" s="693"/>
      <c r="FS75" s="693"/>
      <c r="FT75" s="693"/>
      <c r="FU75" s="693"/>
      <c r="FV75" s="693"/>
      <c r="FW75" s="693"/>
      <c r="FX75" s="693"/>
      <c r="FY75" s="693"/>
      <c r="FZ75" s="693"/>
      <c r="GA75" s="693"/>
      <c r="GB75" s="693"/>
    </row>
    <row r="76" spans="1:184" ht="13.7" customHeight="1">
      <c r="A76" s="903"/>
      <c r="B76" s="5401" t="s">
        <v>281</v>
      </c>
      <c r="C76" s="5402"/>
      <c r="D76" s="5402"/>
      <c r="E76" s="5402"/>
      <c r="F76" s="5402"/>
      <c r="G76" s="5402"/>
      <c r="H76" s="5402"/>
      <c r="I76" s="5402"/>
      <c r="J76" s="5402"/>
      <c r="K76" s="5402"/>
      <c r="L76" s="5402"/>
      <c r="M76" s="5402"/>
      <c r="N76" s="5402"/>
      <c r="O76" s="5402"/>
      <c r="P76" s="5402"/>
      <c r="Q76" s="5402"/>
      <c r="R76" s="5402"/>
      <c r="S76" s="5402"/>
      <c r="T76" s="5402"/>
      <c r="U76" s="5402"/>
      <c r="V76" s="5402"/>
      <c r="W76" s="5402"/>
      <c r="X76" s="5402"/>
      <c r="Y76" s="904"/>
      <c r="Z76" s="905"/>
      <c r="AA76" s="692"/>
      <c r="AB76" s="693"/>
      <c r="AC76" s="693"/>
      <c r="AD76" s="693"/>
      <c r="AE76" s="693"/>
      <c r="AF76" s="693"/>
      <c r="AG76" s="693"/>
      <c r="AH76" s="693"/>
      <c r="AI76" s="693"/>
      <c r="AJ76" s="693"/>
      <c r="AK76" s="693"/>
      <c r="AL76" s="693"/>
      <c r="AM76" s="693"/>
      <c r="AN76" s="693"/>
      <c r="AO76" s="693"/>
      <c r="AP76" s="693"/>
      <c r="AQ76" s="693"/>
      <c r="AR76" s="693"/>
      <c r="AS76" s="693"/>
      <c r="AT76" s="693"/>
      <c r="AU76" s="693"/>
      <c r="AV76" s="693"/>
      <c r="AW76" s="693"/>
      <c r="AX76" s="693"/>
      <c r="AY76" s="693"/>
      <c r="AZ76" s="693"/>
      <c r="BA76" s="693"/>
      <c r="BB76" s="693"/>
      <c r="BC76" s="693"/>
      <c r="BD76" s="693"/>
      <c r="BE76" s="693"/>
      <c r="BF76" s="693"/>
      <c r="BG76" s="693"/>
      <c r="BH76" s="693"/>
      <c r="BI76" s="693"/>
      <c r="BJ76" s="693"/>
      <c r="BK76" s="693"/>
      <c r="BL76" s="693"/>
      <c r="BM76" s="693"/>
      <c r="BN76" s="693"/>
      <c r="BO76" s="693"/>
      <c r="BP76" s="693"/>
      <c r="BQ76" s="693"/>
      <c r="BR76" s="693"/>
      <c r="BS76" s="693"/>
      <c r="BT76" s="693"/>
      <c r="BU76" s="693"/>
      <c r="BV76" s="693"/>
      <c r="BW76" s="693"/>
      <c r="BX76" s="693"/>
      <c r="BY76" s="693"/>
      <c r="BZ76" s="693"/>
      <c r="CA76" s="693"/>
      <c r="CB76" s="693"/>
      <c r="CC76" s="693"/>
      <c r="CD76" s="693"/>
      <c r="CE76" s="693"/>
      <c r="CF76" s="693"/>
      <c r="CG76" s="693"/>
      <c r="CH76" s="693"/>
      <c r="CI76" s="693"/>
      <c r="CJ76" s="693"/>
      <c r="CK76" s="693"/>
      <c r="CL76" s="693"/>
      <c r="CM76" s="693"/>
      <c r="CN76" s="693"/>
      <c r="CO76" s="693"/>
      <c r="CP76" s="693"/>
      <c r="CQ76" s="693"/>
      <c r="CR76" s="693"/>
      <c r="CS76" s="693"/>
      <c r="CT76" s="693"/>
      <c r="CU76" s="693"/>
      <c r="CV76" s="693"/>
      <c r="CW76" s="693"/>
      <c r="CX76" s="693"/>
      <c r="CY76" s="693"/>
      <c r="CZ76" s="693"/>
      <c r="DA76" s="693"/>
      <c r="DB76" s="693"/>
      <c r="DC76" s="693"/>
      <c r="DD76" s="693"/>
      <c r="DE76" s="693"/>
      <c r="DF76" s="693"/>
      <c r="DG76" s="693"/>
      <c r="DH76" s="693"/>
      <c r="DI76" s="693"/>
      <c r="DJ76" s="693"/>
      <c r="DK76" s="693"/>
      <c r="DL76" s="693"/>
      <c r="DM76" s="693"/>
      <c r="DN76" s="693"/>
      <c r="DO76" s="693"/>
      <c r="DP76" s="693"/>
      <c r="DQ76" s="693"/>
      <c r="DR76" s="693"/>
      <c r="DS76" s="693"/>
      <c r="DT76" s="693"/>
      <c r="DU76" s="693"/>
      <c r="DV76" s="693"/>
      <c r="DW76" s="693"/>
      <c r="DX76" s="693"/>
      <c r="DY76" s="693"/>
      <c r="DZ76" s="693"/>
      <c r="EA76" s="693"/>
      <c r="EB76" s="693"/>
      <c r="EC76" s="693"/>
      <c r="ED76" s="693"/>
      <c r="EE76" s="693"/>
      <c r="EF76" s="693"/>
      <c r="EG76" s="693"/>
      <c r="EH76" s="693"/>
      <c r="EI76" s="693"/>
      <c r="EJ76" s="693"/>
      <c r="EK76" s="693"/>
      <c r="EL76" s="693"/>
      <c r="EM76" s="693"/>
      <c r="EN76" s="693"/>
      <c r="EO76" s="693"/>
      <c r="EP76" s="693"/>
      <c r="EQ76" s="693"/>
      <c r="ER76" s="693"/>
      <c r="ES76" s="693"/>
      <c r="ET76" s="693"/>
      <c r="EU76" s="693"/>
      <c r="EV76" s="693"/>
      <c r="EW76" s="693"/>
      <c r="EX76" s="693"/>
      <c r="EY76" s="693"/>
      <c r="EZ76" s="693"/>
      <c r="FA76" s="693"/>
      <c r="FB76" s="693"/>
      <c r="FC76" s="693"/>
      <c r="FD76" s="693"/>
      <c r="FE76" s="693"/>
      <c r="FF76" s="693"/>
      <c r="FG76" s="693"/>
      <c r="FH76" s="693"/>
      <c r="FI76" s="693"/>
      <c r="FJ76" s="693"/>
      <c r="FK76" s="693"/>
      <c r="FL76" s="693"/>
      <c r="FM76" s="693"/>
      <c r="FN76" s="693"/>
      <c r="FO76" s="693"/>
      <c r="FP76" s="693"/>
      <c r="FQ76" s="693"/>
      <c r="FR76" s="693"/>
      <c r="FS76" s="693"/>
      <c r="FT76" s="693"/>
      <c r="FU76" s="693"/>
      <c r="FV76" s="693"/>
      <c r="FW76" s="693"/>
      <c r="FX76" s="693"/>
      <c r="FY76" s="693"/>
      <c r="FZ76" s="693"/>
      <c r="GA76" s="693"/>
      <c r="GB76" s="693"/>
    </row>
    <row r="77" spans="1:184" ht="13.7" customHeight="1">
      <c r="A77" s="903"/>
      <c r="B77" s="906" t="s">
        <v>257</v>
      </c>
      <c r="C77" s="903"/>
      <c r="D77" s="903"/>
      <c r="E77" s="903"/>
      <c r="F77" s="903"/>
      <c r="G77" s="903"/>
      <c r="H77" s="903"/>
      <c r="I77" s="903"/>
      <c r="J77" s="903"/>
      <c r="K77" s="903"/>
      <c r="L77" s="903"/>
      <c r="M77" s="904"/>
      <c r="N77" s="903"/>
      <c r="O77" s="903"/>
      <c r="P77" s="903"/>
      <c r="Q77" s="904"/>
      <c r="R77" s="903"/>
      <c r="S77" s="903"/>
      <c r="T77" s="903"/>
      <c r="U77" s="904"/>
      <c r="V77" s="903"/>
      <c r="W77" s="903"/>
      <c r="X77" s="903"/>
      <c r="Y77" s="904"/>
      <c r="Z77" s="905"/>
      <c r="AA77" s="692"/>
      <c r="AB77" s="693"/>
      <c r="AC77" s="693"/>
      <c r="AD77" s="693"/>
      <c r="AE77" s="693"/>
      <c r="AF77" s="693"/>
      <c r="AG77" s="693"/>
      <c r="AH77" s="693"/>
      <c r="AI77" s="693"/>
      <c r="AJ77" s="693"/>
      <c r="AK77" s="693"/>
      <c r="AL77" s="693"/>
      <c r="AM77" s="693"/>
      <c r="AN77" s="693"/>
      <c r="AO77" s="693"/>
      <c r="AP77" s="693"/>
      <c r="AQ77" s="693"/>
      <c r="AR77" s="693"/>
      <c r="AS77" s="693"/>
      <c r="AT77" s="693"/>
      <c r="AU77" s="693"/>
      <c r="AV77" s="693"/>
      <c r="AW77" s="693"/>
      <c r="AX77" s="693"/>
      <c r="AY77" s="693"/>
      <c r="AZ77" s="693"/>
      <c r="BA77" s="693"/>
      <c r="BB77" s="693"/>
      <c r="BC77" s="693"/>
      <c r="BD77" s="693"/>
      <c r="BE77" s="693"/>
      <c r="BF77" s="693"/>
      <c r="BG77" s="693"/>
      <c r="BH77" s="693"/>
      <c r="BI77" s="693"/>
      <c r="BJ77" s="693"/>
      <c r="BK77" s="693"/>
      <c r="BL77" s="693"/>
      <c r="BM77" s="693"/>
      <c r="BN77" s="693"/>
      <c r="BO77" s="693"/>
      <c r="BP77" s="693"/>
      <c r="BQ77" s="693"/>
      <c r="BR77" s="693"/>
      <c r="BS77" s="693"/>
      <c r="BT77" s="693"/>
      <c r="BU77" s="693"/>
      <c r="BV77" s="693"/>
      <c r="BW77" s="693"/>
      <c r="BX77" s="693"/>
      <c r="BY77" s="693"/>
      <c r="BZ77" s="693"/>
      <c r="CA77" s="693"/>
      <c r="CB77" s="693"/>
      <c r="CC77" s="693"/>
      <c r="CD77" s="693"/>
      <c r="CE77" s="693"/>
      <c r="CF77" s="693"/>
      <c r="CG77" s="693"/>
      <c r="CH77" s="693"/>
      <c r="CI77" s="693"/>
      <c r="CJ77" s="693"/>
      <c r="CK77" s="693"/>
      <c r="CL77" s="693"/>
      <c r="CM77" s="693"/>
      <c r="CN77" s="693"/>
      <c r="CO77" s="693"/>
      <c r="CP77" s="693"/>
      <c r="CQ77" s="693"/>
      <c r="CR77" s="693"/>
      <c r="CS77" s="693"/>
      <c r="CT77" s="693"/>
      <c r="CU77" s="693"/>
      <c r="CV77" s="693"/>
      <c r="CW77" s="693"/>
      <c r="CX77" s="693"/>
      <c r="CY77" s="693"/>
      <c r="CZ77" s="693"/>
      <c r="DA77" s="693"/>
      <c r="DB77" s="693"/>
      <c r="DC77" s="693"/>
      <c r="DD77" s="693"/>
      <c r="DE77" s="693"/>
      <c r="DF77" s="693"/>
      <c r="DG77" s="693"/>
      <c r="DH77" s="693"/>
      <c r="DI77" s="693"/>
      <c r="DJ77" s="693"/>
      <c r="DK77" s="693"/>
      <c r="DL77" s="693"/>
      <c r="DM77" s="693"/>
      <c r="DN77" s="693"/>
      <c r="DO77" s="693"/>
      <c r="DP77" s="693"/>
      <c r="DQ77" s="693"/>
      <c r="DR77" s="693"/>
      <c r="DS77" s="693"/>
      <c r="DT77" s="693"/>
      <c r="DU77" s="693"/>
      <c r="DV77" s="693"/>
      <c r="DW77" s="693"/>
      <c r="DX77" s="693"/>
      <c r="DY77" s="693"/>
      <c r="DZ77" s="693"/>
      <c r="EA77" s="693"/>
      <c r="EB77" s="693"/>
      <c r="EC77" s="693"/>
      <c r="ED77" s="693"/>
      <c r="EE77" s="693"/>
      <c r="EF77" s="693"/>
      <c r="EG77" s="693"/>
      <c r="EH77" s="693"/>
      <c r="EI77" s="693"/>
      <c r="EJ77" s="693"/>
      <c r="EK77" s="693"/>
      <c r="EL77" s="693"/>
      <c r="EM77" s="693"/>
      <c r="EN77" s="693"/>
      <c r="EO77" s="693"/>
      <c r="EP77" s="693"/>
      <c r="EQ77" s="693"/>
      <c r="ER77" s="693"/>
      <c r="ES77" s="693"/>
      <c r="ET77" s="693"/>
      <c r="EU77" s="693"/>
      <c r="EV77" s="693"/>
      <c r="EW77" s="693"/>
      <c r="EX77" s="693"/>
      <c r="EY77" s="693"/>
      <c r="EZ77" s="693"/>
      <c r="FA77" s="693"/>
      <c r="FB77" s="693"/>
      <c r="FC77" s="693"/>
      <c r="FD77" s="693"/>
      <c r="FE77" s="693"/>
      <c r="FF77" s="693"/>
      <c r="FG77" s="693"/>
      <c r="FH77" s="693"/>
      <c r="FI77" s="693"/>
      <c r="FJ77" s="693"/>
      <c r="FK77" s="693"/>
      <c r="FL77" s="693"/>
      <c r="FM77" s="693"/>
      <c r="FN77" s="693"/>
      <c r="FO77" s="693"/>
      <c r="FP77" s="693"/>
      <c r="FQ77" s="693"/>
      <c r="FR77" s="693"/>
      <c r="FS77" s="693"/>
      <c r="FT77" s="693"/>
      <c r="FU77" s="693"/>
      <c r="FV77" s="693"/>
      <c r="FW77" s="693"/>
      <c r="FX77" s="693"/>
      <c r="FY77" s="693"/>
      <c r="FZ77" s="693"/>
      <c r="GA77" s="693"/>
      <c r="GB77" s="693"/>
    </row>
    <row r="78" spans="1:184" ht="13.7" customHeight="1">
      <c r="A78" s="903"/>
      <c r="B78" s="906" t="s">
        <v>258</v>
      </c>
      <c r="C78" s="903"/>
      <c r="D78" s="903"/>
      <c r="E78" s="903"/>
      <c r="F78" s="903"/>
      <c r="G78" s="903"/>
      <c r="H78" s="903"/>
      <c r="I78" s="903"/>
      <c r="J78" s="903"/>
      <c r="K78" s="903"/>
      <c r="L78" s="903"/>
      <c r="M78" s="904"/>
      <c r="N78" s="903"/>
      <c r="O78" s="903"/>
      <c r="P78" s="903"/>
      <c r="Q78" s="904"/>
      <c r="R78" s="903"/>
      <c r="S78" s="903"/>
      <c r="T78" s="903"/>
      <c r="U78" s="904"/>
      <c r="V78" s="903"/>
      <c r="W78" s="903"/>
      <c r="X78" s="903"/>
      <c r="Y78" s="904"/>
      <c r="Z78" s="905"/>
      <c r="AA78" s="692"/>
      <c r="AB78" s="693"/>
      <c r="AC78" s="693"/>
      <c r="AD78" s="693"/>
      <c r="AE78" s="693"/>
      <c r="AF78" s="693"/>
      <c r="AG78" s="693"/>
      <c r="AH78" s="693"/>
      <c r="AI78" s="693"/>
      <c r="AJ78" s="693"/>
      <c r="AK78" s="693"/>
      <c r="AL78" s="693"/>
      <c r="AM78" s="693"/>
      <c r="AN78" s="693"/>
      <c r="AO78" s="693"/>
      <c r="AP78" s="693"/>
      <c r="AQ78" s="693"/>
      <c r="AR78" s="693"/>
      <c r="AS78" s="693"/>
      <c r="AT78" s="693"/>
      <c r="AU78" s="693"/>
      <c r="AV78" s="693"/>
      <c r="AW78" s="693"/>
      <c r="AX78" s="693"/>
      <c r="AY78" s="693"/>
      <c r="AZ78" s="693"/>
      <c r="BA78" s="693"/>
      <c r="BB78" s="693"/>
      <c r="BC78" s="693"/>
      <c r="BD78" s="693"/>
      <c r="BE78" s="693"/>
      <c r="BF78" s="693"/>
      <c r="BG78" s="693"/>
      <c r="BH78" s="693"/>
      <c r="BI78" s="693"/>
      <c r="BJ78" s="693"/>
      <c r="BK78" s="693"/>
      <c r="BL78" s="693"/>
      <c r="BM78" s="693"/>
      <c r="BN78" s="693"/>
      <c r="BO78" s="693"/>
      <c r="BP78" s="693"/>
      <c r="BQ78" s="693"/>
      <c r="BR78" s="693"/>
      <c r="BS78" s="693"/>
      <c r="BT78" s="693"/>
      <c r="BU78" s="693"/>
      <c r="BV78" s="693"/>
      <c r="BW78" s="693"/>
      <c r="BX78" s="693"/>
      <c r="BY78" s="693"/>
      <c r="BZ78" s="693"/>
      <c r="CA78" s="693"/>
      <c r="CB78" s="693"/>
      <c r="CC78" s="693"/>
      <c r="CD78" s="693"/>
      <c r="CE78" s="693"/>
      <c r="CF78" s="693"/>
      <c r="CG78" s="693"/>
      <c r="CH78" s="693"/>
      <c r="CI78" s="693"/>
      <c r="CJ78" s="693"/>
      <c r="CK78" s="693"/>
      <c r="CL78" s="693"/>
      <c r="CM78" s="693"/>
      <c r="CN78" s="693"/>
      <c r="CO78" s="693"/>
      <c r="CP78" s="693"/>
      <c r="CQ78" s="693"/>
      <c r="CR78" s="693"/>
      <c r="CS78" s="693"/>
      <c r="CT78" s="693"/>
      <c r="CU78" s="693"/>
      <c r="CV78" s="693"/>
      <c r="CW78" s="693"/>
      <c r="CX78" s="693"/>
      <c r="CY78" s="693"/>
      <c r="CZ78" s="693"/>
      <c r="DA78" s="693"/>
      <c r="DB78" s="693"/>
      <c r="DC78" s="693"/>
      <c r="DD78" s="693"/>
      <c r="DE78" s="693"/>
      <c r="DF78" s="693"/>
      <c r="DG78" s="693"/>
      <c r="DH78" s="693"/>
      <c r="DI78" s="693"/>
      <c r="DJ78" s="693"/>
      <c r="DK78" s="693"/>
      <c r="DL78" s="693"/>
      <c r="DM78" s="693"/>
      <c r="DN78" s="693"/>
      <c r="DO78" s="693"/>
      <c r="DP78" s="693"/>
      <c r="DQ78" s="693"/>
      <c r="DR78" s="693"/>
      <c r="DS78" s="693"/>
      <c r="DT78" s="693"/>
      <c r="DU78" s="693"/>
      <c r="DV78" s="693"/>
      <c r="DW78" s="693"/>
      <c r="DX78" s="693"/>
      <c r="DY78" s="693"/>
      <c r="DZ78" s="693"/>
      <c r="EA78" s="693"/>
      <c r="EB78" s="693"/>
      <c r="EC78" s="693"/>
      <c r="ED78" s="693"/>
      <c r="EE78" s="693"/>
      <c r="EF78" s="693"/>
      <c r="EG78" s="693"/>
      <c r="EH78" s="693"/>
      <c r="EI78" s="693"/>
      <c r="EJ78" s="693"/>
      <c r="EK78" s="693"/>
      <c r="EL78" s="693"/>
      <c r="EM78" s="693"/>
      <c r="EN78" s="693"/>
      <c r="EO78" s="693"/>
      <c r="EP78" s="693"/>
      <c r="EQ78" s="693"/>
      <c r="ER78" s="693"/>
      <c r="ES78" s="693"/>
      <c r="ET78" s="693"/>
      <c r="EU78" s="693"/>
      <c r="EV78" s="693"/>
      <c r="EW78" s="693"/>
      <c r="EX78" s="693"/>
      <c r="EY78" s="693"/>
      <c r="EZ78" s="693"/>
      <c r="FA78" s="693"/>
      <c r="FB78" s="693"/>
      <c r="FC78" s="693"/>
      <c r="FD78" s="693"/>
      <c r="FE78" s="693"/>
      <c r="FF78" s="693"/>
      <c r="FG78" s="693"/>
      <c r="FH78" s="693"/>
      <c r="FI78" s="693"/>
      <c r="FJ78" s="693"/>
      <c r="FK78" s="693"/>
      <c r="FL78" s="693"/>
      <c r="FM78" s="693"/>
      <c r="FN78" s="693"/>
      <c r="FO78" s="693"/>
      <c r="FP78" s="693"/>
      <c r="FQ78" s="693"/>
      <c r="FR78" s="693"/>
      <c r="FS78" s="693"/>
      <c r="FT78" s="693"/>
      <c r="FU78" s="693"/>
      <c r="FV78" s="693"/>
      <c r="FW78" s="693"/>
      <c r="FX78" s="693"/>
      <c r="FY78" s="693"/>
      <c r="FZ78" s="693"/>
      <c r="GA78" s="693"/>
      <c r="GB78" s="693"/>
    </row>
    <row r="79" spans="1:184" ht="13.7" customHeight="1">
      <c r="A79" s="903"/>
      <c r="B79" s="906"/>
      <c r="C79" s="903"/>
      <c r="D79" s="903"/>
      <c r="E79" s="903"/>
      <c r="F79" s="903"/>
      <c r="G79" s="903"/>
      <c r="H79" s="903"/>
      <c r="I79" s="903"/>
      <c r="J79" s="903"/>
      <c r="K79" s="903"/>
      <c r="L79" s="903"/>
      <c r="M79" s="903"/>
      <c r="N79" s="903"/>
      <c r="O79" s="903"/>
      <c r="P79" s="903"/>
      <c r="Q79" s="903"/>
      <c r="R79" s="903"/>
      <c r="S79" s="903"/>
      <c r="T79" s="903"/>
      <c r="U79" s="903"/>
      <c r="V79" s="903"/>
      <c r="W79" s="903"/>
      <c r="X79" s="903"/>
      <c r="Y79" s="903"/>
      <c r="Z79" s="903"/>
      <c r="AA79" s="692"/>
      <c r="AB79" s="693"/>
      <c r="AC79" s="693"/>
      <c r="AD79" s="693"/>
      <c r="AE79" s="693"/>
      <c r="AF79" s="693"/>
      <c r="AG79" s="693"/>
      <c r="AH79" s="693"/>
      <c r="AI79" s="693"/>
      <c r="AJ79" s="693"/>
      <c r="AK79" s="693"/>
      <c r="AL79" s="693"/>
      <c r="AM79" s="693"/>
      <c r="AN79" s="693"/>
      <c r="AO79" s="693"/>
      <c r="AP79" s="693"/>
      <c r="AQ79" s="693"/>
      <c r="AR79" s="693"/>
      <c r="AS79" s="693"/>
      <c r="AT79" s="693"/>
      <c r="AU79" s="693"/>
      <c r="AV79" s="693"/>
      <c r="AW79" s="693"/>
      <c r="AX79" s="693"/>
      <c r="AY79" s="693"/>
      <c r="AZ79" s="693"/>
      <c r="BA79" s="693"/>
      <c r="BB79" s="693"/>
      <c r="BC79" s="693"/>
      <c r="BD79" s="693"/>
      <c r="BE79" s="693"/>
      <c r="BF79" s="693"/>
      <c r="BG79" s="693"/>
      <c r="BH79" s="693"/>
      <c r="BI79" s="693"/>
      <c r="BJ79" s="693"/>
      <c r="BK79" s="693"/>
      <c r="BL79" s="693"/>
      <c r="BM79" s="693"/>
      <c r="BN79" s="693"/>
      <c r="BO79" s="693"/>
      <c r="BP79" s="693"/>
      <c r="BQ79" s="693"/>
      <c r="BR79" s="693"/>
      <c r="BS79" s="693"/>
      <c r="BT79" s="693"/>
      <c r="BU79" s="693"/>
      <c r="BV79" s="693"/>
      <c r="BW79" s="693"/>
      <c r="BX79" s="693"/>
      <c r="BY79" s="693"/>
      <c r="BZ79" s="693"/>
      <c r="CA79" s="693"/>
      <c r="CB79" s="693"/>
      <c r="CC79" s="693"/>
      <c r="CD79" s="693"/>
      <c r="CE79" s="693"/>
      <c r="CF79" s="693"/>
      <c r="CG79" s="693"/>
      <c r="CH79" s="693"/>
      <c r="CI79" s="693"/>
      <c r="CJ79" s="693"/>
      <c r="CK79" s="693"/>
      <c r="CL79" s="693"/>
      <c r="CM79" s="693"/>
      <c r="CN79" s="693"/>
      <c r="CO79" s="693"/>
      <c r="CP79" s="693"/>
      <c r="CQ79" s="693"/>
      <c r="CR79" s="693"/>
      <c r="CS79" s="693"/>
      <c r="CT79" s="693"/>
      <c r="CU79" s="693"/>
      <c r="CV79" s="693"/>
      <c r="CW79" s="693"/>
      <c r="CX79" s="693"/>
      <c r="CY79" s="693"/>
      <c r="CZ79" s="693"/>
      <c r="DA79" s="693"/>
      <c r="DB79" s="693"/>
      <c r="DC79" s="693"/>
      <c r="DD79" s="693"/>
      <c r="DE79" s="693"/>
      <c r="DF79" s="693"/>
      <c r="DG79" s="693"/>
      <c r="DH79" s="693"/>
      <c r="DI79" s="693"/>
      <c r="DJ79" s="693"/>
      <c r="DK79" s="693"/>
      <c r="DL79" s="693"/>
      <c r="DM79" s="693"/>
      <c r="DN79" s="693"/>
      <c r="DO79" s="693"/>
      <c r="DP79" s="693"/>
      <c r="DQ79" s="693"/>
      <c r="DR79" s="693"/>
      <c r="DS79" s="693"/>
      <c r="DT79" s="693"/>
      <c r="DU79" s="693"/>
      <c r="DV79" s="693"/>
      <c r="DW79" s="693"/>
      <c r="DX79" s="693"/>
      <c r="DY79" s="693"/>
      <c r="DZ79" s="693"/>
      <c r="EA79" s="693"/>
      <c r="EB79" s="693"/>
      <c r="EC79" s="693"/>
      <c r="ED79" s="693"/>
      <c r="EE79" s="693"/>
      <c r="EF79" s="693"/>
      <c r="EG79" s="693"/>
      <c r="EH79" s="693"/>
      <c r="EI79" s="693"/>
      <c r="EJ79" s="693"/>
      <c r="EK79" s="693"/>
      <c r="EL79" s="693"/>
      <c r="EM79" s="693"/>
      <c r="EN79" s="693"/>
      <c r="EO79" s="693"/>
      <c r="EP79" s="693"/>
      <c r="EQ79" s="693"/>
      <c r="ER79" s="693"/>
      <c r="ES79" s="693"/>
      <c r="ET79" s="693"/>
      <c r="EU79" s="693"/>
      <c r="EV79" s="693"/>
      <c r="EW79" s="693"/>
      <c r="EX79" s="693"/>
      <c r="EY79" s="693"/>
      <c r="EZ79" s="693"/>
      <c r="FA79" s="693"/>
      <c r="FB79" s="693"/>
      <c r="FC79" s="693"/>
      <c r="FD79" s="693"/>
      <c r="FE79" s="693"/>
      <c r="FF79" s="693"/>
      <c r="FG79" s="693"/>
      <c r="FH79" s="693"/>
      <c r="FI79" s="693"/>
      <c r="FJ79" s="693"/>
      <c r="FK79" s="693"/>
      <c r="FL79" s="693"/>
      <c r="FM79" s="693"/>
      <c r="FN79" s="693"/>
      <c r="FO79" s="693"/>
      <c r="FP79" s="693"/>
      <c r="FQ79" s="693"/>
      <c r="FR79" s="693"/>
      <c r="FS79" s="693"/>
      <c r="FT79" s="693"/>
      <c r="FU79" s="693"/>
      <c r="FV79" s="693"/>
      <c r="FW79" s="693"/>
      <c r="FX79" s="693"/>
      <c r="FY79" s="693"/>
      <c r="FZ79" s="693"/>
      <c r="GA79" s="693"/>
      <c r="GB79" s="693"/>
    </row>
    <row r="80" spans="1:184" ht="13.7" customHeight="1">
      <c r="A80" s="903"/>
      <c r="B80" s="907"/>
      <c r="C80" s="907"/>
      <c r="D80" s="907"/>
      <c r="E80" s="907"/>
      <c r="F80" s="907"/>
      <c r="G80" s="907"/>
      <c r="H80" s="907"/>
      <c r="I80" s="903"/>
      <c r="J80" s="903"/>
      <c r="K80" s="903"/>
      <c r="L80" s="903"/>
      <c r="M80" s="903"/>
      <c r="N80" s="903"/>
      <c r="O80" s="903"/>
      <c r="P80" s="903"/>
      <c r="Q80" s="903"/>
      <c r="R80" s="903"/>
      <c r="S80" s="903"/>
      <c r="T80" s="903"/>
      <c r="U80" s="903"/>
      <c r="V80" s="903"/>
      <c r="W80" s="903"/>
      <c r="X80" s="903"/>
      <c r="Y80" s="903"/>
      <c r="Z80" s="903"/>
      <c r="AA80" s="692"/>
      <c r="AB80" s="693"/>
      <c r="AC80" s="693"/>
      <c r="AD80" s="693"/>
      <c r="AE80" s="693"/>
      <c r="AF80" s="693"/>
      <c r="AG80" s="693"/>
      <c r="AH80" s="693"/>
      <c r="AI80" s="693"/>
      <c r="AJ80" s="693"/>
      <c r="AK80" s="693"/>
      <c r="AL80" s="693"/>
      <c r="AM80" s="693"/>
      <c r="AN80" s="693"/>
      <c r="AO80" s="693"/>
      <c r="AP80" s="693"/>
      <c r="AQ80" s="693"/>
      <c r="AR80" s="693"/>
      <c r="AS80" s="693"/>
      <c r="AT80" s="693"/>
      <c r="AU80" s="693"/>
      <c r="AV80" s="693"/>
      <c r="AW80" s="693"/>
      <c r="AX80" s="693"/>
      <c r="AY80" s="693"/>
      <c r="AZ80" s="693"/>
      <c r="BA80" s="693"/>
      <c r="BB80" s="693"/>
      <c r="BC80" s="693"/>
      <c r="BD80" s="693"/>
      <c r="BE80" s="693"/>
      <c r="BF80" s="693"/>
      <c r="BG80" s="693"/>
      <c r="BH80" s="693"/>
      <c r="BI80" s="693"/>
      <c r="BJ80" s="693"/>
      <c r="BK80" s="693"/>
      <c r="BL80" s="693"/>
      <c r="BM80" s="693"/>
      <c r="BN80" s="693"/>
      <c r="BO80" s="693"/>
      <c r="BP80" s="693"/>
      <c r="BQ80" s="693"/>
      <c r="BR80" s="693"/>
      <c r="BS80" s="693"/>
      <c r="BT80" s="693"/>
      <c r="BU80" s="693"/>
      <c r="BV80" s="693"/>
      <c r="BW80" s="693"/>
      <c r="BX80" s="693"/>
      <c r="BY80" s="693"/>
      <c r="BZ80" s="693"/>
      <c r="CA80" s="693"/>
      <c r="CB80" s="693"/>
      <c r="CC80" s="693"/>
      <c r="CD80" s="693"/>
      <c r="CE80" s="693"/>
      <c r="CF80" s="693"/>
      <c r="CG80" s="693"/>
      <c r="CH80" s="693"/>
      <c r="CI80" s="693"/>
      <c r="CJ80" s="693"/>
      <c r="CK80" s="693"/>
      <c r="CL80" s="693"/>
      <c r="CM80" s="693"/>
      <c r="CN80" s="693"/>
      <c r="CO80" s="693"/>
      <c r="CP80" s="693"/>
      <c r="CQ80" s="693"/>
      <c r="CR80" s="693"/>
      <c r="CS80" s="693"/>
      <c r="CT80" s="693"/>
      <c r="CU80" s="693"/>
      <c r="CV80" s="693"/>
      <c r="CW80" s="693"/>
      <c r="CX80" s="693"/>
      <c r="CY80" s="693"/>
      <c r="CZ80" s="693"/>
      <c r="DA80" s="693"/>
      <c r="DB80" s="693"/>
      <c r="DC80" s="693"/>
      <c r="DD80" s="693"/>
      <c r="DE80" s="693"/>
      <c r="DF80" s="693"/>
      <c r="DG80" s="693"/>
      <c r="DH80" s="693"/>
      <c r="DI80" s="693"/>
      <c r="DJ80" s="693"/>
      <c r="DK80" s="693"/>
      <c r="DL80" s="693"/>
      <c r="DM80" s="693"/>
      <c r="DN80" s="693"/>
      <c r="DO80" s="693"/>
      <c r="DP80" s="693"/>
      <c r="DQ80" s="693"/>
      <c r="DR80" s="693"/>
      <c r="DS80" s="693"/>
      <c r="DT80" s="693"/>
      <c r="DU80" s="693"/>
      <c r="DV80" s="693"/>
      <c r="DW80" s="693"/>
      <c r="DX80" s="693"/>
      <c r="DY80" s="693"/>
      <c r="DZ80" s="693"/>
      <c r="EA80" s="693"/>
      <c r="EB80" s="693"/>
      <c r="EC80" s="693"/>
      <c r="ED80" s="693"/>
      <c r="EE80" s="693"/>
      <c r="EF80" s="693"/>
      <c r="EG80" s="693"/>
      <c r="EH80" s="693"/>
      <c r="EI80" s="693"/>
      <c r="EJ80" s="693"/>
      <c r="EK80" s="693"/>
      <c r="EL80" s="693"/>
      <c r="EM80" s="693"/>
      <c r="EN80" s="693"/>
      <c r="EO80" s="693"/>
      <c r="EP80" s="693"/>
      <c r="EQ80" s="693"/>
      <c r="ER80" s="693"/>
      <c r="ES80" s="693"/>
      <c r="ET80" s="693"/>
      <c r="EU80" s="693"/>
      <c r="EV80" s="693"/>
      <c r="EW80" s="693"/>
      <c r="EX80" s="693"/>
      <c r="EY80" s="693"/>
      <c r="EZ80" s="693"/>
      <c r="FA80" s="693"/>
      <c r="FB80" s="693"/>
      <c r="FC80" s="693"/>
      <c r="FD80" s="693"/>
      <c r="FE80" s="693"/>
      <c r="FF80" s="693"/>
      <c r="FG80" s="693"/>
      <c r="FH80" s="693"/>
      <c r="FI80" s="693"/>
      <c r="FJ80" s="693"/>
      <c r="FK80" s="693"/>
      <c r="FL80" s="693"/>
      <c r="FM80" s="693"/>
      <c r="FN80" s="693"/>
      <c r="FO80" s="693"/>
      <c r="FP80" s="693"/>
      <c r="FQ80" s="693"/>
      <c r="FR80" s="693"/>
      <c r="FS80" s="693"/>
      <c r="FT80" s="693"/>
      <c r="FU80" s="693"/>
      <c r="FV80" s="693"/>
      <c r="FW80" s="693"/>
      <c r="FX80" s="693"/>
      <c r="FY80" s="693"/>
      <c r="FZ80" s="693"/>
      <c r="GA80" s="693"/>
      <c r="GB80" s="693"/>
    </row>
    <row r="81" spans="1:27" ht="12.75" customHeight="1">
      <c r="A81" s="908"/>
      <c r="B81" s="908"/>
      <c r="C81" s="908"/>
      <c r="D81" s="908"/>
      <c r="E81" s="908"/>
      <c r="F81" s="908"/>
      <c r="G81" s="908"/>
      <c r="H81" s="908"/>
      <c r="I81" s="908"/>
      <c r="J81" s="908"/>
      <c r="K81" s="908"/>
      <c r="L81" s="908"/>
      <c r="M81" s="908"/>
      <c r="N81" s="908"/>
      <c r="O81" s="908"/>
      <c r="P81" s="908"/>
      <c r="Q81" s="908"/>
      <c r="R81" s="908"/>
      <c r="S81" s="908"/>
      <c r="T81" s="908"/>
      <c r="U81" s="908"/>
      <c r="V81" s="908"/>
      <c r="W81" s="908"/>
      <c r="X81" s="908"/>
      <c r="Y81" s="908"/>
      <c r="Z81" s="908"/>
      <c r="AA81" s="909"/>
    </row>
    <row r="82" spans="1:27" ht="12.75" customHeight="1">
      <c r="A82" s="908"/>
      <c r="I82" s="908"/>
      <c r="J82" s="908"/>
      <c r="K82" s="908"/>
      <c r="L82" s="908"/>
      <c r="M82" s="908"/>
      <c r="N82" s="908"/>
      <c r="O82" s="908"/>
      <c r="P82" s="908"/>
      <c r="Q82" s="908"/>
      <c r="R82" s="908"/>
      <c r="S82" s="908"/>
      <c r="T82" s="908"/>
      <c r="U82" s="908"/>
      <c r="V82" s="908"/>
      <c r="W82" s="908"/>
      <c r="X82" s="908"/>
      <c r="Y82" s="908"/>
      <c r="Z82" s="908"/>
      <c r="AA82" s="909"/>
    </row>
  </sheetData>
  <mergeCells count="34">
    <mergeCell ref="A72:B72"/>
    <mergeCell ref="B75:Z75"/>
    <mergeCell ref="B76:X76"/>
    <mergeCell ref="G73:I73"/>
    <mergeCell ref="J73:M73"/>
    <mergeCell ref="N73:Q73"/>
    <mergeCell ref="R73:U73"/>
    <mergeCell ref="V73:Y73"/>
    <mergeCell ref="G74:I74"/>
    <mergeCell ref="J74:M74"/>
    <mergeCell ref="N74:Q74"/>
    <mergeCell ref="R74:U74"/>
    <mergeCell ref="V74:Y74"/>
    <mergeCell ref="J7:M7"/>
    <mergeCell ref="N7:Q7"/>
    <mergeCell ref="R7:U7"/>
    <mergeCell ref="V7:Y7"/>
    <mergeCell ref="A71:B71"/>
    <mergeCell ref="J33:Y33"/>
    <mergeCell ref="B35:Z35"/>
    <mergeCell ref="B68:Y68"/>
    <mergeCell ref="A70:B70"/>
    <mergeCell ref="C6:E7"/>
    <mergeCell ref="F6:F8"/>
    <mergeCell ref="G6:G8"/>
    <mergeCell ref="H6:H8"/>
    <mergeCell ref="I6:I8"/>
    <mergeCell ref="J6:Y6"/>
    <mergeCell ref="Z6:Z8"/>
    <mergeCell ref="A1:Z1"/>
    <mergeCell ref="A2:Z2"/>
    <mergeCell ref="A4:Z4"/>
    <mergeCell ref="A5:Z5"/>
    <mergeCell ref="B3:X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28F0-7EBE-46C7-A6A5-5EA8938235A9}">
  <sheetPr>
    <pageSetUpPr fitToPage="1"/>
  </sheetPr>
  <dimension ref="A1:AE83"/>
  <sheetViews>
    <sheetView showGridLines="0" zoomScale="80" zoomScaleNormal="80" workbookViewId="0">
      <selection activeCell="B22" sqref="B22:Y22"/>
    </sheetView>
  </sheetViews>
  <sheetFormatPr defaultColWidth="7.7109375" defaultRowHeight="12.75" customHeight="1"/>
  <cols>
    <col min="1" max="1" width="5" style="502" customWidth="1"/>
    <col min="2" max="2" width="38.85546875" style="502" customWidth="1"/>
    <col min="3" max="3" width="4.28515625" style="502" customWidth="1"/>
    <col min="4" max="4" width="5.7109375" style="502" customWidth="1"/>
    <col min="5" max="5" width="5.42578125" style="502" customWidth="1"/>
    <col min="6" max="6" width="8.85546875" style="502" customWidth="1"/>
    <col min="7" max="8" width="7.42578125" style="502" customWidth="1"/>
    <col min="9" max="9" width="4.85546875" style="502" customWidth="1"/>
    <col min="10" max="10" width="5" style="502" customWidth="1"/>
    <col min="11" max="11" width="4.5703125" style="502" customWidth="1"/>
    <col min="12" max="12" width="4.85546875" style="502" customWidth="1"/>
    <col min="13" max="13" width="3.7109375" style="502" customWidth="1"/>
    <col min="14" max="14" width="4.28515625" style="502" customWidth="1"/>
    <col min="15" max="15" width="4.7109375" style="502" customWidth="1"/>
    <col min="16" max="16" width="4.5703125" style="502" customWidth="1"/>
    <col min="17" max="17" width="3.7109375" style="502" customWidth="1"/>
    <col min="18" max="18" width="4.42578125" style="502" customWidth="1"/>
    <col min="19" max="19" width="4.5703125" style="502" customWidth="1"/>
    <col min="20" max="20" width="5.140625" style="502" customWidth="1"/>
    <col min="21" max="21" width="3.7109375" style="502" customWidth="1"/>
    <col min="22" max="23" width="4.7109375" style="502" customWidth="1"/>
    <col min="24" max="24" width="4.140625" style="502" customWidth="1"/>
    <col min="25" max="25" width="3.7109375" style="502" customWidth="1"/>
    <col min="26" max="26" width="8.85546875" style="502" customWidth="1"/>
    <col min="27" max="16384" width="7.7109375" style="502"/>
  </cols>
  <sheetData>
    <row r="1" spans="1:27" ht="18.75" customHeight="1">
      <c r="A1" s="5423" t="s">
        <v>37</v>
      </c>
      <c r="B1" s="5424"/>
      <c r="C1" s="5424"/>
      <c r="D1" s="5424"/>
      <c r="E1" s="5424"/>
      <c r="F1" s="5424"/>
      <c r="G1" s="5424"/>
      <c r="H1" s="5424"/>
      <c r="I1" s="5424"/>
      <c r="J1" s="5424"/>
      <c r="K1" s="5424"/>
      <c r="L1" s="5424"/>
      <c r="M1" s="5424"/>
      <c r="N1" s="5424"/>
      <c r="O1" s="5424"/>
      <c r="P1" s="5424"/>
      <c r="Q1" s="5424"/>
      <c r="R1" s="5424"/>
      <c r="S1" s="5424"/>
      <c r="T1" s="5424"/>
      <c r="U1" s="5424"/>
      <c r="V1" s="5424"/>
      <c r="W1" s="5424"/>
      <c r="X1" s="5424"/>
      <c r="Y1" s="5424"/>
      <c r="Z1" s="5424"/>
      <c r="AA1" s="501"/>
    </row>
    <row r="2" spans="1:27" ht="15.75" customHeight="1">
      <c r="A2" s="5134" t="s">
        <v>208</v>
      </c>
      <c r="B2" s="5135"/>
      <c r="C2" s="5135"/>
      <c r="D2" s="5135"/>
      <c r="E2" s="5135"/>
      <c r="F2" s="5135"/>
      <c r="G2" s="5135"/>
      <c r="H2" s="5135"/>
      <c r="I2" s="5135"/>
      <c r="J2" s="5135"/>
      <c r="K2" s="5135"/>
      <c r="L2" s="5135"/>
      <c r="M2" s="5135"/>
      <c r="N2" s="5135"/>
      <c r="O2" s="5135"/>
      <c r="P2" s="5135"/>
      <c r="Q2" s="5135"/>
      <c r="R2" s="5135"/>
      <c r="S2" s="5135"/>
      <c r="T2" s="5135"/>
      <c r="U2" s="5135"/>
      <c r="V2" s="5135"/>
      <c r="W2" s="5135"/>
      <c r="X2" s="5135"/>
      <c r="Y2" s="5135"/>
      <c r="Z2" s="5136"/>
      <c r="AA2" s="501"/>
    </row>
    <row r="3" spans="1:27" ht="15.75" customHeight="1">
      <c r="A3" s="5137" t="s">
        <v>0</v>
      </c>
      <c r="B3" s="5138"/>
      <c r="C3" s="5138"/>
      <c r="D3" s="5138"/>
      <c r="E3" s="5138"/>
      <c r="F3" s="5138"/>
      <c r="G3" s="5138"/>
      <c r="H3" s="5138"/>
      <c r="I3" s="5138"/>
      <c r="J3" s="5138"/>
      <c r="K3" s="5138"/>
      <c r="L3" s="5138"/>
      <c r="M3" s="5138"/>
      <c r="N3" s="5138"/>
      <c r="O3" s="5138"/>
      <c r="P3" s="5138"/>
      <c r="Q3" s="5138"/>
      <c r="R3" s="5138"/>
      <c r="S3" s="5138"/>
      <c r="T3" s="5138"/>
      <c r="U3" s="5138"/>
      <c r="V3" s="5138"/>
      <c r="W3" s="5138"/>
      <c r="X3" s="5138"/>
      <c r="Y3" s="5138"/>
      <c r="Z3" s="5138"/>
      <c r="AA3" s="501"/>
    </row>
    <row r="4" spans="1:27" ht="16.5" customHeight="1" thickBot="1">
      <c r="A4" s="5425" t="s">
        <v>23</v>
      </c>
      <c r="B4" s="5426"/>
      <c r="C4" s="5426"/>
      <c r="D4" s="5426"/>
      <c r="E4" s="5426"/>
      <c r="F4" s="5426"/>
      <c r="G4" s="5426"/>
      <c r="H4" s="5426"/>
      <c r="I4" s="5426"/>
      <c r="J4" s="5426"/>
      <c r="K4" s="5426"/>
      <c r="L4" s="5426"/>
      <c r="M4" s="5426"/>
      <c r="N4" s="5426"/>
      <c r="O4" s="5426"/>
      <c r="P4" s="5426"/>
      <c r="Q4" s="5426"/>
      <c r="R4" s="5426"/>
      <c r="S4" s="5426"/>
      <c r="T4" s="5426"/>
      <c r="U4" s="5426"/>
      <c r="V4" s="5426"/>
      <c r="W4" s="5426"/>
      <c r="X4" s="5426"/>
      <c r="Y4" s="5426"/>
      <c r="Z4" s="5426"/>
      <c r="AA4" s="501"/>
    </row>
    <row r="5" spans="1:27" ht="12.75" customHeight="1" thickBot="1">
      <c r="A5" s="1928"/>
      <c r="B5" s="1929">
        <v>25</v>
      </c>
      <c r="C5" s="5141" t="s">
        <v>1</v>
      </c>
      <c r="D5" s="5142"/>
      <c r="E5" s="5143"/>
      <c r="F5" s="5147" t="s">
        <v>209</v>
      </c>
      <c r="G5" s="5150" t="s">
        <v>2</v>
      </c>
      <c r="H5" s="5153" t="s">
        <v>3</v>
      </c>
      <c r="I5" s="5156" t="s">
        <v>4</v>
      </c>
      <c r="J5" s="5159" t="s">
        <v>5</v>
      </c>
      <c r="K5" s="5160"/>
      <c r="L5" s="5160"/>
      <c r="M5" s="5160"/>
      <c r="N5" s="5160"/>
      <c r="O5" s="5160"/>
      <c r="P5" s="5160"/>
      <c r="Q5" s="5160"/>
      <c r="R5" s="5160"/>
      <c r="S5" s="5160"/>
      <c r="T5" s="5160"/>
      <c r="U5" s="5160"/>
      <c r="V5" s="5160"/>
      <c r="W5" s="5160"/>
      <c r="X5" s="5160"/>
      <c r="Y5" s="5161"/>
      <c r="Z5" s="5165" t="s">
        <v>26</v>
      </c>
    </row>
    <row r="6" spans="1:27" ht="12" customHeight="1" thickBot="1">
      <c r="A6" s="1930"/>
      <c r="B6" s="506"/>
      <c r="C6" s="5427"/>
      <c r="D6" s="5428"/>
      <c r="E6" s="5429"/>
      <c r="F6" s="5148"/>
      <c r="G6" s="5151"/>
      <c r="H6" s="5154"/>
      <c r="I6" s="5157"/>
      <c r="J6" s="5168">
        <v>1</v>
      </c>
      <c r="K6" s="5169"/>
      <c r="L6" s="5169"/>
      <c r="M6" s="5170"/>
      <c r="N6" s="5168">
        <v>2</v>
      </c>
      <c r="O6" s="5169"/>
      <c r="P6" s="5169"/>
      <c r="Q6" s="5170"/>
      <c r="R6" s="5168">
        <v>3</v>
      </c>
      <c r="S6" s="5169"/>
      <c r="T6" s="5169"/>
      <c r="U6" s="5170"/>
      <c r="V6" s="5168">
        <v>4</v>
      </c>
      <c r="W6" s="5169"/>
      <c r="X6" s="5169"/>
      <c r="Y6" s="5170"/>
      <c r="Z6" s="5166"/>
    </row>
    <row r="7" spans="1:27" ht="24" customHeight="1" thickBot="1">
      <c r="A7" s="1930"/>
      <c r="B7" s="2346"/>
      <c r="C7" s="1931" t="s">
        <v>6</v>
      </c>
      <c r="D7" s="1932" t="s">
        <v>7</v>
      </c>
      <c r="E7" s="1933" t="s">
        <v>39</v>
      </c>
      <c r="F7" s="5430"/>
      <c r="G7" s="5431"/>
      <c r="H7" s="5432"/>
      <c r="I7" s="5433"/>
      <c r="J7" s="2347" t="s">
        <v>40</v>
      </c>
      <c r="K7" s="2348" t="s">
        <v>41</v>
      </c>
      <c r="L7" s="2348" t="s">
        <v>9</v>
      </c>
      <c r="M7" s="2349" t="s">
        <v>10</v>
      </c>
      <c r="N7" s="2347" t="s">
        <v>40</v>
      </c>
      <c r="O7" s="2348" t="s">
        <v>41</v>
      </c>
      <c r="P7" s="2348" t="s">
        <v>9</v>
      </c>
      <c r="Q7" s="2349" t="s">
        <v>10</v>
      </c>
      <c r="R7" s="2347" t="s">
        <v>40</v>
      </c>
      <c r="S7" s="2348" t="s">
        <v>41</v>
      </c>
      <c r="T7" s="2348" t="s">
        <v>9</v>
      </c>
      <c r="U7" s="2349" t="s">
        <v>10</v>
      </c>
      <c r="V7" s="2347" t="s">
        <v>40</v>
      </c>
      <c r="W7" s="2348" t="s">
        <v>41</v>
      </c>
      <c r="X7" s="2348" t="s">
        <v>9</v>
      </c>
      <c r="Y7" s="2349" t="s">
        <v>10</v>
      </c>
      <c r="Z7" s="5434"/>
    </row>
    <row r="8" spans="1:27" ht="14.45" customHeight="1" thickBot="1">
      <c r="A8" s="1934"/>
      <c r="B8" s="5171" t="s">
        <v>423</v>
      </c>
      <c r="C8" s="5171"/>
      <c r="D8" s="5171"/>
      <c r="E8" s="5171"/>
      <c r="F8" s="5171"/>
      <c r="G8" s="5171"/>
      <c r="H8" s="5171"/>
      <c r="I8" s="5171"/>
      <c r="J8" s="5171"/>
      <c r="K8" s="5171"/>
      <c r="L8" s="5171"/>
      <c r="M8" s="5171"/>
      <c r="N8" s="5171"/>
      <c r="O8" s="5171"/>
      <c r="P8" s="5171"/>
      <c r="Q8" s="5171"/>
      <c r="R8" s="5171"/>
      <c r="S8" s="5171"/>
      <c r="T8" s="5171"/>
      <c r="U8" s="5171"/>
      <c r="V8" s="5171"/>
      <c r="W8" s="5171"/>
      <c r="X8" s="5171"/>
      <c r="Y8" s="5171"/>
      <c r="Z8" s="5172"/>
    </row>
    <row r="9" spans="1:27" ht="13.5" customHeight="1" thickBot="1">
      <c r="A9" s="2350" t="s">
        <v>14</v>
      </c>
      <c r="B9" s="1936" t="s">
        <v>422</v>
      </c>
      <c r="C9" s="1937"/>
      <c r="D9" s="1937"/>
      <c r="E9" s="1937"/>
      <c r="F9" s="2105"/>
      <c r="G9" s="2105"/>
      <c r="H9" s="2351"/>
      <c r="I9" s="2352"/>
      <c r="J9" s="1937"/>
      <c r="K9" s="1937"/>
      <c r="L9" s="1937"/>
      <c r="M9" s="1940"/>
      <c r="N9" s="1937"/>
      <c r="O9" s="1937"/>
      <c r="P9" s="1937"/>
      <c r="Q9" s="1940"/>
      <c r="R9" s="1937"/>
      <c r="S9" s="1937"/>
      <c r="T9" s="1937"/>
      <c r="U9" s="1940"/>
      <c r="V9" s="1937"/>
      <c r="W9" s="1937"/>
      <c r="X9" s="1937"/>
      <c r="Y9" s="1941"/>
      <c r="Z9" s="1942"/>
    </row>
    <row r="10" spans="1:27" ht="13.5" customHeight="1">
      <c r="A10" s="1943">
        <v>1</v>
      </c>
      <c r="B10" s="1944" t="s">
        <v>210</v>
      </c>
      <c r="C10" s="1945">
        <f t="shared" ref="C10:D17" si="0">SUM(J10,N10,R10,V10)</f>
        <v>0</v>
      </c>
      <c r="D10" s="1946">
        <f t="shared" si="0"/>
        <v>30</v>
      </c>
      <c r="E10" s="2353">
        <f t="shared" ref="E10:E26" si="1">SUM(C10:D10)</f>
        <v>30</v>
      </c>
      <c r="F10" s="2354">
        <v>30</v>
      </c>
      <c r="G10" s="2355">
        <f t="shared" ref="G10:G26" si="2">H10-F10</f>
        <v>70</v>
      </c>
      <c r="H10" s="2355">
        <f t="shared" ref="H10:H26" si="3">$B$5*I10</f>
        <v>100</v>
      </c>
      <c r="I10" s="2356">
        <f>SUM(M10,Q10,U10,Y10)</f>
        <v>4</v>
      </c>
      <c r="J10" s="2357">
        <v>0</v>
      </c>
      <c r="K10" s="1946">
        <v>15</v>
      </c>
      <c r="L10" s="1946">
        <v>35</v>
      </c>
      <c r="M10" s="1948">
        <v>2</v>
      </c>
      <c r="N10" s="1945">
        <v>0</v>
      </c>
      <c r="O10" s="1946">
        <v>15</v>
      </c>
      <c r="P10" s="1946">
        <v>35</v>
      </c>
      <c r="Q10" s="1948">
        <v>2</v>
      </c>
      <c r="R10" s="1949"/>
      <c r="S10" s="1950"/>
      <c r="T10" s="1950"/>
      <c r="U10" s="1951"/>
      <c r="V10" s="1949"/>
      <c r="W10" s="1950"/>
      <c r="X10" s="1950"/>
      <c r="Y10" s="1952"/>
      <c r="Z10" s="1953" t="s">
        <v>58</v>
      </c>
    </row>
    <row r="11" spans="1:27" ht="13.5" customHeight="1">
      <c r="A11" s="534">
        <v>2</v>
      </c>
      <c r="B11" s="535" t="s">
        <v>212</v>
      </c>
      <c r="C11" s="536">
        <f t="shared" si="0"/>
        <v>15</v>
      </c>
      <c r="D11" s="537">
        <f t="shared" si="0"/>
        <v>15</v>
      </c>
      <c r="E11" s="2358">
        <f t="shared" si="1"/>
        <v>30</v>
      </c>
      <c r="F11" s="2033">
        <v>30</v>
      </c>
      <c r="G11" s="537">
        <f t="shared" si="2"/>
        <v>20</v>
      </c>
      <c r="H11" s="537">
        <f t="shared" si="3"/>
        <v>50</v>
      </c>
      <c r="I11" s="2034">
        <f>SUM(M11,Q11,U11,Y11)</f>
        <v>2</v>
      </c>
      <c r="J11" s="2359">
        <v>15</v>
      </c>
      <c r="K11" s="605">
        <v>15</v>
      </c>
      <c r="L11" s="605">
        <f>G11</f>
        <v>20</v>
      </c>
      <c r="M11" s="1954">
        <v>2</v>
      </c>
      <c r="N11" s="1955"/>
      <c r="O11" s="1956"/>
      <c r="P11" s="1956"/>
      <c r="Q11" s="1957"/>
      <c r="R11" s="1955"/>
      <c r="S11" s="1956"/>
      <c r="T11" s="1956"/>
      <c r="U11" s="1957"/>
      <c r="V11" s="1955"/>
      <c r="W11" s="1956"/>
      <c r="X11" s="1956"/>
      <c r="Y11" s="1958"/>
      <c r="Z11" s="1959" t="s">
        <v>66</v>
      </c>
    </row>
    <row r="12" spans="1:27" ht="28.5" customHeight="1" thickBot="1">
      <c r="A12" s="551">
        <v>3</v>
      </c>
      <c r="B12" s="1960" t="s">
        <v>226</v>
      </c>
      <c r="C12" s="1961">
        <v>0</v>
      </c>
      <c r="D12" s="1962">
        <v>30</v>
      </c>
      <c r="E12" s="2360">
        <f t="shared" si="1"/>
        <v>30</v>
      </c>
      <c r="F12" s="2361">
        <v>30</v>
      </c>
      <c r="G12" s="2362">
        <f t="shared" si="2"/>
        <v>20</v>
      </c>
      <c r="H12" s="2362">
        <f t="shared" si="3"/>
        <v>50</v>
      </c>
      <c r="I12" s="2363">
        <v>2</v>
      </c>
      <c r="J12" s="5435" t="s">
        <v>227</v>
      </c>
      <c r="K12" s="5436"/>
      <c r="L12" s="5436"/>
      <c r="M12" s="5436"/>
      <c r="N12" s="5436"/>
      <c r="O12" s="5436"/>
      <c r="P12" s="5436"/>
      <c r="Q12" s="5436"/>
      <c r="R12" s="5436"/>
      <c r="S12" s="5436"/>
      <c r="T12" s="5436"/>
      <c r="U12" s="5436"/>
      <c r="V12" s="5436"/>
      <c r="W12" s="5436"/>
      <c r="X12" s="5436"/>
      <c r="Y12" s="5437"/>
      <c r="Z12" s="2364" t="s">
        <v>62</v>
      </c>
    </row>
    <row r="13" spans="1:27" ht="14.1" customHeight="1" thickBot="1">
      <c r="A13" s="1966"/>
      <c r="B13" s="1967" t="s">
        <v>151</v>
      </c>
      <c r="C13" s="1968">
        <f>SUM(C10:C12)</f>
        <v>15</v>
      </c>
      <c r="D13" s="1968">
        <f t="shared" ref="D13:Y13" si="4">SUM(D10:D12)</f>
        <v>75</v>
      </c>
      <c r="E13" s="1968">
        <f t="shared" si="4"/>
        <v>90</v>
      </c>
      <c r="F13" s="1968">
        <f t="shared" si="4"/>
        <v>90</v>
      </c>
      <c r="G13" s="1968">
        <f t="shared" si="4"/>
        <v>110</v>
      </c>
      <c r="H13" s="1968">
        <f t="shared" si="4"/>
        <v>200</v>
      </c>
      <c r="I13" s="1969">
        <f t="shared" si="4"/>
        <v>8</v>
      </c>
      <c r="J13" s="1968">
        <f t="shared" si="4"/>
        <v>15</v>
      </c>
      <c r="K13" s="1968">
        <f t="shared" si="4"/>
        <v>30</v>
      </c>
      <c r="L13" s="1968">
        <f t="shared" si="4"/>
        <v>55</v>
      </c>
      <c r="M13" s="1969">
        <f t="shared" si="4"/>
        <v>4</v>
      </c>
      <c r="N13" s="1968">
        <f t="shared" si="4"/>
        <v>0</v>
      </c>
      <c r="O13" s="1968">
        <f t="shared" si="4"/>
        <v>15</v>
      </c>
      <c r="P13" s="1968">
        <f t="shared" si="4"/>
        <v>35</v>
      </c>
      <c r="Q13" s="1969">
        <f t="shared" si="4"/>
        <v>2</v>
      </c>
      <c r="R13" s="1968">
        <f t="shared" si="4"/>
        <v>0</v>
      </c>
      <c r="S13" s="1968">
        <f t="shared" si="4"/>
        <v>0</v>
      </c>
      <c r="T13" s="1968">
        <f t="shared" si="4"/>
        <v>0</v>
      </c>
      <c r="U13" s="1969">
        <f t="shared" si="4"/>
        <v>0</v>
      </c>
      <c r="V13" s="1968">
        <f t="shared" si="4"/>
        <v>0</v>
      </c>
      <c r="W13" s="1968">
        <f t="shared" si="4"/>
        <v>0</v>
      </c>
      <c r="X13" s="1968">
        <f t="shared" si="4"/>
        <v>0</v>
      </c>
      <c r="Y13" s="1969">
        <f t="shared" si="4"/>
        <v>0</v>
      </c>
      <c r="Z13" s="1970"/>
    </row>
    <row r="14" spans="1:27" ht="12.6" customHeight="1" thickBot="1">
      <c r="A14" s="1971"/>
      <c r="B14" s="5183" t="s">
        <v>424</v>
      </c>
      <c r="C14" s="5184"/>
      <c r="D14" s="5184"/>
      <c r="E14" s="5184"/>
      <c r="F14" s="5184"/>
      <c r="G14" s="5184"/>
      <c r="H14" s="5184"/>
      <c r="I14" s="5184"/>
      <c r="J14" s="5184"/>
      <c r="K14" s="5184"/>
      <c r="L14" s="5184"/>
      <c r="M14" s="5184"/>
      <c r="N14" s="5184"/>
      <c r="O14" s="5184"/>
      <c r="P14" s="5184"/>
      <c r="Q14" s="5184"/>
      <c r="R14" s="5184"/>
      <c r="S14" s="5184"/>
      <c r="T14" s="5184"/>
      <c r="U14" s="5184"/>
      <c r="V14" s="5184"/>
      <c r="W14" s="5184"/>
      <c r="X14" s="5184"/>
      <c r="Y14" s="5184"/>
      <c r="Z14" s="5185"/>
    </row>
    <row r="15" spans="1:27" ht="17.100000000000001" customHeight="1" thickBot="1">
      <c r="A15" s="1966" t="s">
        <v>15</v>
      </c>
      <c r="B15" s="5162" t="s">
        <v>101</v>
      </c>
      <c r="C15" s="5163"/>
      <c r="D15" s="5163"/>
      <c r="E15" s="5163"/>
      <c r="F15" s="5163"/>
      <c r="G15" s="5163"/>
      <c r="H15" s="5163"/>
      <c r="I15" s="5163"/>
      <c r="J15" s="5163"/>
      <c r="K15" s="5163"/>
      <c r="L15" s="5163"/>
      <c r="M15" s="5163"/>
      <c r="N15" s="5163"/>
      <c r="O15" s="5163"/>
      <c r="P15" s="5163"/>
      <c r="Q15" s="5163"/>
      <c r="R15" s="5163"/>
      <c r="S15" s="5163"/>
      <c r="T15" s="5163"/>
      <c r="U15" s="5163"/>
      <c r="V15" s="5163"/>
      <c r="W15" s="5163"/>
      <c r="X15" s="5163"/>
      <c r="Y15" s="5164"/>
      <c r="Z15" s="1972"/>
    </row>
    <row r="16" spans="1:27" ht="30" customHeight="1">
      <c r="A16" s="1973">
        <v>4</v>
      </c>
      <c r="B16" s="1974" t="s">
        <v>213</v>
      </c>
      <c r="C16" s="1975">
        <f t="shared" si="0"/>
        <v>15</v>
      </c>
      <c r="D16" s="1976">
        <f t="shared" si="0"/>
        <v>30</v>
      </c>
      <c r="E16" s="1977">
        <f t="shared" si="1"/>
        <v>45</v>
      </c>
      <c r="F16" s="1975">
        <v>45</v>
      </c>
      <c r="G16" s="1976">
        <f t="shared" si="2"/>
        <v>55</v>
      </c>
      <c r="H16" s="1976">
        <f t="shared" si="3"/>
        <v>100</v>
      </c>
      <c r="I16" s="1978">
        <f>SUM(M16,Q16,U16,Y16)</f>
        <v>4</v>
      </c>
      <c r="J16" s="1975">
        <v>15</v>
      </c>
      <c r="K16" s="1976">
        <v>30</v>
      </c>
      <c r="L16" s="1976">
        <v>55</v>
      </c>
      <c r="M16" s="1978">
        <v>4</v>
      </c>
      <c r="N16" s="1979"/>
      <c r="O16" s="1980"/>
      <c r="P16" s="1980"/>
      <c r="Q16" s="1981"/>
      <c r="R16" s="1979"/>
      <c r="S16" s="1980"/>
      <c r="T16" s="1980"/>
      <c r="U16" s="1981"/>
      <c r="V16" s="1979"/>
      <c r="W16" s="1980"/>
      <c r="X16" s="1980"/>
      <c r="Y16" s="1982"/>
      <c r="Z16" s="1983" t="s">
        <v>44</v>
      </c>
    </row>
    <row r="17" spans="1:26" ht="13.5" customHeight="1">
      <c r="A17" s="534">
        <v>5</v>
      </c>
      <c r="B17" s="546" t="s">
        <v>214</v>
      </c>
      <c r="C17" s="536">
        <f t="shared" si="0"/>
        <v>0</v>
      </c>
      <c r="D17" s="537">
        <f t="shared" si="0"/>
        <v>30</v>
      </c>
      <c r="E17" s="538">
        <f t="shared" si="1"/>
        <v>30</v>
      </c>
      <c r="F17" s="536">
        <v>30</v>
      </c>
      <c r="G17" s="537">
        <f t="shared" si="2"/>
        <v>45</v>
      </c>
      <c r="H17" s="537">
        <f t="shared" si="3"/>
        <v>75</v>
      </c>
      <c r="I17" s="539">
        <f>SUM(M17,Q17,U17,Y17)</f>
        <v>3</v>
      </c>
      <c r="J17" s="540"/>
      <c r="K17" s="541"/>
      <c r="L17" s="541"/>
      <c r="M17" s="542"/>
      <c r="N17" s="536">
        <v>0</v>
      </c>
      <c r="O17" s="537">
        <v>30</v>
      </c>
      <c r="P17" s="537">
        <v>45</v>
      </c>
      <c r="Q17" s="539">
        <v>3</v>
      </c>
      <c r="R17" s="540"/>
      <c r="S17" s="541"/>
      <c r="T17" s="541"/>
      <c r="U17" s="542"/>
      <c r="V17" s="540"/>
      <c r="W17" s="541"/>
      <c r="X17" s="541"/>
      <c r="Y17" s="543"/>
      <c r="Z17" s="544" t="s">
        <v>58</v>
      </c>
    </row>
    <row r="18" spans="1:26" ht="13.5" customHeight="1">
      <c r="A18" s="534">
        <v>6</v>
      </c>
      <c r="B18" s="546" t="s">
        <v>215</v>
      </c>
      <c r="C18" s="536">
        <v>0</v>
      </c>
      <c r="D18" s="537">
        <v>30</v>
      </c>
      <c r="E18" s="538">
        <v>30</v>
      </c>
      <c r="F18" s="536">
        <v>30</v>
      </c>
      <c r="G18" s="537">
        <f t="shared" si="2"/>
        <v>20</v>
      </c>
      <c r="H18" s="537">
        <v>50</v>
      </c>
      <c r="I18" s="539">
        <v>2</v>
      </c>
      <c r="J18" s="540"/>
      <c r="K18" s="541"/>
      <c r="L18" s="541"/>
      <c r="M18" s="542"/>
      <c r="N18" s="536"/>
      <c r="O18" s="537"/>
      <c r="P18" s="537"/>
      <c r="Q18" s="539"/>
      <c r="R18" s="540">
        <v>0</v>
      </c>
      <c r="S18" s="541">
        <v>30</v>
      </c>
      <c r="T18" s="541">
        <v>20</v>
      </c>
      <c r="U18" s="542">
        <v>2</v>
      </c>
      <c r="V18" s="540"/>
      <c r="W18" s="541"/>
      <c r="X18" s="541"/>
      <c r="Y18" s="543"/>
      <c r="Z18" s="544" t="s">
        <v>64</v>
      </c>
    </row>
    <row r="19" spans="1:26" ht="13.5" customHeight="1">
      <c r="A19" s="534">
        <v>7</v>
      </c>
      <c r="B19" s="535" t="s">
        <v>218</v>
      </c>
      <c r="C19" s="536">
        <f t="shared" ref="C19:D20" si="5">SUM(J19,N19,R19,V19)</f>
        <v>15</v>
      </c>
      <c r="D19" s="537">
        <f t="shared" si="5"/>
        <v>30</v>
      </c>
      <c r="E19" s="538">
        <f>SUM(C19:D19)</f>
        <v>45</v>
      </c>
      <c r="F19" s="536">
        <v>45</v>
      </c>
      <c r="G19" s="537">
        <f>H19-F19</f>
        <v>30</v>
      </c>
      <c r="H19" s="537">
        <f>$B$5*I19</f>
        <v>75</v>
      </c>
      <c r="I19" s="539">
        <f>SUM(M19,Q19,U19,Y19)</f>
        <v>3</v>
      </c>
      <c r="J19" s="540"/>
      <c r="K19" s="541"/>
      <c r="L19" s="541"/>
      <c r="M19" s="542"/>
      <c r="N19" s="536">
        <v>15</v>
      </c>
      <c r="O19" s="537">
        <v>30</v>
      </c>
      <c r="P19" s="537">
        <v>30</v>
      </c>
      <c r="Q19" s="539">
        <v>3</v>
      </c>
      <c r="R19" s="540"/>
      <c r="S19" s="541"/>
      <c r="T19" s="541"/>
      <c r="U19" s="542"/>
      <c r="V19" s="540"/>
      <c r="W19" s="541"/>
      <c r="X19" s="541"/>
      <c r="Y19" s="542"/>
      <c r="Z19" s="544" t="s">
        <v>58</v>
      </c>
    </row>
    <row r="20" spans="1:26" ht="13.5" customHeight="1" thickBot="1">
      <c r="A20" s="551">
        <v>8</v>
      </c>
      <c r="B20" s="1984" t="s">
        <v>13</v>
      </c>
      <c r="C20" s="604">
        <f t="shared" si="5"/>
        <v>0</v>
      </c>
      <c r="D20" s="605">
        <f t="shared" si="5"/>
        <v>50</v>
      </c>
      <c r="E20" s="606">
        <f>SUM(C20:D20)</f>
        <v>50</v>
      </c>
      <c r="F20" s="604">
        <v>50</v>
      </c>
      <c r="G20" s="605">
        <f>H20-F20</f>
        <v>275</v>
      </c>
      <c r="H20" s="605">
        <f>$B$5*I20</f>
        <v>325</v>
      </c>
      <c r="I20" s="1954">
        <f>SUM(M20,Q20,U20,Y20)</f>
        <v>13</v>
      </c>
      <c r="J20" s="1955"/>
      <c r="K20" s="1956"/>
      <c r="L20" s="1956"/>
      <c r="M20" s="1957"/>
      <c r="N20" s="604">
        <v>0</v>
      </c>
      <c r="O20" s="605">
        <v>10</v>
      </c>
      <c r="P20" s="605">
        <v>40</v>
      </c>
      <c r="Q20" s="1954">
        <v>2</v>
      </c>
      <c r="R20" s="604">
        <v>0</v>
      </c>
      <c r="S20" s="605">
        <v>20</v>
      </c>
      <c r="T20" s="605">
        <v>80</v>
      </c>
      <c r="U20" s="1954">
        <v>4</v>
      </c>
      <c r="V20" s="604">
        <v>0</v>
      </c>
      <c r="W20" s="605">
        <v>20</v>
      </c>
      <c r="X20" s="605">
        <v>155</v>
      </c>
      <c r="Y20" s="1954">
        <v>7</v>
      </c>
      <c r="Z20" s="1985" t="s">
        <v>50</v>
      </c>
    </row>
    <row r="21" spans="1:26" ht="15.6" customHeight="1" thickBot="1">
      <c r="A21" s="1966"/>
      <c r="B21" s="1967" t="s">
        <v>151</v>
      </c>
      <c r="C21" s="2365">
        <f t="shared" ref="C21:Y21" si="6">SUM(C16:C20)</f>
        <v>30</v>
      </c>
      <c r="D21" s="2365">
        <f t="shared" si="6"/>
        <v>170</v>
      </c>
      <c r="E21" s="2365">
        <f t="shared" si="6"/>
        <v>200</v>
      </c>
      <c r="F21" s="2365">
        <f t="shared" si="6"/>
        <v>200</v>
      </c>
      <c r="G21" s="2365">
        <f t="shared" si="6"/>
        <v>425</v>
      </c>
      <c r="H21" s="2365">
        <f t="shared" si="6"/>
        <v>625</v>
      </c>
      <c r="I21" s="2366">
        <f t="shared" si="6"/>
        <v>25</v>
      </c>
      <c r="J21" s="2365">
        <f t="shared" si="6"/>
        <v>15</v>
      </c>
      <c r="K21" s="2365">
        <f t="shared" si="6"/>
        <v>30</v>
      </c>
      <c r="L21" s="2365">
        <f t="shared" si="6"/>
        <v>55</v>
      </c>
      <c r="M21" s="2366">
        <f t="shared" si="6"/>
        <v>4</v>
      </c>
      <c r="N21" s="2365">
        <f t="shared" si="6"/>
        <v>15</v>
      </c>
      <c r="O21" s="2365">
        <f t="shared" si="6"/>
        <v>70</v>
      </c>
      <c r="P21" s="2365">
        <f t="shared" si="6"/>
        <v>115</v>
      </c>
      <c r="Q21" s="2366">
        <f t="shared" si="6"/>
        <v>8</v>
      </c>
      <c r="R21" s="2365">
        <f t="shared" si="6"/>
        <v>0</v>
      </c>
      <c r="S21" s="2365">
        <f t="shared" si="6"/>
        <v>50</v>
      </c>
      <c r="T21" s="2365">
        <f t="shared" si="6"/>
        <v>100</v>
      </c>
      <c r="U21" s="2366">
        <f t="shared" si="6"/>
        <v>6</v>
      </c>
      <c r="V21" s="2365">
        <f t="shared" si="6"/>
        <v>0</v>
      </c>
      <c r="W21" s="2365">
        <f t="shared" si="6"/>
        <v>20</v>
      </c>
      <c r="X21" s="2365">
        <f t="shared" si="6"/>
        <v>155</v>
      </c>
      <c r="Y21" s="2366">
        <f t="shared" si="6"/>
        <v>7</v>
      </c>
      <c r="Z21" s="2367"/>
    </row>
    <row r="22" spans="1:26" ht="15.6" customHeight="1" thickBot="1">
      <c r="A22" s="1966" t="s">
        <v>16</v>
      </c>
      <c r="B22" s="5162" t="s">
        <v>418</v>
      </c>
      <c r="C22" s="5163"/>
      <c r="D22" s="5163"/>
      <c r="E22" s="5163"/>
      <c r="F22" s="5163"/>
      <c r="G22" s="5163"/>
      <c r="H22" s="5163"/>
      <c r="I22" s="5163"/>
      <c r="J22" s="5163"/>
      <c r="K22" s="5163"/>
      <c r="L22" s="5163"/>
      <c r="M22" s="5163"/>
      <c r="N22" s="5163"/>
      <c r="O22" s="5163"/>
      <c r="P22" s="5163"/>
      <c r="Q22" s="5163"/>
      <c r="R22" s="5163"/>
      <c r="S22" s="5163"/>
      <c r="T22" s="5163"/>
      <c r="U22" s="5163"/>
      <c r="V22" s="5163"/>
      <c r="W22" s="5163"/>
      <c r="X22" s="5163"/>
      <c r="Y22" s="5182"/>
      <c r="Z22" s="1990"/>
    </row>
    <row r="23" spans="1:26" ht="14.1" customHeight="1">
      <c r="A23" s="1973">
        <v>9</v>
      </c>
      <c r="B23" s="2368" t="s">
        <v>59</v>
      </c>
      <c r="C23" s="2369">
        <f t="shared" ref="C23:D26" si="7">SUM(J23,N23,R23,V23)</f>
        <v>30</v>
      </c>
      <c r="D23" s="2370">
        <f t="shared" si="7"/>
        <v>30</v>
      </c>
      <c r="E23" s="2371">
        <f t="shared" ref="E23:E25" si="8">SUM(C23:D23)</f>
        <v>60</v>
      </c>
      <c r="F23" s="2372">
        <v>60</v>
      </c>
      <c r="G23" s="2370">
        <v>40</v>
      </c>
      <c r="H23" s="2370">
        <v>100</v>
      </c>
      <c r="I23" s="2373">
        <f t="shared" ref="I23:I24" si="9">SUM(M23,Q23,U23,Y23)</f>
        <v>4</v>
      </c>
      <c r="J23" s="2374">
        <v>30</v>
      </c>
      <c r="K23" s="2375">
        <v>30</v>
      </c>
      <c r="L23" s="2375">
        <v>40</v>
      </c>
      <c r="M23" s="2373">
        <v>4</v>
      </c>
      <c r="N23" s="2374"/>
      <c r="O23" s="2375"/>
      <c r="P23" s="2375"/>
      <c r="Q23" s="2376"/>
      <c r="R23" s="2372"/>
      <c r="S23" s="2370"/>
      <c r="T23" s="2370"/>
      <c r="U23" s="2373"/>
      <c r="V23" s="2374"/>
      <c r="W23" s="2375"/>
      <c r="X23" s="2375"/>
      <c r="Y23" s="2376"/>
      <c r="Z23" s="2377" t="s">
        <v>44</v>
      </c>
    </row>
    <row r="24" spans="1:26" ht="14.1" customHeight="1">
      <c r="A24" s="534">
        <v>10</v>
      </c>
      <c r="B24" s="2368" t="s">
        <v>30</v>
      </c>
      <c r="C24" s="2369">
        <f t="shared" si="7"/>
        <v>45</v>
      </c>
      <c r="D24" s="2370">
        <f t="shared" si="7"/>
        <v>45</v>
      </c>
      <c r="E24" s="2371">
        <f t="shared" si="8"/>
        <v>90</v>
      </c>
      <c r="F24" s="2372">
        <v>90</v>
      </c>
      <c r="G24" s="2370">
        <v>60</v>
      </c>
      <c r="H24" s="2370">
        <v>150</v>
      </c>
      <c r="I24" s="2373">
        <f t="shared" si="9"/>
        <v>6</v>
      </c>
      <c r="J24" s="2374"/>
      <c r="K24" s="2375"/>
      <c r="L24" s="2375"/>
      <c r="M24" s="2376"/>
      <c r="N24" s="2374">
        <v>30</v>
      </c>
      <c r="O24" s="2375">
        <v>30</v>
      </c>
      <c r="P24" s="2375">
        <v>40</v>
      </c>
      <c r="Q24" s="2373">
        <v>4</v>
      </c>
      <c r="R24" s="2374">
        <v>15</v>
      </c>
      <c r="S24" s="2375">
        <v>15</v>
      </c>
      <c r="T24" s="2375">
        <v>20</v>
      </c>
      <c r="U24" s="2376">
        <v>2</v>
      </c>
      <c r="V24" s="2372"/>
      <c r="W24" s="2370"/>
      <c r="X24" s="2370"/>
      <c r="Y24" s="2373"/>
      <c r="Z24" s="2377" t="s">
        <v>45</v>
      </c>
    </row>
    <row r="25" spans="1:26" ht="14.1" customHeight="1">
      <c r="A25" s="534">
        <v>11</v>
      </c>
      <c r="B25" s="2378" t="s">
        <v>140</v>
      </c>
      <c r="C25" s="2369">
        <f t="shared" si="7"/>
        <v>15</v>
      </c>
      <c r="D25" s="2370">
        <f t="shared" si="7"/>
        <v>30</v>
      </c>
      <c r="E25" s="2371">
        <f t="shared" si="8"/>
        <v>45</v>
      </c>
      <c r="F25" s="2372">
        <v>45</v>
      </c>
      <c r="G25" s="2370">
        <v>30</v>
      </c>
      <c r="H25" s="2370">
        <v>75</v>
      </c>
      <c r="I25" s="2373">
        <f>SUM(M25,U25,Y25)</f>
        <v>3</v>
      </c>
      <c r="J25" s="2372">
        <v>15</v>
      </c>
      <c r="K25" s="2370">
        <v>30</v>
      </c>
      <c r="L25" s="2370">
        <v>30</v>
      </c>
      <c r="M25" s="2373">
        <v>3</v>
      </c>
      <c r="N25" s="2379"/>
      <c r="O25" s="2380"/>
      <c r="P25" s="2380"/>
      <c r="Q25" s="2379"/>
      <c r="R25" s="2381"/>
      <c r="S25" s="2382"/>
      <c r="T25" s="2382"/>
      <c r="U25" s="2383"/>
      <c r="V25" s="2381"/>
      <c r="W25" s="2382"/>
      <c r="X25" s="2382"/>
      <c r="Y25" s="2383"/>
      <c r="Z25" s="2377" t="s">
        <v>44</v>
      </c>
    </row>
    <row r="26" spans="1:26" ht="14.1" customHeight="1">
      <c r="A26" s="534">
        <v>12</v>
      </c>
      <c r="B26" s="535" t="s">
        <v>150</v>
      </c>
      <c r="C26" s="536">
        <f t="shared" si="7"/>
        <v>15</v>
      </c>
      <c r="D26" s="537">
        <f t="shared" si="7"/>
        <v>15</v>
      </c>
      <c r="E26" s="538">
        <f t="shared" si="1"/>
        <v>30</v>
      </c>
      <c r="F26" s="536">
        <v>30</v>
      </c>
      <c r="G26" s="537">
        <f t="shared" si="2"/>
        <v>20</v>
      </c>
      <c r="H26" s="537">
        <f t="shared" si="3"/>
        <v>50</v>
      </c>
      <c r="I26" s="539">
        <f>SUM(M26,Q26,U26,Y26)</f>
        <v>2</v>
      </c>
      <c r="J26" s="540"/>
      <c r="K26" s="541"/>
      <c r="L26" s="541"/>
      <c r="M26" s="542"/>
      <c r="N26" s="540"/>
      <c r="O26" s="541"/>
      <c r="P26" s="541"/>
      <c r="Q26" s="542"/>
      <c r="R26" s="536">
        <v>15</v>
      </c>
      <c r="S26" s="537">
        <v>15</v>
      </c>
      <c r="T26" s="537">
        <f>G26</f>
        <v>20</v>
      </c>
      <c r="U26" s="539">
        <v>2</v>
      </c>
      <c r="V26" s="540"/>
      <c r="W26" s="541"/>
      <c r="X26" s="541"/>
      <c r="Y26" s="542"/>
      <c r="Z26" s="545" t="s">
        <v>45</v>
      </c>
    </row>
    <row r="27" spans="1:26" ht="14.1" customHeight="1">
      <c r="A27" s="534">
        <v>13</v>
      </c>
      <c r="B27" s="535" t="s">
        <v>211</v>
      </c>
      <c r="C27" s="536">
        <f>SUM(J27,N27,R27,V27)</f>
        <v>15</v>
      </c>
      <c r="D27" s="537">
        <f>SUM(K27,O27,S27,W27)</f>
        <v>0</v>
      </c>
      <c r="E27" s="538">
        <f>SUM(C27:D27)</f>
        <v>15</v>
      </c>
      <c r="F27" s="536">
        <v>15</v>
      </c>
      <c r="G27" s="537">
        <f>H27-F27</f>
        <v>35</v>
      </c>
      <c r="H27" s="537">
        <f>$B$5*I27</f>
        <v>50</v>
      </c>
      <c r="I27" s="539">
        <f>SUM(M27,Q27,U27,Y27)</f>
        <v>2</v>
      </c>
      <c r="J27" s="536">
        <v>15</v>
      </c>
      <c r="K27" s="537">
        <v>0</v>
      </c>
      <c r="L27" s="537">
        <f>G27</f>
        <v>35</v>
      </c>
      <c r="M27" s="539">
        <v>2</v>
      </c>
      <c r="N27" s="540"/>
      <c r="O27" s="541"/>
      <c r="P27" s="541"/>
      <c r="Q27" s="542"/>
      <c r="R27" s="540"/>
      <c r="S27" s="541"/>
      <c r="T27" s="541"/>
      <c r="U27" s="542"/>
      <c r="V27" s="540"/>
      <c r="W27" s="541"/>
      <c r="X27" s="541"/>
      <c r="Y27" s="543"/>
      <c r="Z27" s="544" t="s">
        <v>66</v>
      </c>
    </row>
    <row r="28" spans="1:26" ht="14.1" customHeight="1" thickBot="1">
      <c r="A28" s="551">
        <v>14</v>
      </c>
      <c r="B28" s="1984" t="s">
        <v>225</v>
      </c>
      <c r="C28" s="604">
        <f>SUM(J28,N28,R28,V28)</f>
        <v>30</v>
      </c>
      <c r="D28" s="605">
        <f>SUM(K28,O28,S28,W28)</f>
        <v>0</v>
      </c>
      <c r="E28" s="606">
        <f>SUM(C28:D28)</f>
        <v>30</v>
      </c>
      <c r="F28" s="604">
        <v>30</v>
      </c>
      <c r="G28" s="605">
        <v>45</v>
      </c>
      <c r="H28" s="605">
        <v>75</v>
      </c>
      <c r="I28" s="1954">
        <v>3</v>
      </c>
      <c r="J28" s="604">
        <v>30</v>
      </c>
      <c r="K28" s="605">
        <v>0</v>
      </c>
      <c r="L28" s="605">
        <f>G28</f>
        <v>45</v>
      </c>
      <c r="M28" s="1954">
        <v>3</v>
      </c>
      <c r="N28" s="1955"/>
      <c r="O28" s="1956"/>
      <c r="P28" s="1956"/>
      <c r="Q28" s="1957"/>
      <c r="R28" s="1955"/>
      <c r="S28" s="1956"/>
      <c r="T28" s="1956"/>
      <c r="U28" s="2010"/>
      <c r="V28" s="1955"/>
      <c r="W28" s="1956"/>
      <c r="X28" s="1956"/>
      <c r="Y28" s="2010"/>
      <c r="Z28" s="2011" t="s">
        <v>66</v>
      </c>
    </row>
    <row r="29" spans="1:26" ht="14.1" customHeight="1" thickBot="1">
      <c r="A29" s="2384"/>
      <c r="B29" s="1972" t="s">
        <v>151</v>
      </c>
      <c r="C29" s="2385">
        <f>SUM(C23:C28)</f>
        <v>150</v>
      </c>
      <c r="D29" s="2385">
        <f t="shared" ref="D29:U29" si="10">SUM(D23:D28)</f>
        <v>120</v>
      </c>
      <c r="E29" s="2385">
        <f t="shared" si="10"/>
        <v>270</v>
      </c>
      <c r="F29" s="2385">
        <f t="shared" si="10"/>
        <v>270</v>
      </c>
      <c r="G29" s="2385">
        <f t="shared" si="10"/>
        <v>230</v>
      </c>
      <c r="H29" s="2385">
        <f t="shared" si="10"/>
        <v>500</v>
      </c>
      <c r="I29" s="2386">
        <f t="shared" si="10"/>
        <v>20</v>
      </c>
      <c r="J29" s="2385">
        <f t="shared" si="10"/>
        <v>90</v>
      </c>
      <c r="K29" s="2385">
        <f t="shared" si="10"/>
        <v>60</v>
      </c>
      <c r="L29" s="2385">
        <f t="shared" si="10"/>
        <v>150</v>
      </c>
      <c r="M29" s="2386">
        <f t="shared" si="10"/>
        <v>12</v>
      </c>
      <c r="N29" s="2385">
        <f t="shared" si="10"/>
        <v>30</v>
      </c>
      <c r="O29" s="2385">
        <f t="shared" si="10"/>
        <v>30</v>
      </c>
      <c r="P29" s="2385">
        <f t="shared" si="10"/>
        <v>40</v>
      </c>
      <c r="Q29" s="2386">
        <f t="shared" si="10"/>
        <v>4</v>
      </c>
      <c r="R29" s="2385">
        <f t="shared" si="10"/>
        <v>30</v>
      </c>
      <c r="S29" s="2385">
        <f t="shared" si="10"/>
        <v>30</v>
      </c>
      <c r="T29" s="2385">
        <f t="shared" si="10"/>
        <v>40</v>
      </c>
      <c r="U29" s="2386">
        <f t="shared" si="10"/>
        <v>4</v>
      </c>
      <c r="V29" s="2385"/>
      <c r="W29" s="2385"/>
      <c r="X29" s="2385"/>
      <c r="Y29" s="2385"/>
      <c r="Z29" s="2385"/>
    </row>
    <row r="30" spans="1:26" ht="14.1" customHeight="1" thickBot="1">
      <c r="A30" s="2387" t="s">
        <v>17</v>
      </c>
      <c r="B30" s="5438" t="s">
        <v>436</v>
      </c>
      <c r="C30" s="5439"/>
      <c r="D30" s="5439"/>
      <c r="E30" s="5439"/>
      <c r="F30" s="5439"/>
      <c r="G30" s="5439"/>
      <c r="H30" s="5439"/>
      <c r="I30" s="5439"/>
      <c r="J30" s="5439"/>
      <c r="K30" s="5439"/>
      <c r="L30" s="5439"/>
      <c r="M30" s="5439"/>
      <c r="N30" s="5439"/>
      <c r="O30" s="5439"/>
      <c r="P30" s="5439"/>
      <c r="Q30" s="5439"/>
      <c r="R30" s="5439"/>
      <c r="S30" s="5439"/>
      <c r="T30" s="5439"/>
      <c r="U30" s="5439"/>
      <c r="V30" s="5439"/>
      <c r="W30" s="5439"/>
      <c r="X30" s="5439"/>
      <c r="Y30" s="5439"/>
      <c r="Z30" s="5440"/>
    </row>
    <row r="31" spans="1:26" ht="31.5" customHeight="1">
      <c r="A31" s="2016">
        <v>15</v>
      </c>
      <c r="B31" s="2388" t="s">
        <v>387</v>
      </c>
      <c r="C31" s="2389">
        <f t="shared" ref="C31:D34" si="11">SUM(J31,N31,R31,V31)</f>
        <v>0</v>
      </c>
      <c r="D31" s="2390">
        <f t="shared" si="11"/>
        <v>30</v>
      </c>
      <c r="E31" s="2391">
        <f t="shared" ref="E31:E34" si="12">SUM(C31:D31)</f>
        <v>30</v>
      </c>
      <c r="F31" s="2392">
        <v>30</v>
      </c>
      <c r="G31" s="2390">
        <v>20</v>
      </c>
      <c r="H31" s="2390">
        <v>50</v>
      </c>
      <c r="I31" s="2393">
        <f t="shared" ref="I31:I34" si="13">SUM(M31,Q31,U31,Y31)</f>
        <v>2</v>
      </c>
      <c r="J31" s="2394"/>
      <c r="K31" s="2395"/>
      <c r="L31" s="2395"/>
      <c r="M31" s="2396"/>
      <c r="N31" s="2392"/>
      <c r="O31" s="2390"/>
      <c r="P31" s="2390"/>
      <c r="Q31" s="2393"/>
      <c r="R31" s="2392">
        <v>0</v>
      </c>
      <c r="S31" s="2390">
        <v>30</v>
      </c>
      <c r="T31" s="2390">
        <v>20</v>
      </c>
      <c r="U31" s="2393">
        <v>2</v>
      </c>
      <c r="V31" s="2392"/>
      <c r="W31" s="2390"/>
      <c r="X31" s="2390"/>
      <c r="Y31" s="2393"/>
      <c r="Z31" s="2397" t="s">
        <v>64</v>
      </c>
    </row>
    <row r="32" spans="1:26" ht="14.1" customHeight="1">
      <c r="A32" s="2398">
        <v>16</v>
      </c>
      <c r="B32" s="2399" t="s">
        <v>138</v>
      </c>
      <c r="C32" s="2369">
        <f t="shared" si="11"/>
        <v>0</v>
      </c>
      <c r="D32" s="2370">
        <f t="shared" si="11"/>
        <v>30</v>
      </c>
      <c r="E32" s="2371">
        <f t="shared" si="12"/>
        <v>30</v>
      </c>
      <c r="F32" s="2372">
        <v>30</v>
      </c>
      <c r="G32" s="2370">
        <v>20</v>
      </c>
      <c r="H32" s="2370">
        <v>50</v>
      </c>
      <c r="I32" s="2373">
        <f t="shared" si="13"/>
        <v>2</v>
      </c>
      <c r="J32" s="2374"/>
      <c r="K32" s="2375"/>
      <c r="L32" s="2375"/>
      <c r="M32" s="2376"/>
      <c r="N32" s="2374"/>
      <c r="O32" s="2375"/>
      <c r="P32" s="2375"/>
      <c r="Q32" s="2376"/>
      <c r="R32" s="2372"/>
      <c r="S32" s="2370"/>
      <c r="T32" s="2370"/>
      <c r="U32" s="2373"/>
      <c r="V32" s="2372">
        <v>0</v>
      </c>
      <c r="W32" s="2370">
        <v>30</v>
      </c>
      <c r="X32" s="2370">
        <v>20</v>
      </c>
      <c r="Y32" s="2373">
        <v>2</v>
      </c>
      <c r="Z32" s="2377" t="s">
        <v>50</v>
      </c>
    </row>
    <row r="33" spans="1:31" ht="14.1" customHeight="1">
      <c r="A33" s="2398">
        <v>17</v>
      </c>
      <c r="B33" s="2400" t="s">
        <v>144</v>
      </c>
      <c r="C33" s="2401">
        <f t="shared" si="11"/>
        <v>0</v>
      </c>
      <c r="D33" s="2370">
        <f t="shared" si="11"/>
        <v>30</v>
      </c>
      <c r="E33" s="2371">
        <f t="shared" si="12"/>
        <v>30</v>
      </c>
      <c r="F33" s="2372">
        <v>30</v>
      </c>
      <c r="G33" s="2370">
        <v>20</v>
      </c>
      <c r="H33" s="2370">
        <v>50</v>
      </c>
      <c r="I33" s="2373">
        <f t="shared" si="13"/>
        <v>2</v>
      </c>
      <c r="J33" s="2374"/>
      <c r="K33" s="2375"/>
      <c r="L33" s="2375"/>
      <c r="M33" s="2376"/>
      <c r="N33" s="2374"/>
      <c r="O33" s="2375"/>
      <c r="P33" s="2375"/>
      <c r="Q33" s="2376"/>
      <c r="R33" s="2374"/>
      <c r="S33" s="2375"/>
      <c r="T33" s="2375"/>
      <c r="U33" s="2376"/>
      <c r="V33" s="2372">
        <v>0</v>
      </c>
      <c r="W33" s="2370">
        <v>30</v>
      </c>
      <c r="X33" s="2370">
        <f>G33</f>
        <v>20</v>
      </c>
      <c r="Y33" s="2373">
        <v>2</v>
      </c>
      <c r="Z33" s="2402" t="s">
        <v>50</v>
      </c>
    </row>
    <row r="34" spans="1:31" ht="14.1" customHeight="1" thickBot="1">
      <c r="A34" s="2403">
        <v>18</v>
      </c>
      <c r="B34" s="2378" t="s">
        <v>148</v>
      </c>
      <c r="C34" s="2404">
        <f t="shared" si="11"/>
        <v>0</v>
      </c>
      <c r="D34" s="2405">
        <f t="shared" si="11"/>
        <v>15</v>
      </c>
      <c r="E34" s="2406">
        <f t="shared" si="12"/>
        <v>15</v>
      </c>
      <c r="F34" s="2407">
        <v>15</v>
      </c>
      <c r="G34" s="2405">
        <v>35</v>
      </c>
      <c r="H34" s="2405">
        <v>50</v>
      </c>
      <c r="I34" s="2408">
        <f t="shared" si="13"/>
        <v>2</v>
      </c>
      <c r="J34" s="2381"/>
      <c r="K34" s="2382"/>
      <c r="L34" s="2382"/>
      <c r="M34" s="2383"/>
      <c r="N34" s="2407"/>
      <c r="O34" s="2405"/>
      <c r="P34" s="2405"/>
      <c r="Q34" s="2408"/>
      <c r="R34" s="2407">
        <v>0</v>
      </c>
      <c r="S34" s="2405">
        <v>15</v>
      </c>
      <c r="T34" s="2405">
        <v>35</v>
      </c>
      <c r="U34" s="2408">
        <v>2</v>
      </c>
      <c r="V34" s="2381"/>
      <c r="W34" s="2382"/>
      <c r="X34" s="2382"/>
      <c r="Y34" s="2383"/>
      <c r="Z34" s="2409" t="s">
        <v>64</v>
      </c>
    </row>
    <row r="35" spans="1:31" ht="13.5" customHeight="1" thickBot="1">
      <c r="A35" s="2410"/>
      <c r="B35" s="2411" t="s">
        <v>151</v>
      </c>
      <c r="C35" s="2412">
        <f>SUM(C31:C34)</f>
        <v>0</v>
      </c>
      <c r="D35" s="2412">
        <f t="shared" ref="D35:Y35" si="14">SUM(D31:D34)</f>
        <v>105</v>
      </c>
      <c r="E35" s="2412">
        <f t="shared" si="14"/>
        <v>105</v>
      </c>
      <c r="F35" s="2412">
        <f t="shared" si="14"/>
        <v>105</v>
      </c>
      <c r="G35" s="2412">
        <f t="shared" si="14"/>
        <v>95</v>
      </c>
      <c r="H35" s="2412">
        <f t="shared" si="14"/>
        <v>200</v>
      </c>
      <c r="I35" s="2413">
        <f t="shared" si="14"/>
        <v>8</v>
      </c>
      <c r="J35" s="2412"/>
      <c r="K35" s="2412"/>
      <c r="L35" s="2412"/>
      <c r="M35" s="2412"/>
      <c r="N35" s="2412"/>
      <c r="O35" s="2412"/>
      <c r="P35" s="2412"/>
      <c r="Q35" s="2412"/>
      <c r="R35" s="2412">
        <f t="shared" si="14"/>
        <v>0</v>
      </c>
      <c r="S35" s="2412">
        <f t="shared" si="14"/>
        <v>45</v>
      </c>
      <c r="T35" s="2412">
        <f t="shared" si="14"/>
        <v>55</v>
      </c>
      <c r="U35" s="2413">
        <f t="shared" si="14"/>
        <v>4</v>
      </c>
      <c r="V35" s="2412">
        <f t="shared" si="14"/>
        <v>0</v>
      </c>
      <c r="W35" s="2412">
        <f t="shared" si="14"/>
        <v>60</v>
      </c>
      <c r="X35" s="2412">
        <f t="shared" si="14"/>
        <v>40</v>
      </c>
      <c r="Y35" s="2413">
        <f t="shared" si="14"/>
        <v>4</v>
      </c>
      <c r="Z35" s="2414"/>
    </row>
    <row r="36" spans="1:31" ht="13.5" customHeight="1" thickBot="1">
      <c r="A36" s="2415"/>
      <c r="B36" s="5183" t="s">
        <v>417</v>
      </c>
      <c r="C36" s="5184"/>
      <c r="D36" s="5184"/>
      <c r="E36" s="5184"/>
      <c r="F36" s="5184"/>
      <c r="G36" s="5184"/>
      <c r="H36" s="5184"/>
      <c r="I36" s="5184"/>
      <c r="J36" s="5184"/>
      <c r="K36" s="5184"/>
      <c r="L36" s="5184"/>
      <c r="M36" s="5184"/>
      <c r="N36" s="5184"/>
      <c r="O36" s="5184"/>
      <c r="P36" s="5184"/>
      <c r="Q36" s="5184"/>
      <c r="R36" s="5184"/>
      <c r="S36" s="5184"/>
      <c r="T36" s="5184"/>
      <c r="U36" s="5184"/>
      <c r="V36" s="5184"/>
      <c r="W36" s="5184"/>
      <c r="X36" s="5184"/>
      <c r="Y36" s="5184"/>
      <c r="Z36" s="5185"/>
    </row>
    <row r="37" spans="1:31" ht="13.5" customHeight="1" thickBot="1">
      <c r="A37" s="2001" t="s">
        <v>18</v>
      </c>
      <c r="B37" s="5441" t="s">
        <v>415</v>
      </c>
      <c r="C37" s="5194"/>
      <c r="D37" s="5194"/>
      <c r="E37" s="5194"/>
      <c r="F37" s="5194"/>
      <c r="G37" s="5194"/>
      <c r="H37" s="5194"/>
      <c r="I37" s="5194"/>
      <c r="J37" s="5194"/>
      <c r="K37" s="5194"/>
      <c r="L37" s="5194"/>
      <c r="M37" s="5194"/>
      <c r="N37" s="5194"/>
      <c r="O37" s="5194"/>
      <c r="P37" s="5194"/>
      <c r="Q37" s="5194"/>
      <c r="R37" s="5194"/>
      <c r="S37" s="5194"/>
      <c r="T37" s="5194"/>
      <c r="U37" s="5194"/>
      <c r="V37" s="5194"/>
      <c r="W37" s="5194"/>
      <c r="X37" s="5194"/>
      <c r="Y37" s="5194"/>
      <c r="Z37" s="5195"/>
    </row>
    <row r="38" spans="1:31" ht="13.5" customHeight="1">
      <c r="A38" s="2416" t="s">
        <v>437</v>
      </c>
      <c r="B38" s="2417" t="s">
        <v>153</v>
      </c>
      <c r="C38" s="2418">
        <f t="shared" ref="C38:D40" si="15">SUM(J38,N38,R38,V38)</f>
        <v>30</v>
      </c>
      <c r="D38" s="2419">
        <f t="shared" si="15"/>
        <v>30</v>
      </c>
      <c r="E38" s="2420">
        <f t="shared" ref="E38:E40" si="16">SUM(C38:D38)</f>
        <v>60</v>
      </c>
      <c r="F38" s="2418">
        <v>60</v>
      </c>
      <c r="G38" s="2419">
        <v>15</v>
      </c>
      <c r="H38" s="2419">
        <v>75</v>
      </c>
      <c r="I38" s="2421">
        <f t="shared" ref="I38" si="17">SUM(M38,Q38,U38,Y38)</f>
        <v>3</v>
      </c>
      <c r="J38" s="2422"/>
      <c r="K38" s="2423"/>
      <c r="L38" s="2423"/>
      <c r="M38" s="2424"/>
      <c r="N38" s="2425">
        <v>30</v>
      </c>
      <c r="O38" s="2398">
        <v>30</v>
      </c>
      <c r="P38" s="2398">
        <f>G38</f>
        <v>15</v>
      </c>
      <c r="Q38" s="2426">
        <v>3</v>
      </c>
      <c r="R38" s="2422"/>
      <c r="S38" s="2423"/>
      <c r="T38" s="2423"/>
      <c r="U38" s="2424"/>
      <c r="V38" s="2427"/>
      <c r="W38" s="2423"/>
      <c r="X38" s="2423"/>
      <c r="Y38" s="2428"/>
      <c r="Z38" s="2429" t="s">
        <v>47</v>
      </c>
    </row>
    <row r="39" spans="1:31" ht="13.5" customHeight="1">
      <c r="A39" s="2430" t="s">
        <v>438</v>
      </c>
      <c r="B39" s="2431" t="s">
        <v>142</v>
      </c>
      <c r="C39" s="2432">
        <f t="shared" si="15"/>
        <v>15</v>
      </c>
      <c r="D39" s="2433">
        <f t="shared" si="15"/>
        <v>0</v>
      </c>
      <c r="E39" s="2434">
        <f t="shared" si="16"/>
        <v>15</v>
      </c>
      <c r="F39" s="2432">
        <v>15</v>
      </c>
      <c r="G39" s="2433">
        <v>35</v>
      </c>
      <c r="H39" s="2433">
        <v>50</v>
      </c>
      <c r="I39" s="2435">
        <f>SUM(M39,Q39,U39,Y39)</f>
        <v>2</v>
      </c>
      <c r="J39" s="2436"/>
      <c r="K39" s="2437"/>
      <c r="L39" s="2437"/>
      <c r="M39" s="2438"/>
      <c r="N39" s="2432"/>
      <c r="O39" s="2433"/>
      <c r="P39" s="2433"/>
      <c r="Q39" s="2435"/>
      <c r="R39" s="2439"/>
      <c r="S39" s="2433"/>
      <c r="T39" s="2433"/>
      <c r="U39" s="2440"/>
      <c r="V39" s="2432">
        <v>15</v>
      </c>
      <c r="W39" s="2433">
        <v>0</v>
      </c>
      <c r="X39" s="2433">
        <v>35</v>
      </c>
      <c r="Y39" s="2435">
        <v>2</v>
      </c>
      <c r="Z39" s="2441" t="s">
        <v>62</v>
      </c>
    </row>
    <row r="40" spans="1:31" ht="13.5" customHeight="1">
      <c r="A40" s="2430" t="s">
        <v>439</v>
      </c>
      <c r="B40" s="2368" t="s">
        <v>145</v>
      </c>
      <c r="C40" s="2401">
        <f t="shared" si="15"/>
        <v>15</v>
      </c>
      <c r="D40" s="2370">
        <f t="shared" si="15"/>
        <v>30</v>
      </c>
      <c r="E40" s="2442">
        <f t="shared" si="16"/>
        <v>45</v>
      </c>
      <c r="F40" s="2401">
        <v>45</v>
      </c>
      <c r="G40" s="2370">
        <v>30</v>
      </c>
      <c r="H40" s="2370">
        <v>75</v>
      </c>
      <c r="I40" s="2443">
        <f t="shared" ref="I40" si="18">SUM(M40,Q40,U40,Y40)</f>
        <v>3</v>
      </c>
      <c r="J40" s="2369"/>
      <c r="K40" s="2370"/>
      <c r="L40" s="2370"/>
      <c r="M40" s="2444"/>
      <c r="N40" s="2401">
        <v>15</v>
      </c>
      <c r="O40" s="2370">
        <v>30</v>
      </c>
      <c r="P40" s="2370">
        <v>30</v>
      </c>
      <c r="Q40" s="2443">
        <v>3</v>
      </c>
      <c r="R40" s="2369"/>
      <c r="S40" s="2370"/>
      <c r="T40" s="2370"/>
      <c r="U40" s="2444"/>
      <c r="V40" s="2445"/>
      <c r="W40" s="2375"/>
      <c r="X40" s="2375"/>
      <c r="Y40" s="2446"/>
      <c r="Z40" s="2447" t="s">
        <v>58</v>
      </c>
    </row>
    <row r="41" spans="1:31" ht="13.5" customHeight="1">
      <c r="A41" s="2430" t="s">
        <v>440</v>
      </c>
      <c r="B41" s="2448" t="s">
        <v>219</v>
      </c>
      <c r="C41" s="2425">
        <f>SUM(J41,N41,R41,V41)</f>
        <v>15</v>
      </c>
      <c r="D41" s="2398">
        <f>SUM(K41,O41,S41,W41)</f>
        <v>30</v>
      </c>
      <c r="E41" s="2449">
        <f>SUM(C41:D41)</f>
        <v>45</v>
      </c>
      <c r="F41" s="2425">
        <v>45</v>
      </c>
      <c r="G41" s="2398">
        <f>H41-F41</f>
        <v>5</v>
      </c>
      <c r="H41" s="2398">
        <f>$B$5*I41</f>
        <v>50</v>
      </c>
      <c r="I41" s="2426">
        <f>SUM(M41,Q41,U41,Y41)</f>
        <v>2</v>
      </c>
      <c r="J41" s="2450"/>
      <c r="K41" s="2451"/>
      <c r="L41" s="2451"/>
      <c r="M41" s="2452"/>
      <c r="N41" s="2453"/>
      <c r="O41" s="2451"/>
      <c r="P41" s="2451"/>
      <c r="Q41" s="2454"/>
      <c r="R41" s="2450"/>
      <c r="S41" s="2451"/>
      <c r="T41" s="2451"/>
      <c r="U41" s="2455"/>
      <c r="V41" s="2456">
        <v>15</v>
      </c>
      <c r="W41" s="2457">
        <v>30</v>
      </c>
      <c r="X41" s="2457">
        <v>5</v>
      </c>
      <c r="Y41" s="2458">
        <v>2</v>
      </c>
      <c r="Z41" s="2459" t="s">
        <v>62</v>
      </c>
    </row>
    <row r="42" spans="1:31" ht="13.15" customHeight="1">
      <c r="A42" s="2460">
        <v>23</v>
      </c>
      <c r="B42" s="2461" t="s">
        <v>228</v>
      </c>
      <c r="C42" s="2425">
        <f t="shared" ref="C42:D52" si="19">SUM(J42,N42,R42,V42)</f>
        <v>30</v>
      </c>
      <c r="D42" s="2398">
        <f t="shared" si="19"/>
        <v>30</v>
      </c>
      <c r="E42" s="2449">
        <f t="shared" ref="E42:E52" si="20">SUM(C42:D42)</f>
        <v>60</v>
      </c>
      <c r="F42" s="2425">
        <v>60</v>
      </c>
      <c r="G42" s="2398">
        <f t="shared" ref="G42" si="21">H42-F42</f>
        <v>15</v>
      </c>
      <c r="H42" s="2398">
        <f t="shared" ref="H42" si="22">$B$5*I42</f>
        <v>75</v>
      </c>
      <c r="I42" s="2426">
        <f t="shared" ref="I42:I52" si="23">SUM(M42,Q42,U42,Y42)</f>
        <v>3</v>
      </c>
      <c r="J42" s="2462"/>
      <c r="K42" s="2463"/>
      <c r="L42" s="2463"/>
      <c r="M42" s="2464"/>
      <c r="N42" s="2462"/>
      <c r="O42" s="2463"/>
      <c r="P42" s="2463"/>
      <c r="Q42" s="2465"/>
      <c r="R42" s="2462">
        <v>30</v>
      </c>
      <c r="S42" s="2463">
        <v>30</v>
      </c>
      <c r="T42" s="2463">
        <v>15</v>
      </c>
      <c r="U42" s="2465">
        <v>3</v>
      </c>
      <c r="V42" s="2466"/>
      <c r="W42" s="2467"/>
      <c r="X42" s="2467"/>
      <c r="Y42" s="2468"/>
      <c r="Z42" s="2469" t="s">
        <v>45</v>
      </c>
    </row>
    <row r="43" spans="1:31" ht="12.6" customHeight="1">
      <c r="A43" s="2460">
        <v>24</v>
      </c>
      <c r="B43" s="2448" t="s">
        <v>229</v>
      </c>
      <c r="C43" s="2425">
        <f t="shared" si="19"/>
        <v>15</v>
      </c>
      <c r="D43" s="2398">
        <f t="shared" si="19"/>
        <v>30</v>
      </c>
      <c r="E43" s="2449">
        <f t="shared" si="20"/>
        <v>45</v>
      </c>
      <c r="F43" s="2425">
        <v>45</v>
      </c>
      <c r="G43" s="2398">
        <v>30</v>
      </c>
      <c r="H43" s="2398">
        <v>75</v>
      </c>
      <c r="I43" s="2426">
        <v>3</v>
      </c>
      <c r="J43" s="2422"/>
      <c r="K43" s="2423"/>
      <c r="L43" s="2423"/>
      <c r="M43" s="2424"/>
      <c r="N43" s="2427"/>
      <c r="O43" s="2423"/>
      <c r="P43" s="2423"/>
      <c r="Q43" s="2470"/>
      <c r="R43" s="2471">
        <v>15</v>
      </c>
      <c r="S43" s="2398">
        <v>30</v>
      </c>
      <c r="T43" s="2398">
        <f>G43</f>
        <v>30</v>
      </c>
      <c r="U43" s="2472">
        <v>3</v>
      </c>
      <c r="V43" s="2427"/>
      <c r="W43" s="2423"/>
      <c r="X43" s="2423"/>
      <c r="Y43" s="2428"/>
      <c r="Z43" s="2473" t="s">
        <v>64</v>
      </c>
    </row>
    <row r="44" spans="1:31" ht="12.6" customHeight="1">
      <c r="A44" s="2460">
        <v>25</v>
      </c>
      <c r="B44" s="2448" t="s">
        <v>230</v>
      </c>
      <c r="C44" s="2425">
        <f t="shared" si="19"/>
        <v>0</v>
      </c>
      <c r="D44" s="2398">
        <f t="shared" si="19"/>
        <v>30</v>
      </c>
      <c r="E44" s="2449">
        <f t="shared" si="20"/>
        <v>30</v>
      </c>
      <c r="F44" s="2425">
        <v>30</v>
      </c>
      <c r="G44" s="2398">
        <v>45</v>
      </c>
      <c r="H44" s="2398">
        <v>75</v>
      </c>
      <c r="I44" s="2426">
        <v>3</v>
      </c>
      <c r="J44" s="2471">
        <v>0</v>
      </c>
      <c r="K44" s="2398">
        <v>30</v>
      </c>
      <c r="L44" s="2398">
        <f>G44</f>
        <v>45</v>
      </c>
      <c r="M44" s="2472">
        <v>3</v>
      </c>
      <c r="N44" s="2427"/>
      <c r="O44" s="2423"/>
      <c r="P44" s="2423"/>
      <c r="Q44" s="2470"/>
      <c r="R44" s="2422"/>
      <c r="S44" s="2423"/>
      <c r="T44" s="2423"/>
      <c r="U44" s="2424"/>
      <c r="V44" s="2427"/>
      <c r="W44" s="2423"/>
      <c r="X44" s="2423"/>
      <c r="Y44" s="2428"/>
      <c r="Z44" s="2473" t="s">
        <v>66</v>
      </c>
    </row>
    <row r="45" spans="1:31" ht="12.6" customHeight="1">
      <c r="A45" s="2474">
        <v>26</v>
      </c>
      <c r="B45" s="2475" t="s">
        <v>390</v>
      </c>
      <c r="C45" s="2404">
        <f t="shared" si="19"/>
        <v>0</v>
      </c>
      <c r="D45" s="2405">
        <f t="shared" si="19"/>
        <v>30</v>
      </c>
      <c r="E45" s="2476">
        <f t="shared" si="20"/>
        <v>30</v>
      </c>
      <c r="F45" s="2404">
        <v>30</v>
      </c>
      <c r="G45" s="2405">
        <v>20</v>
      </c>
      <c r="H45" s="2405">
        <v>50</v>
      </c>
      <c r="I45" s="2477">
        <f t="shared" si="23"/>
        <v>2</v>
      </c>
      <c r="J45" s="2478">
        <v>0</v>
      </c>
      <c r="K45" s="2405">
        <v>30</v>
      </c>
      <c r="L45" s="2405">
        <v>20</v>
      </c>
      <c r="M45" s="2479">
        <v>2</v>
      </c>
      <c r="N45" s="2480"/>
      <c r="O45" s="2382"/>
      <c r="P45" s="2382"/>
      <c r="Q45" s="2481"/>
      <c r="R45" s="2482"/>
      <c r="S45" s="2382"/>
      <c r="T45" s="2382"/>
      <c r="U45" s="2483"/>
      <c r="V45" s="2404"/>
      <c r="W45" s="2405"/>
      <c r="X45" s="2405"/>
      <c r="Y45" s="2477"/>
      <c r="Z45" s="2484" t="s">
        <v>66</v>
      </c>
    </row>
    <row r="46" spans="1:31" ht="12.6" customHeight="1">
      <c r="A46" s="2460">
        <v>27</v>
      </c>
      <c r="B46" s="2485" t="s">
        <v>391</v>
      </c>
      <c r="C46" s="2432">
        <f t="shared" si="19"/>
        <v>0</v>
      </c>
      <c r="D46" s="2433">
        <f t="shared" si="19"/>
        <v>30</v>
      </c>
      <c r="E46" s="2434">
        <f t="shared" si="20"/>
        <v>30</v>
      </c>
      <c r="F46" s="2432">
        <v>30</v>
      </c>
      <c r="G46" s="2433">
        <v>20</v>
      </c>
      <c r="H46" s="2433">
        <v>50</v>
      </c>
      <c r="I46" s="2435">
        <f t="shared" si="23"/>
        <v>2</v>
      </c>
      <c r="J46" s="2436"/>
      <c r="K46" s="2437"/>
      <c r="L46" s="2437"/>
      <c r="M46" s="2438"/>
      <c r="N46" s="2486"/>
      <c r="O46" s="2437"/>
      <c r="P46" s="2437"/>
      <c r="Q46" s="2487"/>
      <c r="R46" s="2439">
        <v>0</v>
      </c>
      <c r="S46" s="2433">
        <v>15</v>
      </c>
      <c r="T46" s="2433">
        <v>10</v>
      </c>
      <c r="U46" s="2440">
        <v>1</v>
      </c>
      <c r="V46" s="2432">
        <v>0</v>
      </c>
      <c r="W46" s="2433">
        <v>15</v>
      </c>
      <c r="X46" s="2433">
        <v>10</v>
      </c>
      <c r="Y46" s="2435">
        <v>1</v>
      </c>
      <c r="Z46" s="2441" t="s">
        <v>62</v>
      </c>
      <c r="AE46" s="2060"/>
    </row>
    <row r="47" spans="1:31" ht="12.6" customHeight="1">
      <c r="A47" s="2460">
        <v>28</v>
      </c>
      <c r="B47" s="2431" t="s">
        <v>392</v>
      </c>
      <c r="C47" s="2432">
        <f t="shared" si="19"/>
        <v>0</v>
      </c>
      <c r="D47" s="2433">
        <f t="shared" si="19"/>
        <v>30</v>
      </c>
      <c r="E47" s="2434">
        <f t="shared" si="20"/>
        <v>30</v>
      </c>
      <c r="F47" s="2432">
        <v>30</v>
      </c>
      <c r="G47" s="2433">
        <v>20</v>
      </c>
      <c r="H47" s="2433">
        <v>50</v>
      </c>
      <c r="I47" s="2435">
        <f t="shared" si="23"/>
        <v>2</v>
      </c>
      <c r="J47" s="2436"/>
      <c r="K47" s="2437"/>
      <c r="L47" s="2437"/>
      <c r="M47" s="2438"/>
      <c r="N47" s="2432">
        <v>0</v>
      </c>
      <c r="O47" s="2433">
        <v>30</v>
      </c>
      <c r="P47" s="2433">
        <v>20</v>
      </c>
      <c r="Q47" s="2435">
        <v>2</v>
      </c>
      <c r="R47" s="2436"/>
      <c r="S47" s="2437"/>
      <c r="T47" s="2437"/>
      <c r="U47" s="2438"/>
      <c r="V47" s="2486"/>
      <c r="W47" s="2437"/>
      <c r="X47" s="2437"/>
      <c r="Y47" s="2487"/>
      <c r="Z47" s="2441" t="s">
        <v>58</v>
      </c>
    </row>
    <row r="48" spans="1:31" ht="12.6" customHeight="1">
      <c r="A48" s="2460">
        <v>29</v>
      </c>
      <c r="B48" s="2431" t="s">
        <v>393</v>
      </c>
      <c r="C48" s="2432">
        <f t="shared" si="19"/>
        <v>0</v>
      </c>
      <c r="D48" s="2433">
        <f t="shared" si="19"/>
        <v>30</v>
      </c>
      <c r="E48" s="2434">
        <f t="shared" si="20"/>
        <v>30</v>
      </c>
      <c r="F48" s="2432">
        <v>30</v>
      </c>
      <c r="G48" s="2433">
        <v>20</v>
      </c>
      <c r="H48" s="2433">
        <v>50</v>
      </c>
      <c r="I48" s="2435">
        <f t="shared" si="23"/>
        <v>2</v>
      </c>
      <c r="J48" s="2439">
        <v>0</v>
      </c>
      <c r="K48" s="2433">
        <v>30</v>
      </c>
      <c r="L48" s="2433">
        <v>20</v>
      </c>
      <c r="M48" s="2440">
        <v>2</v>
      </c>
      <c r="N48" s="2486"/>
      <c r="O48" s="2437"/>
      <c r="P48" s="2437"/>
      <c r="Q48" s="2487"/>
      <c r="R48" s="2436"/>
      <c r="S48" s="2437"/>
      <c r="T48" s="2437"/>
      <c r="U48" s="2438"/>
      <c r="V48" s="2486"/>
      <c r="W48" s="2437"/>
      <c r="X48" s="2437"/>
      <c r="Y48" s="2487"/>
      <c r="Z48" s="2441" t="s">
        <v>66</v>
      </c>
    </row>
    <row r="49" spans="1:26" ht="12.6" customHeight="1">
      <c r="A49" s="2460">
        <v>30</v>
      </c>
      <c r="B49" s="2431" t="s">
        <v>394</v>
      </c>
      <c r="C49" s="2432">
        <f t="shared" si="19"/>
        <v>0</v>
      </c>
      <c r="D49" s="2433">
        <f t="shared" si="19"/>
        <v>30</v>
      </c>
      <c r="E49" s="2434">
        <f t="shared" si="20"/>
        <v>30</v>
      </c>
      <c r="F49" s="2432">
        <v>30</v>
      </c>
      <c r="G49" s="2433">
        <v>20</v>
      </c>
      <c r="H49" s="2433">
        <v>50</v>
      </c>
      <c r="I49" s="2435">
        <f t="shared" si="23"/>
        <v>2</v>
      </c>
      <c r="J49" s="2436"/>
      <c r="K49" s="2437"/>
      <c r="L49" s="2437"/>
      <c r="M49" s="2438"/>
      <c r="N49" s="2432">
        <v>0</v>
      </c>
      <c r="O49" s="2433">
        <v>30</v>
      </c>
      <c r="P49" s="2433">
        <v>20</v>
      </c>
      <c r="Q49" s="2435">
        <v>2</v>
      </c>
      <c r="R49" s="2436"/>
      <c r="S49" s="2437"/>
      <c r="T49" s="2437"/>
      <c r="U49" s="2438"/>
      <c r="V49" s="2486"/>
      <c r="W49" s="2437"/>
      <c r="X49" s="2437"/>
      <c r="Y49" s="2487"/>
      <c r="Z49" s="2441" t="s">
        <v>58</v>
      </c>
    </row>
    <row r="50" spans="1:26" ht="13.5" customHeight="1">
      <c r="A50" s="2460">
        <v>31</v>
      </c>
      <c r="B50" s="2431" t="s">
        <v>395</v>
      </c>
      <c r="C50" s="2432">
        <f t="shared" si="19"/>
        <v>0</v>
      </c>
      <c r="D50" s="2433">
        <f t="shared" si="19"/>
        <v>30</v>
      </c>
      <c r="E50" s="2434">
        <f t="shared" si="20"/>
        <v>30</v>
      </c>
      <c r="F50" s="2432">
        <v>30</v>
      </c>
      <c r="G50" s="2433">
        <v>20</v>
      </c>
      <c r="H50" s="2433">
        <v>50</v>
      </c>
      <c r="I50" s="2435">
        <f t="shared" si="23"/>
        <v>2</v>
      </c>
      <c r="J50" s="2436"/>
      <c r="K50" s="2437"/>
      <c r="L50" s="2437"/>
      <c r="M50" s="2438"/>
      <c r="N50" s="2486"/>
      <c r="O50" s="2437"/>
      <c r="P50" s="2437"/>
      <c r="Q50" s="2487"/>
      <c r="R50" s="2439">
        <v>0</v>
      </c>
      <c r="S50" s="2433">
        <v>30</v>
      </c>
      <c r="T50" s="2433">
        <v>20</v>
      </c>
      <c r="U50" s="2440">
        <v>2</v>
      </c>
      <c r="V50" s="2486"/>
      <c r="W50" s="2437"/>
      <c r="X50" s="2437"/>
      <c r="Y50" s="2487"/>
      <c r="Z50" s="2441" t="s">
        <v>64</v>
      </c>
    </row>
    <row r="51" spans="1:26" ht="13.5" customHeight="1">
      <c r="A51" s="2460">
        <v>32</v>
      </c>
      <c r="B51" s="2485" t="s">
        <v>285</v>
      </c>
      <c r="C51" s="2432">
        <f t="shared" si="19"/>
        <v>0</v>
      </c>
      <c r="D51" s="2433">
        <f t="shared" si="19"/>
        <v>30</v>
      </c>
      <c r="E51" s="2434">
        <f t="shared" si="20"/>
        <v>30</v>
      </c>
      <c r="F51" s="2432">
        <v>30</v>
      </c>
      <c r="G51" s="2433">
        <v>20</v>
      </c>
      <c r="H51" s="2433">
        <v>50</v>
      </c>
      <c r="I51" s="2435">
        <f t="shared" si="23"/>
        <v>2</v>
      </c>
      <c r="J51" s="2439">
        <v>0</v>
      </c>
      <c r="K51" s="2433">
        <v>30</v>
      </c>
      <c r="L51" s="2433">
        <v>20</v>
      </c>
      <c r="M51" s="2440">
        <v>2</v>
      </c>
      <c r="N51" s="2432"/>
      <c r="O51" s="2433"/>
      <c r="P51" s="2433"/>
      <c r="Q51" s="2435"/>
      <c r="R51" s="2436"/>
      <c r="S51" s="2437"/>
      <c r="T51" s="2437"/>
      <c r="U51" s="2438"/>
      <c r="V51" s="2486"/>
      <c r="W51" s="2437"/>
      <c r="X51" s="2437"/>
      <c r="Y51" s="2487"/>
      <c r="Z51" s="2441" t="s">
        <v>66</v>
      </c>
    </row>
    <row r="52" spans="1:26" ht="13.5" customHeight="1">
      <c r="A52" s="2488">
        <v>33</v>
      </c>
      <c r="B52" s="2489" t="s">
        <v>284</v>
      </c>
      <c r="C52" s="2490">
        <f t="shared" si="19"/>
        <v>0</v>
      </c>
      <c r="D52" s="2491">
        <f t="shared" si="19"/>
        <v>30</v>
      </c>
      <c r="E52" s="2492">
        <f t="shared" si="20"/>
        <v>30</v>
      </c>
      <c r="F52" s="2490">
        <v>30</v>
      </c>
      <c r="G52" s="2491">
        <v>20</v>
      </c>
      <c r="H52" s="2491">
        <v>50</v>
      </c>
      <c r="I52" s="2493">
        <f t="shared" si="23"/>
        <v>2</v>
      </c>
      <c r="J52" s="2494"/>
      <c r="K52" s="2495"/>
      <c r="L52" s="2495"/>
      <c r="M52" s="2496"/>
      <c r="N52" s="2490">
        <v>0</v>
      </c>
      <c r="O52" s="2491">
        <v>30</v>
      </c>
      <c r="P52" s="2491">
        <v>20</v>
      </c>
      <c r="Q52" s="2493">
        <v>2</v>
      </c>
      <c r="R52" s="2497"/>
      <c r="S52" s="2491"/>
      <c r="T52" s="2491"/>
      <c r="U52" s="2498"/>
      <c r="V52" s="2499"/>
      <c r="W52" s="2495"/>
      <c r="X52" s="2495"/>
      <c r="Y52" s="2500"/>
      <c r="Z52" s="2501" t="s">
        <v>58</v>
      </c>
    </row>
    <row r="53" spans="1:26" ht="13.5" customHeight="1" thickBot="1">
      <c r="A53" s="2460">
        <v>34</v>
      </c>
      <c r="B53" s="2502" t="s">
        <v>240</v>
      </c>
      <c r="C53" s="2503">
        <f>SUM(J53,N53,R53,V53)</f>
        <v>0</v>
      </c>
      <c r="D53" s="2504">
        <f>SUM(K53,O53,S53,W53)</f>
        <v>30</v>
      </c>
      <c r="E53" s="2505">
        <f>SUM(C53:D53)</f>
        <v>30</v>
      </c>
      <c r="F53" s="2503">
        <v>30</v>
      </c>
      <c r="G53" s="2504">
        <f>H53-F53</f>
        <v>20</v>
      </c>
      <c r="H53" s="2504">
        <f>$B$5*I53</f>
        <v>50</v>
      </c>
      <c r="I53" s="2506">
        <f>SUM(M53,Q53,U53,Y53)</f>
        <v>2</v>
      </c>
      <c r="J53" s="2507"/>
      <c r="K53" s="1956"/>
      <c r="L53" s="1956"/>
      <c r="M53" s="2508"/>
      <c r="N53" s="2509"/>
      <c r="O53" s="2510"/>
      <c r="P53" s="2510"/>
      <c r="Q53" s="2511"/>
      <c r="R53" s="2359">
        <v>0</v>
      </c>
      <c r="S53" s="605">
        <v>30</v>
      </c>
      <c r="T53" s="605">
        <f>G53</f>
        <v>20</v>
      </c>
      <c r="U53" s="2512">
        <v>2</v>
      </c>
      <c r="V53" s="2509"/>
      <c r="W53" s="2510"/>
      <c r="X53" s="2510"/>
      <c r="Y53" s="2513"/>
      <c r="Z53" s="2514" t="s">
        <v>64</v>
      </c>
    </row>
    <row r="54" spans="1:26" ht="13.5" customHeight="1" thickBot="1">
      <c r="A54" s="2515"/>
      <c r="B54" s="2516" t="s">
        <v>151</v>
      </c>
      <c r="C54" s="2517">
        <f t="shared" ref="C54:Y54" si="24">SUM(C38:C53)</f>
        <v>120</v>
      </c>
      <c r="D54" s="2517">
        <f t="shared" si="24"/>
        <v>450</v>
      </c>
      <c r="E54" s="2517">
        <f t="shared" si="24"/>
        <v>570</v>
      </c>
      <c r="F54" s="2517">
        <f t="shared" si="24"/>
        <v>570</v>
      </c>
      <c r="G54" s="2517">
        <f t="shared" si="24"/>
        <v>355</v>
      </c>
      <c r="H54" s="2517">
        <f t="shared" si="24"/>
        <v>925</v>
      </c>
      <c r="I54" s="2518">
        <f t="shared" si="24"/>
        <v>37</v>
      </c>
      <c r="J54" s="2517">
        <f t="shared" si="24"/>
        <v>0</v>
      </c>
      <c r="K54" s="2517">
        <f t="shared" si="24"/>
        <v>120</v>
      </c>
      <c r="L54" s="2517">
        <f t="shared" si="24"/>
        <v>105</v>
      </c>
      <c r="M54" s="2518">
        <f t="shared" si="24"/>
        <v>9</v>
      </c>
      <c r="N54" s="2517">
        <f t="shared" si="24"/>
        <v>45</v>
      </c>
      <c r="O54" s="2517">
        <f t="shared" si="24"/>
        <v>150</v>
      </c>
      <c r="P54" s="2517">
        <f t="shared" si="24"/>
        <v>105</v>
      </c>
      <c r="Q54" s="2518">
        <f t="shared" si="24"/>
        <v>12</v>
      </c>
      <c r="R54" s="2517">
        <f t="shared" si="24"/>
        <v>45</v>
      </c>
      <c r="S54" s="2517">
        <f t="shared" si="24"/>
        <v>135</v>
      </c>
      <c r="T54" s="2517">
        <f t="shared" si="24"/>
        <v>95</v>
      </c>
      <c r="U54" s="2518">
        <f t="shared" si="24"/>
        <v>11</v>
      </c>
      <c r="V54" s="2517">
        <f t="shared" si="24"/>
        <v>30</v>
      </c>
      <c r="W54" s="2517">
        <f t="shared" si="24"/>
        <v>45</v>
      </c>
      <c r="X54" s="2517">
        <f t="shared" si="24"/>
        <v>50</v>
      </c>
      <c r="Y54" s="2518">
        <f t="shared" si="24"/>
        <v>5</v>
      </c>
      <c r="Z54" s="2414"/>
    </row>
    <row r="55" spans="1:26" ht="13.5" customHeight="1" thickBot="1">
      <c r="A55" s="2519" t="s">
        <v>19</v>
      </c>
      <c r="B55" s="5442" t="s">
        <v>414</v>
      </c>
      <c r="C55" s="5443"/>
      <c r="D55" s="5443"/>
      <c r="E55" s="5443"/>
      <c r="F55" s="5443"/>
      <c r="G55" s="5443"/>
      <c r="H55" s="5443"/>
      <c r="I55" s="5443"/>
      <c r="J55" s="5443"/>
      <c r="K55" s="5443"/>
      <c r="L55" s="5443"/>
      <c r="M55" s="5443"/>
      <c r="N55" s="5443"/>
      <c r="O55" s="5443"/>
      <c r="P55" s="5443"/>
      <c r="Q55" s="5443"/>
      <c r="R55" s="5443"/>
      <c r="S55" s="5443"/>
      <c r="T55" s="5443"/>
      <c r="U55" s="5443"/>
      <c r="V55" s="5443"/>
      <c r="W55" s="5443"/>
      <c r="X55" s="5443"/>
      <c r="Y55" s="5443"/>
      <c r="Z55" s="5444"/>
    </row>
    <row r="56" spans="1:26" ht="13.5" customHeight="1" thickBot="1">
      <c r="A56" s="2520">
        <v>35</v>
      </c>
      <c r="B56" s="2521" t="s">
        <v>398</v>
      </c>
      <c r="C56" s="2522">
        <f t="shared" ref="C56:D59" si="25">SUM(J56,N56,R56,V56)</f>
        <v>0</v>
      </c>
      <c r="D56" s="2523">
        <f t="shared" si="25"/>
        <v>60</v>
      </c>
      <c r="E56" s="2524">
        <f>SUM(C56:D56)</f>
        <v>60</v>
      </c>
      <c r="F56" s="2522">
        <v>60</v>
      </c>
      <c r="G56" s="2523">
        <f>H56-F56</f>
        <v>-60</v>
      </c>
      <c r="H56" s="2523">
        <f>$A$5*I56</f>
        <v>0</v>
      </c>
      <c r="I56" s="2525">
        <f>SUM(M56,Q56,U56,Y56)</f>
        <v>3</v>
      </c>
      <c r="J56" s="2526"/>
      <c r="K56" s="2527"/>
      <c r="L56" s="2527"/>
      <c r="M56" s="2528"/>
      <c r="N56" s="2526">
        <v>0</v>
      </c>
      <c r="O56" s="2527">
        <v>60</v>
      </c>
      <c r="P56" s="2527">
        <v>15</v>
      </c>
      <c r="Q56" s="2529">
        <v>3</v>
      </c>
      <c r="R56" s="2526"/>
      <c r="S56" s="2527"/>
      <c r="T56" s="2527"/>
      <c r="U56" s="2528"/>
      <c r="V56" s="2526"/>
      <c r="W56" s="2527"/>
      <c r="X56" s="2527"/>
      <c r="Y56" s="2528"/>
      <c r="Z56" s="2530" t="s">
        <v>58</v>
      </c>
    </row>
    <row r="57" spans="1:26" ht="13.5" customHeight="1" thickBot="1">
      <c r="A57" s="2423">
        <v>36</v>
      </c>
      <c r="B57" s="2521" t="s">
        <v>399</v>
      </c>
      <c r="C57" s="2522">
        <f t="shared" si="25"/>
        <v>0</v>
      </c>
      <c r="D57" s="2523">
        <f t="shared" si="25"/>
        <v>30</v>
      </c>
      <c r="E57" s="2524">
        <f t="shared" ref="E57:E58" si="26">SUM(C57:D57)</f>
        <v>30</v>
      </c>
      <c r="F57" s="2522">
        <v>30</v>
      </c>
      <c r="G57" s="2523">
        <f t="shared" ref="G57:G58" si="27">H57-F57</f>
        <v>-30</v>
      </c>
      <c r="H57" s="2523">
        <f>$A$5*I57</f>
        <v>0</v>
      </c>
      <c r="I57" s="2525">
        <f>SUM(M57,Q57,U57,Y57)</f>
        <v>2</v>
      </c>
      <c r="J57" s="2526">
        <v>0</v>
      </c>
      <c r="K57" s="2527">
        <v>30</v>
      </c>
      <c r="L57" s="2527">
        <v>20</v>
      </c>
      <c r="M57" s="2529">
        <v>2</v>
      </c>
      <c r="N57" s="2526"/>
      <c r="O57" s="2527"/>
      <c r="P57" s="2527"/>
      <c r="Q57" s="2528"/>
      <c r="R57" s="2526"/>
      <c r="S57" s="2527"/>
      <c r="T57" s="2527"/>
      <c r="U57" s="2528"/>
      <c r="V57" s="2531"/>
      <c r="W57" s="2532"/>
      <c r="X57" s="2532"/>
      <c r="Y57" s="2533"/>
      <c r="Z57" s="2534" t="s">
        <v>66</v>
      </c>
    </row>
    <row r="58" spans="1:26" ht="13.5" customHeight="1" thickBot="1">
      <c r="A58" s="2423">
        <v>37</v>
      </c>
      <c r="B58" s="2535" t="s">
        <v>400</v>
      </c>
      <c r="C58" s="2522">
        <f t="shared" si="25"/>
        <v>0</v>
      </c>
      <c r="D58" s="2523">
        <f t="shared" si="25"/>
        <v>120</v>
      </c>
      <c r="E58" s="2524">
        <f t="shared" si="26"/>
        <v>120</v>
      </c>
      <c r="F58" s="2522">
        <v>120</v>
      </c>
      <c r="G58" s="2523">
        <f t="shared" si="27"/>
        <v>-120</v>
      </c>
      <c r="H58" s="2523">
        <f>$A$5*I58</f>
        <v>0</v>
      </c>
      <c r="I58" s="2525">
        <f>SUM(M58,Q58,U58,Y58)</f>
        <v>5</v>
      </c>
      <c r="J58" s="2526"/>
      <c r="K58" s="2527"/>
      <c r="L58" s="2527"/>
      <c r="M58" s="2528"/>
      <c r="N58" s="2526"/>
      <c r="O58" s="2527"/>
      <c r="P58" s="2527"/>
      <c r="Q58" s="2528"/>
      <c r="R58" s="2526">
        <v>0</v>
      </c>
      <c r="S58" s="2527">
        <v>120</v>
      </c>
      <c r="T58" s="2527">
        <v>5</v>
      </c>
      <c r="U58" s="2536">
        <v>5</v>
      </c>
      <c r="V58" s="2537"/>
      <c r="W58" s="2538"/>
      <c r="X58" s="2538"/>
      <c r="Y58" s="2539"/>
      <c r="Z58" s="2540" t="s">
        <v>64</v>
      </c>
    </row>
    <row r="59" spans="1:26" ht="33.6" customHeight="1" thickBot="1">
      <c r="A59" s="2451">
        <v>38</v>
      </c>
      <c r="B59" s="2541" t="s">
        <v>401</v>
      </c>
      <c r="C59" s="2542">
        <f t="shared" si="25"/>
        <v>0</v>
      </c>
      <c r="D59" s="2543">
        <f t="shared" si="25"/>
        <v>120</v>
      </c>
      <c r="E59" s="2544">
        <f>SUM(C59:D59)</f>
        <v>120</v>
      </c>
      <c r="F59" s="2542">
        <v>120</v>
      </c>
      <c r="G59" s="2543">
        <f>H59-F59</f>
        <v>-120</v>
      </c>
      <c r="H59" s="2543">
        <f>$A$5*I59</f>
        <v>0</v>
      </c>
      <c r="I59" s="2545">
        <f>SUM(M59,Q59,U59,Y59)</f>
        <v>5</v>
      </c>
      <c r="J59" s="2531"/>
      <c r="K59" s="2532"/>
      <c r="L59" s="2532"/>
      <c r="M59" s="2533"/>
      <c r="N59" s="2531"/>
      <c r="O59" s="2532"/>
      <c r="P59" s="2532"/>
      <c r="Q59" s="2533"/>
      <c r="R59" s="2546"/>
      <c r="S59" s="2547"/>
      <c r="T59" s="2405"/>
      <c r="U59" s="2548"/>
      <c r="V59" s="2549">
        <v>0</v>
      </c>
      <c r="W59" s="2550">
        <v>120</v>
      </c>
      <c r="X59" s="2550">
        <v>5</v>
      </c>
      <c r="Y59" s="2551">
        <v>5</v>
      </c>
      <c r="Z59" s="2552" t="s">
        <v>62</v>
      </c>
    </row>
    <row r="60" spans="1:26" ht="13.5" customHeight="1" thickBot="1">
      <c r="A60" s="2553"/>
      <c r="B60" s="2554" t="s">
        <v>151</v>
      </c>
      <c r="C60" s="2555">
        <f>SUM(C56:C59)</f>
        <v>0</v>
      </c>
      <c r="D60" s="2555">
        <f t="shared" ref="D60:Y60" si="28">SUM(D56:D59)</f>
        <v>330</v>
      </c>
      <c r="E60" s="2555">
        <f t="shared" si="28"/>
        <v>330</v>
      </c>
      <c r="F60" s="2555">
        <f t="shared" si="28"/>
        <v>330</v>
      </c>
      <c r="G60" s="2555">
        <f t="shared" si="28"/>
        <v>-330</v>
      </c>
      <c r="H60" s="2555">
        <f t="shared" si="28"/>
        <v>0</v>
      </c>
      <c r="I60" s="2556">
        <f t="shared" si="28"/>
        <v>15</v>
      </c>
      <c r="J60" s="2555">
        <f t="shared" si="28"/>
        <v>0</v>
      </c>
      <c r="K60" s="2555">
        <f t="shared" si="28"/>
        <v>30</v>
      </c>
      <c r="L60" s="2555">
        <f t="shared" si="28"/>
        <v>20</v>
      </c>
      <c r="M60" s="2556">
        <f t="shared" si="28"/>
        <v>2</v>
      </c>
      <c r="N60" s="2555">
        <f t="shared" si="28"/>
        <v>0</v>
      </c>
      <c r="O60" s="2555">
        <f t="shared" si="28"/>
        <v>60</v>
      </c>
      <c r="P60" s="2555">
        <f t="shared" si="28"/>
        <v>15</v>
      </c>
      <c r="Q60" s="2556">
        <f t="shared" si="28"/>
        <v>3</v>
      </c>
      <c r="R60" s="2555">
        <f t="shared" si="28"/>
        <v>0</v>
      </c>
      <c r="S60" s="2555">
        <f t="shared" si="28"/>
        <v>120</v>
      </c>
      <c r="T60" s="2555">
        <f t="shared" si="28"/>
        <v>5</v>
      </c>
      <c r="U60" s="2556">
        <f t="shared" si="28"/>
        <v>5</v>
      </c>
      <c r="V60" s="2555">
        <f t="shared" si="28"/>
        <v>0</v>
      </c>
      <c r="W60" s="2555">
        <f t="shared" si="28"/>
        <v>120</v>
      </c>
      <c r="X60" s="2555">
        <f t="shared" si="28"/>
        <v>5</v>
      </c>
      <c r="Y60" s="2556">
        <f t="shared" si="28"/>
        <v>5</v>
      </c>
      <c r="Z60" s="2557"/>
    </row>
    <row r="61" spans="1:26" ht="13.5" customHeight="1" thickBot="1">
      <c r="A61" s="2350" t="s">
        <v>20</v>
      </c>
      <c r="B61" s="2558" t="s">
        <v>369</v>
      </c>
      <c r="C61" s="2559"/>
      <c r="D61" s="2559"/>
      <c r="E61" s="2559"/>
      <c r="F61" s="2559"/>
      <c r="G61" s="2559"/>
      <c r="H61" s="2559"/>
      <c r="I61" s="2560"/>
      <c r="J61" s="2559"/>
      <c r="K61" s="2559"/>
      <c r="L61" s="2559"/>
      <c r="M61" s="2561"/>
      <c r="N61" s="2559"/>
      <c r="O61" s="2559"/>
      <c r="P61" s="2559"/>
      <c r="Q61" s="2561"/>
      <c r="R61" s="2559"/>
      <c r="S61" s="2559"/>
      <c r="T61" s="2559"/>
      <c r="U61" s="2561"/>
      <c r="V61" s="2559"/>
      <c r="W61" s="2559"/>
      <c r="X61" s="2559"/>
      <c r="Y61" s="2561"/>
      <c r="Z61" s="2562"/>
    </row>
    <row r="62" spans="1:26" ht="13.5" customHeight="1" thickBot="1">
      <c r="A62" s="2059" t="s">
        <v>20</v>
      </c>
      <c r="B62" s="2080" t="s">
        <v>426</v>
      </c>
      <c r="C62" s="2081"/>
      <c r="D62" s="2081"/>
      <c r="E62" s="2081"/>
      <c r="F62" s="2081"/>
      <c r="G62" s="2081"/>
      <c r="H62" s="2081"/>
      <c r="I62" s="2082"/>
      <c r="J62" s="2081"/>
      <c r="K62" s="2081"/>
      <c r="L62" s="2076"/>
      <c r="M62" s="2081"/>
      <c r="N62" s="2081"/>
      <c r="O62" s="2081"/>
      <c r="P62" s="2076"/>
      <c r="Q62" s="2081"/>
      <c r="R62" s="2081"/>
      <c r="S62" s="2081"/>
      <c r="T62" s="2083"/>
      <c r="U62" s="2084"/>
      <c r="V62" s="2081"/>
      <c r="W62" s="2081"/>
      <c r="X62" s="2083"/>
      <c r="Y62" s="2084"/>
      <c r="Z62" s="2085"/>
    </row>
    <row r="63" spans="1:26" ht="13.5" customHeight="1" thickBot="1">
      <c r="A63" s="2059" t="s">
        <v>441</v>
      </c>
      <c r="B63" s="2086" t="s">
        <v>243</v>
      </c>
      <c r="C63" s="2087">
        <f>SUM(J63,N63,R63,V63)</f>
        <v>60</v>
      </c>
      <c r="D63" s="2088">
        <f>SUM(K63,O63,S63,W63)</f>
        <v>90</v>
      </c>
      <c r="E63" s="2089">
        <f>SUM(C63:D63)</f>
        <v>150</v>
      </c>
      <c r="F63" s="2087">
        <v>150</v>
      </c>
      <c r="G63" s="2088">
        <f>H63-F63</f>
        <v>100</v>
      </c>
      <c r="H63" s="2088">
        <f>$B$5*I63</f>
        <v>250</v>
      </c>
      <c r="I63" s="2090">
        <f>SUM(M63,Q63,U63,Y63)</f>
        <v>10</v>
      </c>
      <c r="J63" s="2091"/>
      <c r="K63" s="2092"/>
      <c r="L63" s="2092"/>
      <c r="M63" s="2093"/>
      <c r="N63" s="2091"/>
      <c r="O63" s="2092"/>
      <c r="P63" s="2092"/>
      <c r="Q63" s="2093"/>
      <c r="R63" s="2087">
        <v>30</v>
      </c>
      <c r="S63" s="2088">
        <v>30</v>
      </c>
      <c r="T63" s="625">
        <v>40</v>
      </c>
      <c r="U63" s="2090">
        <v>4</v>
      </c>
      <c r="V63" s="2087">
        <v>30</v>
      </c>
      <c r="W63" s="2088">
        <v>60</v>
      </c>
      <c r="X63" s="625">
        <v>60</v>
      </c>
      <c r="Y63" s="2090">
        <v>6</v>
      </c>
      <c r="Z63" s="2073" t="s">
        <v>50</v>
      </c>
    </row>
    <row r="64" spans="1:26" ht="13.5" customHeight="1" thickBot="1">
      <c r="A64" s="5196" t="s">
        <v>402</v>
      </c>
      <c r="B64" s="5192"/>
      <c r="C64" s="2099">
        <f t="shared" ref="C64:Y64" si="29">SUM(C13,C21,C29,C35,C54,C60,C63)</f>
        <v>375</v>
      </c>
      <c r="D64" s="2099">
        <f t="shared" si="29"/>
        <v>1340</v>
      </c>
      <c r="E64" s="2099">
        <f t="shared" si="29"/>
        <v>1715</v>
      </c>
      <c r="F64" s="2099">
        <f t="shared" si="29"/>
        <v>1715</v>
      </c>
      <c r="G64" s="2099">
        <f t="shared" si="29"/>
        <v>985</v>
      </c>
      <c r="H64" s="2099">
        <f t="shared" si="29"/>
        <v>2700</v>
      </c>
      <c r="I64" s="2100">
        <f t="shared" si="29"/>
        <v>123</v>
      </c>
      <c r="J64" s="2099">
        <f t="shared" si="29"/>
        <v>120</v>
      </c>
      <c r="K64" s="2099">
        <f t="shared" si="29"/>
        <v>270</v>
      </c>
      <c r="L64" s="2099">
        <f t="shared" si="29"/>
        <v>385</v>
      </c>
      <c r="M64" s="2100">
        <f t="shared" si="29"/>
        <v>31</v>
      </c>
      <c r="N64" s="2099">
        <f t="shared" si="29"/>
        <v>90</v>
      </c>
      <c r="O64" s="2099">
        <f t="shared" si="29"/>
        <v>325</v>
      </c>
      <c r="P64" s="2099">
        <f t="shared" si="29"/>
        <v>310</v>
      </c>
      <c r="Q64" s="2100">
        <f t="shared" si="29"/>
        <v>29</v>
      </c>
      <c r="R64" s="2099">
        <f t="shared" si="29"/>
        <v>105</v>
      </c>
      <c r="S64" s="2099">
        <f t="shared" si="29"/>
        <v>410</v>
      </c>
      <c r="T64" s="2099">
        <f t="shared" si="29"/>
        <v>335</v>
      </c>
      <c r="U64" s="2100">
        <f t="shared" si="29"/>
        <v>34</v>
      </c>
      <c r="V64" s="2099">
        <f t="shared" si="29"/>
        <v>60</v>
      </c>
      <c r="W64" s="2099">
        <f t="shared" si="29"/>
        <v>305</v>
      </c>
      <c r="X64" s="2099">
        <f t="shared" si="29"/>
        <v>310</v>
      </c>
      <c r="Y64" s="2100">
        <f t="shared" si="29"/>
        <v>27</v>
      </c>
      <c r="Z64" s="2101"/>
    </row>
    <row r="65" spans="1:27" ht="16.5" customHeight="1" thickBot="1">
      <c r="A65" s="2104"/>
      <c r="B65" s="2105"/>
      <c r="C65" s="2106"/>
      <c r="D65" s="2106"/>
      <c r="E65" s="2106"/>
      <c r="F65" s="2106"/>
      <c r="G65" s="2107"/>
      <c r="H65" s="2107"/>
      <c r="I65" s="2107"/>
      <c r="J65" s="2076"/>
      <c r="K65" s="2076"/>
      <c r="L65" s="2076"/>
      <c r="M65" s="2094"/>
      <c r="N65" s="2076"/>
      <c r="O65" s="2076"/>
      <c r="P65" s="2076"/>
      <c r="Q65" s="2094"/>
      <c r="R65" s="2076"/>
      <c r="S65" s="2076"/>
      <c r="T65" s="2076"/>
      <c r="U65" s="2094"/>
      <c r="V65" s="2076"/>
      <c r="W65" s="2076"/>
      <c r="X65" s="2076"/>
      <c r="Y65" s="2108"/>
      <c r="Z65" s="2059" t="s">
        <v>22</v>
      </c>
    </row>
    <row r="66" spans="1:27" ht="14.1" customHeight="1">
      <c r="A66" s="677"/>
      <c r="B66" s="678"/>
      <c r="C66" s="679"/>
      <c r="D66" s="679"/>
      <c r="E66" s="679"/>
      <c r="F66" s="680"/>
      <c r="G66" s="5186" t="s">
        <v>103</v>
      </c>
      <c r="H66" s="5187"/>
      <c r="I66" s="5188"/>
      <c r="J66" s="5189">
        <v>8</v>
      </c>
      <c r="K66" s="5190"/>
      <c r="L66" s="5190"/>
      <c r="M66" s="5190"/>
      <c r="N66" s="5191">
        <v>8</v>
      </c>
      <c r="O66" s="5190"/>
      <c r="P66" s="5190"/>
      <c r="Q66" s="5190"/>
      <c r="R66" s="5191">
        <v>7</v>
      </c>
      <c r="S66" s="5190"/>
      <c r="T66" s="5190"/>
      <c r="U66" s="5190"/>
      <c r="V66" s="5191">
        <v>5</v>
      </c>
      <c r="W66" s="5190"/>
      <c r="X66" s="5190"/>
      <c r="Y66" s="5192"/>
      <c r="Z66" s="1943">
        <f>SUM(J66:Y66)</f>
        <v>28</v>
      </c>
    </row>
    <row r="67" spans="1:27" ht="13.5" customHeight="1" thickBot="1">
      <c r="A67" s="677"/>
      <c r="B67" s="678"/>
      <c r="C67" s="679"/>
      <c r="D67" s="679"/>
      <c r="E67" s="679"/>
      <c r="F67" s="680"/>
      <c r="G67" s="5445" t="s">
        <v>104</v>
      </c>
      <c r="H67" s="5204"/>
      <c r="I67" s="5446"/>
      <c r="J67" s="5447">
        <v>3</v>
      </c>
      <c r="K67" s="5207"/>
      <c r="L67" s="5207"/>
      <c r="M67" s="5207"/>
      <c r="N67" s="5208">
        <v>1</v>
      </c>
      <c r="O67" s="5207"/>
      <c r="P67" s="5207"/>
      <c r="Q67" s="5207"/>
      <c r="R67" s="5208">
        <v>3</v>
      </c>
      <c r="S67" s="5207"/>
      <c r="T67" s="5207"/>
      <c r="U67" s="5207"/>
      <c r="V67" s="5208">
        <v>4</v>
      </c>
      <c r="W67" s="5207"/>
      <c r="X67" s="5207"/>
      <c r="Y67" s="5210"/>
      <c r="Z67" s="2109">
        <f>SUM(J67:Y67)</f>
        <v>11</v>
      </c>
    </row>
    <row r="68" spans="1:27" ht="18" customHeight="1">
      <c r="A68" s="677"/>
      <c r="B68" s="5211" t="s">
        <v>255</v>
      </c>
      <c r="C68" s="5212"/>
      <c r="D68" s="5212"/>
      <c r="E68" s="5212"/>
      <c r="F68" s="5212"/>
      <c r="G68" s="5213"/>
      <c r="H68" s="5213"/>
      <c r="I68" s="5213"/>
      <c r="J68" s="5213"/>
      <c r="K68" s="5213"/>
      <c r="L68" s="5213"/>
      <c r="M68" s="5213"/>
      <c r="N68" s="5213"/>
      <c r="O68" s="5213"/>
      <c r="P68" s="5213"/>
      <c r="Q68" s="5213"/>
      <c r="R68" s="5213"/>
      <c r="S68" s="5213"/>
      <c r="T68" s="5213"/>
      <c r="U68" s="5213"/>
      <c r="V68" s="5213"/>
      <c r="W68" s="5213"/>
      <c r="X68" s="5213"/>
      <c r="Y68" s="5213"/>
      <c r="Z68" s="5213"/>
      <c r="AA68" s="501"/>
    </row>
    <row r="69" spans="1:27" ht="12.6" customHeight="1">
      <c r="A69" s="677"/>
      <c r="B69" s="5201" t="s">
        <v>256</v>
      </c>
      <c r="C69" s="5202"/>
      <c r="D69" s="5202"/>
      <c r="E69" s="5202"/>
      <c r="F69" s="5202"/>
      <c r="G69" s="5202"/>
      <c r="H69" s="5202"/>
      <c r="I69" s="5202"/>
      <c r="J69" s="5202"/>
      <c r="K69" s="5202"/>
      <c r="L69" s="5202"/>
      <c r="M69" s="5202"/>
      <c r="N69" s="5202"/>
      <c r="O69" s="5202"/>
      <c r="P69" s="5202"/>
      <c r="Q69" s="5202"/>
      <c r="R69" s="5202"/>
      <c r="S69" s="5202"/>
      <c r="T69" s="5202"/>
      <c r="U69" s="5202"/>
      <c r="V69" s="5202"/>
      <c r="W69" s="5202"/>
      <c r="X69" s="5202"/>
      <c r="Y69" s="682"/>
      <c r="Z69" s="683"/>
      <c r="AA69" s="684"/>
    </row>
    <row r="70" spans="1:27" ht="12.6" customHeight="1">
      <c r="A70" s="677"/>
      <c r="B70" s="685" t="s">
        <v>257</v>
      </c>
      <c r="C70" s="678"/>
      <c r="D70" s="678"/>
      <c r="E70" s="678"/>
      <c r="F70" s="678"/>
      <c r="G70" s="678"/>
      <c r="H70" s="678"/>
      <c r="I70" s="678"/>
      <c r="J70" s="678"/>
      <c r="K70" s="678"/>
      <c r="L70" s="678"/>
      <c r="M70" s="682"/>
      <c r="N70" s="678"/>
      <c r="O70" s="678"/>
      <c r="P70" s="678"/>
      <c r="Q70" s="682"/>
      <c r="R70" s="678"/>
      <c r="S70" s="678"/>
      <c r="T70" s="678"/>
      <c r="U70" s="682"/>
      <c r="V70" s="678"/>
      <c r="W70" s="678"/>
      <c r="X70" s="678"/>
      <c r="Y70" s="682"/>
      <c r="Z70" s="683"/>
      <c r="AA70" s="686"/>
    </row>
    <row r="71" spans="1:27" ht="12.6" customHeight="1">
      <c r="A71" s="677"/>
      <c r="B71" s="685" t="s">
        <v>258</v>
      </c>
      <c r="C71" s="678"/>
      <c r="D71" s="678"/>
      <c r="E71" s="678"/>
      <c r="F71" s="678"/>
      <c r="G71" s="678"/>
      <c r="H71" s="678"/>
      <c r="I71" s="678"/>
      <c r="J71" s="678"/>
      <c r="K71" s="678"/>
      <c r="L71" s="678"/>
      <c r="M71" s="682"/>
      <c r="N71" s="678"/>
      <c r="O71" s="678"/>
      <c r="P71" s="678"/>
      <c r="Q71" s="682"/>
      <c r="R71" s="678"/>
      <c r="S71" s="678"/>
      <c r="T71" s="678"/>
      <c r="U71" s="682"/>
      <c r="V71" s="678"/>
      <c r="W71" s="678"/>
      <c r="X71" s="678"/>
      <c r="Y71" s="682"/>
      <c r="Z71" s="683"/>
      <c r="AA71" s="501"/>
    </row>
    <row r="72" spans="1:27" ht="13.7" customHeight="1">
      <c r="A72" s="677"/>
      <c r="B72" s="685"/>
      <c r="C72" s="678"/>
      <c r="D72" s="678"/>
      <c r="E72" s="687"/>
      <c r="F72" s="678"/>
      <c r="G72" s="678"/>
      <c r="H72" s="678"/>
      <c r="I72" s="678"/>
      <c r="J72" s="678"/>
      <c r="K72" s="678"/>
      <c r="L72" s="678"/>
      <c r="M72" s="678"/>
      <c r="N72" s="678"/>
      <c r="O72" s="678"/>
      <c r="P72" s="678"/>
      <c r="Q72" s="678"/>
      <c r="R72" s="678"/>
      <c r="S72" s="678"/>
      <c r="T72" s="678"/>
      <c r="U72" s="678"/>
      <c r="V72" s="678"/>
      <c r="W72" s="678"/>
      <c r="X72" s="678"/>
      <c r="Y72" s="678"/>
      <c r="Z72" s="678"/>
      <c r="AA72" s="501"/>
    </row>
    <row r="73" spans="1:27" ht="13.7" customHeight="1">
      <c r="A73" s="677"/>
      <c r="B73" s="688"/>
      <c r="C73" s="688"/>
      <c r="D73" s="688"/>
      <c r="E73" s="689"/>
      <c r="F73" s="688"/>
      <c r="G73" s="688"/>
      <c r="H73" s="688"/>
      <c r="I73" s="688"/>
      <c r="J73" s="678"/>
      <c r="K73" s="678"/>
      <c r="L73" s="678"/>
      <c r="M73" s="687"/>
      <c r="N73" s="678"/>
      <c r="O73" s="678"/>
      <c r="P73" s="678"/>
      <c r="Q73" s="687"/>
      <c r="R73" s="678"/>
      <c r="S73" s="678"/>
      <c r="T73" s="687"/>
      <c r="U73" s="678"/>
      <c r="V73" s="678"/>
      <c r="W73" s="678"/>
      <c r="X73" s="687"/>
      <c r="Y73" s="678"/>
      <c r="Z73" s="678"/>
      <c r="AA73" s="501"/>
    </row>
    <row r="74" spans="1:27" ht="12.75" customHeight="1">
      <c r="A74" s="690"/>
      <c r="B74" s="691"/>
      <c r="C74" s="691"/>
      <c r="D74" s="691"/>
      <c r="E74" s="691"/>
      <c r="F74" s="691"/>
      <c r="G74" s="691"/>
      <c r="H74" s="691"/>
      <c r="I74" s="691"/>
      <c r="J74" s="690"/>
      <c r="K74" s="690"/>
      <c r="L74" s="690"/>
      <c r="M74" s="691"/>
      <c r="N74" s="690"/>
      <c r="O74" s="690"/>
      <c r="P74" s="690"/>
      <c r="Q74" s="691"/>
      <c r="R74" s="690"/>
      <c r="S74" s="690"/>
      <c r="T74" s="691"/>
      <c r="U74" s="690"/>
      <c r="V74" s="690"/>
      <c r="W74" s="690"/>
      <c r="X74" s="691"/>
      <c r="Y74" s="690"/>
      <c r="Z74" s="690"/>
    </row>
    <row r="75" spans="1:27" ht="12.75" customHeight="1">
      <c r="A75" s="691"/>
      <c r="B75" s="691"/>
      <c r="C75" s="691"/>
      <c r="D75" s="691"/>
      <c r="E75" s="691"/>
      <c r="F75" s="691"/>
      <c r="G75" s="691"/>
      <c r="H75" s="691"/>
      <c r="I75" s="691"/>
      <c r="J75" s="691"/>
      <c r="K75" s="691"/>
      <c r="L75" s="691"/>
      <c r="M75" s="691"/>
      <c r="N75" s="691"/>
      <c r="O75" s="691"/>
      <c r="P75" s="691"/>
      <c r="Q75" s="691"/>
      <c r="R75" s="691"/>
      <c r="S75" s="691"/>
      <c r="T75" s="691"/>
      <c r="U75" s="691"/>
      <c r="V75" s="691"/>
      <c r="W75" s="691"/>
      <c r="X75" s="691"/>
      <c r="Y75" s="691"/>
      <c r="Z75" s="691"/>
    </row>
    <row r="76" spans="1:27" ht="12.75" customHeight="1">
      <c r="A76" s="691"/>
      <c r="B76" s="691"/>
      <c r="C76" s="691"/>
      <c r="D76" s="691"/>
      <c r="E76" s="691"/>
      <c r="F76" s="691"/>
      <c r="G76" s="691"/>
      <c r="H76" s="691"/>
      <c r="I76" s="691"/>
      <c r="J76" s="691"/>
      <c r="K76" s="691"/>
      <c r="L76" s="691"/>
      <c r="M76" s="691"/>
      <c r="N76" s="691"/>
      <c r="O76" s="691"/>
      <c r="P76" s="691"/>
      <c r="Q76" s="691"/>
      <c r="R76" s="691"/>
      <c r="S76" s="691"/>
      <c r="T76" s="691"/>
      <c r="U76" s="691"/>
      <c r="V76" s="691"/>
      <c r="W76" s="691"/>
      <c r="X76" s="691"/>
      <c r="Y76" s="691"/>
      <c r="Z76" s="691"/>
    </row>
    <row r="77" spans="1:27" ht="12.75" customHeight="1">
      <c r="A77" s="691"/>
      <c r="B77" s="691"/>
      <c r="C77" s="691"/>
      <c r="D77" s="691"/>
      <c r="E77" s="691"/>
      <c r="F77" s="691"/>
      <c r="G77" s="691"/>
      <c r="H77" s="691"/>
      <c r="I77" s="691"/>
      <c r="J77" s="691"/>
      <c r="K77" s="691"/>
      <c r="L77" s="691"/>
      <c r="M77" s="691"/>
      <c r="N77" s="691"/>
      <c r="O77" s="691"/>
      <c r="P77" s="691"/>
      <c r="Q77" s="691"/>
      <c r="R77" s="691"/>
      <c r="S77" s="691"/>
      <c r="T77" s="691"/>
      <c r="U77" s="691"/>
      <c r="V77" s="691"/>
      <c r="W77" s="691"/>
      <c r="X77" s="691"/>
      <c r="Y77" s="691"/>
      <c r="Z77" s="691"/>
    </row>
    <row r="78" spans="1:27" ht="12.75" customHeight="1">
      <c r="A78" s="691"/>
      <c r="B78" s="691"/>
      <c r="C78" s="691"/>
      <c r="D78" s="691"/>
      <c r="E78" s="691"/>
      <c r="F78" s="691"/>
      <c r="G78" s="691"/>
      <c r="H78" s="691"/>
      <c r="I78" s="691"/>
      <c r="J78" s="691"/>
      <c r="K78" s="691"/>
      <c r="L78" s="691"/>
      <c r="M78" s="691"/>
      <c r="N78" s="691"/>
      <c r="O78" s="691"/>
      <c r="P78" s="691"/>
      <c r="Q78" s="691"/>
      <c r="R78" s="691"/>
      <c r="S78" s="691"/>
      <c r="T78" s="691"/>
      <c r="U78" s="691"/>
      <c r="V78" s="691"/>
      <c r="W78" s="691"/>
      <c r="X78" s="691"/>
      <c r="Y78" s="691"/>
      <c r="Z78" s="691"/>
    </row>
    <row r="79" spans="1:27" ht="12.75" customHeight="1">
      <c r="A79" s="691"/>
      <c r="B79" s="691"/>
      <c r="C79" s="691"/>
      <c r="D79" s="691"/>
      <c r="E79" s="691"/>
      <c r="F79" s="691"/>
      <c r="G79" s="691"/>
      <c r="H79" s="691"/>
      <c r="I79" s="691"/>
      <c r="J79" s="691"/>
      <c r="K79" s="691"/>
      <c r="L79" s="691"/>
      <c r="M79" s="691"/>
      <c r="N79" s="691"/>
      <c r="O79" s="691"/>
      <c r="P79" s="691"/>
      <c r="Q79" s="691"/>
      <c r="R79" s="691"/>
      <c r="S79" s="691"/>
      <c r="T79" s="691"/>
      <c r="U79" s="691"/>
      <c r="V79" s="691"/>
      <c r="W79" s="691"/>
      <c r="X79" s="691"/>
      <c r="Y79" s="691"/>
      <c r="Z79" s="691"/>
    </row>
    <row r="80" spans="1:27" ht="12.75" customHeight="1">
      <c r="A80" s="691"/>
      <c r="B80" s="691"/>
      <c r="C80" s="691"/>
      <c r="D80" s="691"/>
      <c r="E80" s="691"/>
      <c r="F80" s="691"/>
      <c r="G80" s="691"/>
      <c r="H80" s="691"/>
      <c r="I80" s="691"/>
      <c r="J80" s="691"/>
      <c r="K80" s="691"/>
      <c r="L80" s="691"/>
      <c r="M80" s="691"/>
      <c r="N80" s="691"/>
      <c r="O80" s="691"/>
      <c r="P80" s="691"/>
      <c r="Q80" s="691"/>
      <c r="R80" s="691"/>
      <c r="S80" s="691"/>
      <c r="T80" s="691"/>
      <c r="U80" s="691"/>
      <c r="V80" s="691"/>
      <c r="W80" s="691"/>
      <c r="X80" s="691"/>
      <c r="Y80" s="691"/>
      <c r="Z80" s="691"/>
    </row>
    <row r="81" spans="1:26" ht="12.75" customHeight="1">
      <c r="A81" s="691"/>
      <c r="B81" s="691"/>
      <c r="C81" s="691"/>
      <c r="D81" s="691"/>
      <c r="E81" s="691"/>
      <c r="F81" s="691"/>
      <c r="G81" s="691"/>
      <c r="H81" s="691"/>
      <c r="I81" s="691"/>
      <c r="J81" s="691"/>
      <c r="K81" s="691"/>
      <c r="L81" s="691"/>
      <c r="M81" s="691"/>
      <c r="N81" s="691"/>
      <c r="O81" s="691"/>
      <c r="P81" s="691"/>
      <c r="Q81" s="691"/>
      <c r="R81" s="691"/>
      <c r="S81" s="691"/>
      <c r="T81" s="691"/>
      <c r="U81" s="691"/>
      <c r="V81" s="691"/>
      <c r="W81" s="691"/>
      <c r="X81" s="691"/>
      <c r="Y81" s="691"/>
      <c r="Z81" s="691"/>
    </row>
    <row r="82" spans="1:26" ht="12.75" customHeight="1">
      <c r="A82" s="691"/>
      <c r="B82" s="691"/>
      <c r="C82" s="691"/>
      <c r="D82" s="691"/>
      <c r="E82" s="691"/>
      <c r="F82" s="691"/>
      <c r="G82" s="691"/>
      <c r="H82" s="691"/>
      <c r="I82" s="691"/>
      <c r="J82" s="691"/>
      <c r="K82" s="691"/>
      <c r="L82" s="691"/>
      <c r="M82" s="691"/>
      <c r="N82" s="691"/>
      <c r="O82" s="691"/>
      <c r="P82" s="691"/>
      <c r="Q82" s="691"/>
      <c r="R82" s="691"/>
      <c r="S82" s="691"/>
      <c r="T82" s="691"/>
      <c r="U82" s="691"/>
      <c r="V82" s="691"/>
      <c r="W82" s="691"/>
      <c r="X82" s="691"/>
      <c r="Y82" s="691"/>
      <c r="Z82" s="691"/>
    </row>
    <row r="83" spans="1:26" ht="12.75" customHeight="1">
      <c r="A83" s="691"/>
      <c r="J83" s="691"/>
      <c r="K83" s="691"/>
      <c r="L83" s="691"/>
      <c r="M83" s="691"/>
      <c r="N83" s="691"/>
      <c r="O83" s="691"/>
      <c r="P83" s="691"/>
      <c r="Q83" s="691"/>
      <c r="R83" s="691"/>
      <c r="S83" s="691"/>
      <c r="T83" s="691"/>
      <c r="U83" s="691"/>
      <c r="V83" s="691"/>
      <c r="W83" s="691"/>
      <c r="X83" s="691"/>
      <c r="Y83" s="691"/>
      <c r="Z83" s="691"/>
    </row>
  </sheetData>
  <mergeCells count="37">
    <mergeCell ref="B69:X69"/>
    <mergeCell ref="G67:I67"/>
    <mergeCell ref="J67:M67"/>
    <mergeCell ref="N67:Q67"/>
    <mergeCell ref="R67:U67"/>
    <mergeCell ref="V67:Y67"/>
    <mergeCell ref="B68:Z68"/>
    <mergeCell ref="B37:Z37"/>
    <mergeCell ref="B55:Z55"/>
    <mergeCell ref="A64:B64"/>
    <mergeCell ref="G66:I66"/>
    <mergeCell ref="J66:M66"/>
    <mergeCell ref="N66:Q66"/>
    <mergeCell ref="R66:U66"/>
    <mergeCell ref="V66:Y66"/>
    <mergeCell ref="B36:Z36"/>
    <mergeCell ref="Z5:Z7"/>
    <mergeCell ref="J6:M6"/>
    <mergeCell ref="N6:Q6"/>
    <mergeCell ref="R6:U6"/>
    <mergeCell ref="V6:Y6"/>
    <mergeCell ref="B8:Z8"/>
    <mergeCell ref="J12:Y12"/>
    <mergeCell ref="B14:Z14"/>
    <mergeCell ref="B15:Y15"/>
    <mergeCell ref="B22:Y22"/>
    <mergeCell ref="B30:Z30"/>
    <mergeCell ref="A1:Z1"/>
    <mergeCell ref="A2:Z2"/>
    <mergeCell ref="A3:Z3"/>
    <mergeCell ref="A4:Z4"/>
    <mergeCell ref="C5:E6"/>
    <mergeCell ref="F5:F7"/>
    <mergeCell ref="G5:G7"/>
    <mergeCell ref="H5:H7"/>
    <mergeCell ref="I5:I7"/>
    <mergeCell ref="J5:Y5"/>
  </mergeCells>
  <pageMargins left="0.70866141732283472" right="0.70866141732283472" top="0" bottom="0" header="0.31496062992125984" footer="0.31496062992125984"/>
  <pageSetup scale="70" fitToHeight="0" orientation="landscape" r:id="rId1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4F8A-161F-4728-A83A-9A8C84FB6865}">
  <dimension ref="A1:IN65"/>
  <sheetViews>
    <sheetView showGridLines="0" workbookViewId="0">
      <selection activeCell="M18" sqref="M18"/>
    </sheetView>
  </sheetViews>
  <sheetFormatPr defaultColWidth="7.7109375" defaultRowHeight="12.75"/>
  <cols>
    <col min="1" max="1" width="3.7109375" style="1361" customWidth="1"/>
    <col min="2" max="2" width="31.42578125" style="1361" customWidth="1"/>
    <col min="3" max="3" width="5.5703125" style="1361" customWidth="1"/>
    <col min="4" max="4" width="4.7109375" style="1361" customWidth="1"/>
    <col min="5" max="5" width="5.42578125" style="1361" customWidth="1"/>
    <col min="6" max="6" width="5.7109375" style="1361" customWidth="1"/>
    <col min="7" max="7" width="5.28515625" style="1361" customWidth="1"/>
    <col min="8" max="8" width="5.42578125" style="1361" customWidth="1"/>
    <col min="9" max="9" width="3.42578125" style="1361" customWidth="1"/>
    <col min="10" max="23" width="3.7109375" style="1361" customWidth="1"/>
    <col min="24" max="24" width="4.140625" style="1361" customWidth="1"/>
    <col min="25" max="25" width="3.7109375" style="1361" customWidth="1"/>
    <col min="26" max="248" width="7.7109375" style="1361"/>
    <col min="249" max="16384" width="7.7109375" style="1362"/>
  </cols>
  <sheetData>
    <row r="1" spans="1:26" ht="18.600000000000001" customHeight="1">
      <c r="A1" s="5483" t="s">
        <v>37</v>
      </c>
      <c r="B1" s="5484"/>
      <c r="C1" s="5484"/>
      <c r="D1" s="5484"/>
      <c r="E1" s="5484"/>
      <c r="F1" s="5484"/>
      <c r="G1" s="5484"/>
      <c r="H1" s="5484"/>
      <c r="I1" s="5484"/>
      <c r="J1" s="5484"/>
      <c r="K1" s="5484"/>
      <c r="L1" s="5484"/>
      <c r="M1" s="5484"/>
      <c r="N1" s="5484"/>
      <c r="O1" s="5484"/>
      <c r="P1" s="5484"/>
      <c r="Q1" s="5484"/>
      <c r="R1" s="5484"/>
      <c r="S1" s="5484"/>
      <c r="T1" s="5484"/>
      <c r="U1" s="5484"/>
      <c r="V1" s="5484"/>
      <c r="W1" s="5484"/>
      <c r="X1" s="5484"/>
      <c r="Y1" s="5484"/>
      <c r="Z1" s="5485"/>
    </row>
    <row r="2" spans="1:26" ht="15.75" customHeight="1">
      <c r="A2" s="5486" t="s">
        <v>208</v>
      </c>
      <c r="B2" s="5487"/>
      <c r="C2" s="5487"/>
      <c r="D2" s="5487"/>
      <c r="E2" s="5487"/>
      <c r="F2" s="5487"/>
      <c r="G2" s="5487"/>
      <c r="H2" s="5487"/>
      <c r="I2" s="5487"/>
      <c r="J2" s="5487"/>
      <c r="K2" s="5487"/>
      <c r="L2" s="5487"/>
      <c r="M2" s="5487"/>
      <c r="N2" s="5487"/>
      <c r="O2" s="5487"/>
      <c r="P2" s="5487"/>
      <c r="Q2" s="5487"/>
      <c r="R2" s="5487"/>
      <c r="S2" s="5487"/>
      <c r="T2" s="5487"/>
      <c r="U2" s="5487"/>
      <c r="V2" s="5487"/>
      <c r="W2" s="5487"/>
      <c r="X2" s="5487"/>
      <c r="Y2" s="5487"/>
      <c r="Z2" s="5488"/>
    </row>
    <row r="3" spans="1:26" ht="15.75" customHeight="1">
      <c r="A3" s="5489" t="s">
        <v>0</v>
      </c>
      <c r="B3" s="5490"/>
      <c r="C3" s="5490"/>
      <c r="D3" s="5490"/>
      <c r="E3" s="5490"/>
      <c r="F3" s="5490"/>
      <c r="G3" s="5490"/>
      <c r="H3" s="5490"/>
      <c r="I3" s="5490"/>
      <c r="J3" s="5490"/>
      <c r="K3" s="5490"/>
      <c r="L3" s="5490"/>
      <c r="M3" s="5490"/>
      <c r="N3" s="5490"/>
      <c r="O3" s="5490"/>
      <c r="P3" s="5490"/>
      <c r="Q3" s="5490"/>
      <c r="R3" s="5490"/>
      <c r="S3" s="5490"/>
      <c r="T3" s="5490"/>
      <c r="U3" s="5490"/>
      <c r="V3" s="5490"/>
      <c r="W3" s="5490"/>
      <c r="X3" s="5490"/>
      <c r="Y3" s="5490"/>
      <c r="Z3" s="5491"/>
    </row>
    <row r="4" spans="1:26" ht="16.5" customHeight="1" thickBot="1">
      <c r="A4" s="5492" t="s">
        <v>23</v>
      </c>
      <c r="B4" s="5493"/>
      <c r="C4" s="5493"/>
      <c r="D4" s="5493"/>
      <c r="E4" s="5493"/>
      <c r="F4" s="5493"/>
      <c r="G4" s="5493"/>
      <c r="H4" s="5493"/>
      <c r="I4" s="5493"/>
      <c r="J4" s="5493"/>
      <c r="K4" s="5493"/>
      <c r="L4" s="5493"/>
      <c r="M4" s="5493"/>
      <c r="N4" s="5493"/>
      <c r="O4" s="5493"/>
      <c r="P4" s="5493"/>
      <c r="Q4" s="5493"/>
      <c r="R4" s="5493"/>
      <c r="S4" s="5493"/>
      <c r="T4" s="5493"/>
      <c r="U4" s="5493"/>
      <c r="V4" s="5493"/>
      <c r="W4" s="5493"/>
      <c r="X4" s="5493"/>
      <c r="Y4" s="5493"/>
      <c r="Z4" s="5494"/>
    </row>
    <row r="5" spans="1:26" ht="11.1" customHeight="1" thickBot="1">
      <c r="A5" s="5495">
        <v>25</v>
      </c>
      <c r="B5" s="5496"/>
      <c r="C5" s="5501" t="s">
        <v>1</v>
      </c>
      <c r="D5" s="5502"/>
      <c r="E5" s="5503"/>
      <c r="F5" s="5507" t="s">
        <v>209</v>
      </c>
      <c r="G5" s="5507" t="s">
        <v>2</v>
      </c>
      <c r="H5" s="5510" t="s">
        <v>3</v>
      </c>
      <c r="I5" s="5513" t="s">
        <v>4</v>
      </c>
      <c r="J5" s="5516" t="s">
        <v>5</v>
      </c>
      <c r="K5" s="5517"/>
      <c r="L5" s="5517"/>
      <c r="M5" s="5517"/>
      <c r="N5" s="5517"/>
      <c r="O5" s="5517"/>
      <c r="P5" s="5517"/>
      <c r="Q5" s="5517"/>
      <c r="R5" s="5517"/>
      <c r="S5" s="5517"/>
      <c r="T5" s="5517"/>
      <c r="U5" s="5517"/>
      <c r="V5" s="5517"/>
      <c r="W5" s="5517"/>
      <c r="X5" s="5517"/>
      <c r="Y5" s="5518"/>
      <c r="Z5" s="5519" t="s">
        <v>26</v>
      </c>
    </row>
    <row r="6" spans="1:26" ht="12" customHeight="1" thickBot="1">
      <c r="A6" s="5497"/>
      <c r="B6" s="5498"/>
      <c r="C6" s="5504"/>
      <c r="D6" s="5505"/>
      <c r="E6" s="5506"/>
      <c r="F6" s="5508"/>
      <c r="G6" s="5508"/>
      <c r="H6" s="5511"/>
      <c r="I6" s="5514"/>
      <c r="J6" s="5522">
        <v>1</v>
      </c>
      <c r="K6" s="5523"/>
      <c r="L6" s="5523"/>
      <c r="M6" s="5524"/>
      <c r="N6" s="5522">
        <v>2</v>
      </c>
      <c r="O6" s="5523"/>
      <c r="P6" s="5523"/>
      <c r="Q6" s="5524"/>
      <c r="R6" s="5522">
        <v>3</v>
      </c>
      <c r="S6" s="5523"/>
      <c r="T6" s="5523"/>
      <c r="U6" s="5524"/>
      <c r="V6" s="5522">
        <v>4</v>
      </c>
      <c r="W6" s="5523"/>
      <c r="X6" s="5523"/>
      <c r="Y6" s="5524"/>
      <c r="Z6" s="5520"/>
    </row>
    <row r="7" spans="1:26" ht="18.600000000000001" customHeight="1" thickBot="1">
      <c r="A7" s="5499"/>
      <c r="B7" s="5500"/>
      <c r="C7" s="1363" t="s">
        <v>6</v>
      </c>
      <c r="D7" s="1364" t="s">
        <v>7</v>
      </c>
      <c r="E7" s="1364" t="s">
        <v>39</v>
      </c>
      <c r="F7" s="5509"/>
      <c r="G7" s="5509"/>
      <c r="H7" s="5512"/>
      <c r="I7" s="5515"/>
      <c r="J7" s="1365" t="s">
        <v>40</v>
      </c>
      <c r="K7" s="1366" t="s">
        <v>41</v>
      </c>
      <c r="L7" s="1366" t="s">
        <v>9</v>
      </c>
      <c r="M7" s="1367" t="s">
        <v>10</v>
      </c>
      <c r="N7" s="1365" t="s">
        <v>40</v>
      </c>
      <c r="O7" s="1366" t="s">
        <v>41</v>
      </c>
      <c r="P7" s="1366" t="s">
        <v>9</v>
      </c>
      <c r="Q7" s="1367" t="s">
        <v>10</v>
      </c>
      <c r="R7" s="1365" t="s">
        <v>40</v>
      </c>
      <c r="S7" s="1366" t="s">
        <v>41</v>
      </c>
      <c r="T7" s="1366" t="s">
        <v>9</v>
      </c>
      <c r="U7" s="1367" t="s">
        <v>10</v>
      </c>
      <c r="V7" s="1365" t="s">
        <v>40</v>
      </c>
      <c r="W7" s="1366" t="s">
        <v>41</v>
      </c>
      <c r="X7" s="1366" t="s">
        <v>9</v>
      </c>
      <c r="Y7" s="1367" t="s">
        <v>10</v>
      </c>
      <c r="Z7" s="5521"/>
    </row>
    <row r="8" spans="1:26" ht="13.5" customHeight="1" thickBot="1">
      <c r="A8" s="1368" t="s">
        <v>14</v>
      </c>
      <c r="B8" s="1369" t="s">
        <v>29</v>
      </c>
      <c r="C8" s="1370"/>
      <c r="D8" s="1370"/>
      <c r="E8" s="1370"/>
      <c r="F8" s="1370"/>
      <c r="G8" s="1370"/>
      <c r="H8" s="1371"/>
      <c r="I8" s="1372"/>
      <c r="J8" s="1373"/>
      <c r="K8" s="1370"/>
      <c r="L8" s="1370"/>
      <c r="M8" s="1370"/>
      <c r="N8" s="1370"/>
      <c r="O8" s="1370"/>
      <c r="P8" s="1370"/>
      <c r="Q8" s="1374"/>
      <c r="R8" s="1370"/>
      <c r="S8" s="1370"/>
      <c r="T8" s="1370"/>
      <c r="U8" s="1374"/>
      <c r="V8" s="1370"/>
      <c r="W8" s="1370"/>
      <c r="X8" s="1370"/>
      <c r="Y8" s="1375"/>
      <c r="Z8" s="1376"/>
    </row>
    <row r="9" spans="1:26" ht="13.15" customHeight="1">
      <c r="A9" s="1377">
        <v>1</v>
      </c>
      <c r="B9" s="1378" t="s">
        <v>210</v>
      </c>
      <c r="C9" s="1379">
        <f t="shared" ref="C9:D23" si="0">SUM(J9,N9,R9,V9)</f>
        <v>0</v>
      </c>
      <c r="D9" s="1380">
        <f t="shared" si="0"/>
        <v>30</v>
      </c>
      <c r="E9" s="1381">
        <f t="shared" ref="E9:E23" si="1">SUM(C9:D9)</f>
        <v>30</v>
      </c>
      <c r="F9" s="1382">
        <v>30</v>
      </c>
      <c r="G9" s="1380">
        <f t="shared" ref="G9:G23" si="2">H9-F9</f>
        <v>70</v>
      </c>
      <c r="H9" s="1380">
        <f t="shared" ref="H9:H23" si="3">$A$5*I9</f>
        <v>100</v>
      </c>
      <c r="I9" s="1383">
        <f t="shared" ref="I9:I20" si="4">SUM(M9,Q9,U9,Y9)</f>
        <v>4</v>
      </c>
      <c r="J9" s="1382">
        <v>0</v>
      </c>
      <c r="K9" s="1380">
        <v>15</v>
      </c>
      <c r="L9" s="1380">
        <v>35</v>
      </c>
      <c r="M9" s="1383">
        <v>2</v>
      </c>
      <c r="N9" s="1382">
        <v>0</v>
      </c>
      <c r="O9" s="1380">
        <v>15</v>
      </c>
      <c r="P9" s="1380">
        <v>35</v>
      </c>
      <c r="Q9" s="1383">
        <v>2</v>
      </c>
      <c r="R9" s="1384"/>
      <c r="S9" s="1385"/>
      <c r="T9" s="1385"/>
      <c r="U9" s="1386"/>
      <c r="V9" s="1384"/>
      <c r="W9" s="1385"/>
      <c r="X9" s="1385"/>
      <c r="Y9" s="1386"/>
      <c r="Z9" s="1387" t="s">
        <v>47</v>
      </c>
    </row>
    <row r="10" spans="1:26" ht="12.6" customHeight="1">
      <c r="A10" s="1388">
        <v>2</v>
      </c>
      <c r="B10" s="1389" t="s">
        <v>211</v>
      </c>
      <c r="C10" s="1390">
        <f t="shared" si="0"/>
        <v>15</v>
      </c>
      <c r="D10" s="1391">
        <f t="shared" si="0"/>
        <v>0</v>
      </c>
      <c r="E10" s="1392">
        <f t="shared" si="1"/>
        <v>15</v>
      </c>
      <c r="F10" s="1393">
        <v>15</v>
      </c>
      <c r="G10" s="1391">
        <f t="shared" si="2"/>
        <v>35</v>
      </c>
      <c r="H10" s="1391">
        <f t="shared" si="3"/>
        <v>50</v>
      </c>
      <c r="I10" s="1394">
        <f t="shared" si="4"/>
        <v>2</v>
      </c>
      <c r="J10" s="1393">
        <v>15</v>
      </c>
      <c r="K10" s="1391">
        <v>0</v>
      </c>
      <c r="L10" s="1391">
        <f>G10</f>
        <v>35</v>
      </c>
      <c r="M10" s="1394">
        <v>2</v>
      </c>
      <c r="N10" s="1395"/>
      <c r="O10" s="1396"/>
      <c r="P10" s="1396"/>
      <c r="Q10" s="1397"/>
      <c r="R10" s="1395"/>
      <c r="S10" s="1396"/>
      <c r="T10" s="1396"/>
      <c r="U10" s="1397"/>
      <c r="V10" s="1395"/>
      <c r="W10" s="1396"/>
      <c r="X10" s="1396"/>
      <c r="Y10" s="1397"/>
      <c r="Z10" s="1398" t="s">
        <v>66</v>
      </c>
    </row>
    <row r="11" spans="1:26" ht="12.6" customHeight="1">
      <c r="A11" s="1388">
        <v>3</v>
      </c>
      <c r="B11" s="1389" t="s">
        <v>212</v>
      </c>
      <c r="C11" s="1390">
        <f t="shared" si="0"/>
        <v>15</v>
      </c>
      <c r="D11" s="1391">
        <f t="shared" si="0"/>
        <v>15</v>
      </c>
      <c r="E11" s="1392">
        <f t="shared" si="1"/>
        <v>30</v>
      </c>
      <c r="F11" s="1393">
        <v>30</v>
      </c>
      <c r="G11" s="1391">
        <f t="shared" si="2"/>
        <v>20</v>
      </c>
      <c r="H11" s="1391">
        <f t="shared" si="3"/>
        <v>50</v>
      </c>
      <c r="I11" s="1394">
        <f t="shared" si="4"/>
        <v>2</v>
      </c>
      <c r="J11" s="1393">
        <v>15</v>
      </c>
      <c r="K11" s="1391">
        <v>15</v>
      </c>
      <c r="L11" s="1391">
        <f>G11</f>
        <v>20</v>
      </c>
      <c r="M11" s="1394">
        <v>2</v>
      </c>
      <c r="N11" s="1395"/>
      <c r="O11" s="1396"/>
      <c r="P11" s="1396"/>
      <c r="Q11" s="1397"/>
      <c r="R11" s="1395"/>
      <c r="S11" s="1396"/>
      <c r="T11" s="1396"/>
      <c r="U11" s="1397"/>
      <c r="V11" s="1395"/>
      <c r="W11" s="1396"/>
      <c r="X11" s="1396"/>
      <c r="Y11" s="1397"/>
      <c r="Z11" s="1399" t="s">
        <v>44</v>
      </c>
    </row>
    <row r="12" spans="1:26" ht="24" customHeight="1">
      <c r="A12" s="1388">
        <v>4</v>
      </c>
      <c r="B12" s="1400" t="s">
        <v>213</v>
      </c>
      <c r="C12" s="1401">
        <f t="shared" si="0"/>
        <v>15</v>
      </c>
      <c r="D12" s="1402">
        <f t="shared" si="0"/>
        <v>30</v>
      </c>
      <c r="E12" s="1403">
        <f t="shared" si="1"/>
        <v>45</v>
      </c>
      <c r="F12" s="1404">
        <v>45</v>
      </c>
      <c r="G12" s="1402">
        <f t="shared" si="2"/>
        <v>55</v>
      </c>
      <c r="H12" s="1402">
        <f t="shared" si="3"/>
        <v>100</v>
      </c>
      <c r="I12" s="1405">
        <f t="shared" si="4"/>
        <v>4</v>
      </c>
      <c r="J12" s="1404">
        <v>15</v>
      </c>
      <c r="K12" s="1402">
        <v>30</v>
      </c>
      <c r="L12" s="1402">
        <v>55</v>
      </c>
      <c r="M12" s="1405">
        <v>4</v>
      </c>
      <c r="N12" s="1406"/>
      <c r="O12" s="1407"/>
      <c r="P12" s="1407"/>
      <c r="Q12" s="1408"/>
      <c r="R12" s="1406"/>
      <c r="S12" s="1407"/>
      <c r="T12" s="1407"/>
      <c r="U12" s="1408"/>
      <c r="V12" s="1406"/>
      <c r="W12" s="1407"/>
      <c r="X12" s="1407"/>
      <c r="Y12" s="1408"/>
      <c r="Z12" s="1409" t="s">
        <v>66</v>
      </c>
    </row>
    <row r="13" spans="1:26" ht="12.6" customHeight="1">
      <c r="A13" s="1388">
        <v>5</v>
      </c>
      <c r="B13" s="1400" t="s">
        <v>214</v>
      </c>
      <c r="C13" s="1390">
        <f t="shared" si="0"/>
        <v>0</v>
      </c>
      <c r="D13" s="1391">
        <f t="shared" si="0"/>
        <v>30</v>
      </c>
      <c r="E13" s="1392">
        <f t="shared" si="1"/>
        <v>30</v>
      </c>
      <c r="F13" s="1393">
        <v>30</v>
      </c>
      <c r="G13" s="1391">
        <f t="shared" si="2"/>
        <v>45</v>
      </c>
      <c r="H13" s="1391">
        <f t="shared" si="3"/>
        <v>75</v>
      </c>
      <c r="I13" s="1394">
        <f t="shared" si="4"/>
        <v>3</v>
      </c>
      <c r="J13" s="1395"/>
      <c r="K13" s="1396"/>
      <c r="L13" s="1396"/>
      <c r="M13" s="1397"/>
      <c r="N13" s="1393">
        <v>0</v>
      </c>
      <c r="O13" s="1391">
        <v>30</v>
      </c>
      <c r="P13" s="1391">
        <v>45</v>
      </c>
      <c r="Q13" s="1394">
        <v>3</v>
      </c>
      <c r="R13" s="1395"/>
      <c r="S13" s="1396"/>
      <c r="T13" s="1396"/>
      <c r="U13" s="1397"/>
      <c r="V13" s="1395"/>
      <c r="W13" s="1396"/>
      <c r="X13" s="1396"/>
      <c r="Y13" s="1397"/>
      <c r="Z13" s="1398" t="s">
        <v>58</v>
      </c>
    </row>
    <row r="14" spans="1:26" ht="11.45" customHeight="1">
      <c r="A14" s="1410">
        <v>6</v>
      </c>
      <c r="B14" s="1411" t="s">
        <v>215</v>
      </c>
      <c r="C14" s="1412">
        <f t="shared" si="0"/>
        <v>0</v>
      </c>
      <c r="D14" s="1413">
        <v>30</v>
      </c>
      <c r="E14" s="1414">
        <f t="shared" si="1"/>
        <v>30</v>
      </c>
      <c r="F14" s="1415">
        <v>30</v>
      </c>
      <c r="G14" s="1413">
        <f t="shared" si="2"/>
        <v>20</v>
      </c>
      <c r="H14" s="1413">
        <f t="shared" si="3"/>
        <v>50</v>
      </c>
      <c r="I14" s="1416">
        <f t="shared" si="4"/>
        <v>2</v>
      </c>
      <c r="J14" s="1415"/>
      <c r="K14" s="1413"/>
      <c r="L14" s="1413"/>
      <c r="M14" s="1416"/>
      <c r="N14" s="1415"/>
      <c r="O14" s="1413"/>
      <c r="P14" s="1413"/>
      <c r="Q14" s="1416"/>
      <c r="R14" s="1415">
        <v>0</v>
      </c>
      <c r="S14" s="1413">
        <v>30</v>
      </c>
      <c r="T14" s="1413">
        <v>20</v>
      </c>
      <c r="U14" s="1416">
        <v>2</v>
      </c>
      <c r="V14" s="1417"/>
      <c r="W14" s="1418"/>
      <c r="X14" s="1418"/>
      <c r="Y14" s="1419"/>
      <c r="Z14" s="1420" t="s">
        <v>64</v>
      </c>
    </row>
    <row r="15" spans="1:26" ht="12.6" customHeight="1">
      <c r="A15" s="1388">
        <v>7</v>
      </c>
      <c r="B15" s="1421" t="s">
        <v>59</v>
      </c>
      <c r="C15" s="1422">
        <f t="shared" si="0"/>
        <v>30</v>
      </c>
      <c r="D15" s="1423">
        <f t="shared" si="0"/>
        <v>30</v>
      </c>
      <c r="E15" s="1424">
        <f t="shared" si="1"/>
        <v>60</v>
      </c>
      <c r="F15" s="1425">
        <v>60</v>
      </c>
      <c r="G15" s="1423">
        <f t="shared" si="2"/>
        <v>40</v>
      </c>
      <c r="H15" s="1423">
        <f t="shared" si="3"/>
        <v>100</v>
      </c>
      <c r="I15" s="1426">
        <f t="shared" si="4"/>
        <v>4</v>
      </c>
      <c r="J15" s="1417">
        <v>30</v>
      </c>
      <c r="K15" s="1418">
        <v>30</v>
      </c>
      <c r="L15" s="1418">
        <v>40</v>
      </c>
      <c r="M15" s="1426">
        <v>4</v>
      </c>
      <c r="N15" s="1417"/>
      <c r="O15" s="1418"/>
      <c r="P15" s="1418"/>
      <c r="Q15" s="1419"/>
      <c r="R15" s="1425"/>
      <c r="S15" s="1423"/>
      <c r="T15" s="1423"/>
      <c r="U15" s="1426"/>
      <c r="V15" s="1417"/>
      <c r="W15" s="1418"/>
      <c r="X15" s="1418"/>
      <c r="Y15" s="1419"/>
      <c r="Z15" s="1427" t="s">
        <v>44</v>
      </c>
    </row>
    <row r="16" spans="1:26" ht="12.6" customHeight="1">
      <c r="A16" s="1388">
        <v>8</v>
      </c>
      <c r="B16" s="1421" t="s">
        <v>30</v>
      </c>
      <c r="C16" s="1422">
        <f t="shared" si="0"/>
        <v>45</v>
      </c>
      <c r="D16" s="1423">
        <f t="shared" si="0"/>
        <v>45</v>
      </c>
      <c r="E16" s="1424">
        <f t="shared" si="1"/>
        <v>90</v>
      </c>
      <c r="F16" s="1425">
        <v>90</v>
      </c>
      <c r="G16" s="1423">
        <f t="shared" si="2"/>
        <v>60</v>
      </c>
      <c r="H16" s="1423">
        <f t="shared" si="3"/>
        <v>150</v>
      </c>
      <c r="I16" s="1426">
        <f t="shared" si="4"/>
        <v>6</v>
      </c>
      <c r="J16" s="1417"/>
      <c r="K16" s="1418"/>
      <c r="L16" s="1418"/>
      <c r="M16" s="1419"/>
      <c r="N16" s="1417">
        <v>30</v>
      </c>
      <c r="O16" s="1418">
        <v>30</v>
      </c>
      <c r="P16" s="1418">
        <v>40</v>
      </c>
      <c r="Q16" s="1426">
        <v>4</v>
      </c>
      <c r="R16" s="1417">
        <v>15</v>
      </c>
      <c r="S16" s="1418">
        <v>15</v>
      </c>
      <c r="T16" s="1418">
        <v>20</v>
      </c>
      <c r="U16" s="1419">
        <v>2</v>
      </c>
      <c r="V16" s="1425"/>
      <c r="W16" s="1423"/>
      <c r="X16" s="1423"/>
      <c r="Y16" s="1426"/>
      <c r="Z16" s="1427" t="s">
        <v>45</v>
      </c>
    </row>
    <row r="17" spans="1:26" ht="12.6" customHeight="1">
      <c r="A17" s="1388">
        <v>9</v>
      </c>
      <c r="B17" s="1428" t="s">
        <v>138</v>
      </c>
      <c r="C17" s="1422">
        <f t="shared" si="0"/>
        <v>0</v>
      </c>
      <c r="D17" s="1423">
        <f t="shared" si="0"/>
        <v>30</v>
      </c>
      <c r="E17" s="1424">
        <f t="shared" si="1"/>
        <v>30</v>
      </c>
      <c r="F17" s="1425">
        <v>30</v>
      </c>
      <c r="G17" s="1423">
        <f t="shared" si="2"/>
        <v>20</v>
      </c>
      <c r="H17" s="1423">
        <f t="shared" si="3"/>
        <v>50</v>
      </c>
      <c r="I17" s="1426">
        <f t="shared" si="4"/>
        <v>2</v>
      </c>
      <c r="J17" s="1417"/>
      <c r="K17" s="1418"/>
      <c r="L17" s="1418"/>
      <c r="M17" s="1419"/>
      <c r="N17" s="1417"/>
      <c r="O17" s="1418"/>
      <c r="P17" s="1418"/>
      <c r="Q17" s="1419"/>
      <c r="R17" s="1425"/>
      <c r="S17" s="1423"/>
      <c r="T17" s="1423"/>
      <c r="U17" s="1426"/>
      <c r="V17" s="1425">
        <v>0</v>
      </c>
      <c r="W17" s="1423">
        <v>30</v>
      </c>
      <c r="X17" s="1423">
        <v>20</v>
      </c>
      <c r="Y17" s="1426">
        <v>2</v>
      </c>
      <c r="Z17" s="1420" t="s">
        <v>62</v>
      </c>
    </row>
    <row r="18" spans="1:26" ht="24.6" customHeight="1">
      <c r="A18" s="1388">
        <v>10</v>
      </c>
      <c r="B18" s="1429" t="s">
        <v>387</v>
      </c>
      <c r="C18" s="1430">
        <f t="shared" si="0"/>
        <v>0</v>
      </c>
      <c r="D18" s="1431">
        <f t="shared" si="0"/>
        <v>30</v>
      </c>
      <c r="E18" s="1432">
        <f t="shared" si="1"/>
        <v>30</v>
      </c>
      <c r="F18" s="1433">
        <v>30</v>
      </c>
      <c r="G18" s="1431">
        <f t="shared" si="2"/>
        <v>20</v>
      </c>
      <c r="H18" s="1431">
        <f t="shared" si="3"/>
        <v>50</v>
      </c>
      <c r="I18" s="1434">
        <f t="shared" si="4"/>
        <v>2</v>
      </c>
      <c r="J18" s="1435"/>
      <c r="K18" s="1436"/>
      <c r="L18" s="1436"/>
      <c r="M18" s="1437"/>
      <c r="N18" s="1433"/>
      <c r="O18" s="1431"/>
      <c r="P18" s="1431"/>
      <c r="Q18" s="1434"/>
      <c r="R18" s="1433">
        <v>0</v>
      </c>
      <c r="S18" s="1431">
        <v>30</v>
      </c>
      <c r="T18" s="1431">
        <v>20</v>
      </c>
      <c r="U18" s="1434">
        <v>2</v>
      </c>
      <c r="V18" s="1433"/>
      <c r="W18" s="1431"/>
      <c r="X18" s="1431"/>
      <c r="Y18" s="1434"/>
      <c r="Z18" s="1438" t="s">
        <v>64</v>
      </c>
    </row>
    <row r="19" spans="1:26" ht="12.6" customHeight="1">
      <c r="A19" s="1388">
        <v>11</v>
      </c>
      <c r="B19" s="1421" t="s">
        <v>150</v>
      </c>
      <c r="C19" s="1422">
        <f t="shared" si="0"/>
        <v>15</v>
      </c>
      <c r="D19" s="1423">
        <f t="shared" si="0"/>
        <v>15</v>
      </c>
      <c r="E19" s="1424">
        <f t="shared" si="1"/>
        <v>30</v>
      </c>
      <c r="F19" s="1425">
        <v>30</v>
      </c>
      <c r="G19" s="1423">
        <f t="shared" si="2"/>
        <v>20</v>
      </c>
      <c r="H19" s="1423">
        <f t="shared" si="3"/>
        <v>50</v>
      </c>
      <c r="I19" s="1426">
        <f t="shared" si="4"/>
        <v>2</v>
      </c>
      <c r="J19" s="1417"/>
      <c r="K19" s="1418"/>
      <c r="L19" s="1418"/>
      <c r="M19" s="1419"/>
      <c r="N19" s="1417"/>
      <c r="O19" s="1418"/>
      <c r="P19" s="1418"/>
      <c r="Q19" s="1419"/>
      <c r="R19" s="1425">
        <v>15</v>
      </c>
      <c r="S19" s="1423">
        <v>15</v>
      </c>
      <c r="T19" s="1423">
        <f>G19</f>
        <v>20</v>
      </c>
      <c r="U19" s="1426">
        <v>2</v>
      </c>
      <c r="V19" s="1417"/>
      <c r="W19" s="1418"/>
      <c r="X19" s="1418"/>
      <c r="Y19" s="1419"/>
      <c r="Z19" s="1427" t="s">
        <v>45</v>
      </c>
    </row>
    <row r="20" spans="1:26" ht="12.6" customHeight="1">
      <c r="A20" s="1388">
        <v>12</v>
      </c>
      <c r="B20" s="1421" t="s">
        <v>218</v>
      </c>
      <c r="C20" s="1422">
        <f t="shared" si="0"/>
        <v>15</v>
      </c>
      <c r="D20" s="1423">
        <f t="shared" si="0"/>
        <v>30</v>
      </c>
      <c r="E20" s="1424">
        <f t="shared" si="1"/>
        <v>45</v>
      </c>
      <c r="F20" s="1425">
        <v>45</v>
      </c>
      <c r="G20" s="1423">
        <f t="shared" si="2"/>
        <v>30</v>
      </c>
      <c r="H20" s="1423">
        <f t="shared" si="3"/>
        <v>75</v>
      </c>
      <c r="I20" s="1426">
        <f t="shared" si="4"/>
        <v>3</v>
      </c>
      <c r="J20" s="1417"/>
      <c r="K20" s="1418"/>
      <c r="L20" s="1418"/>
      <c r="M20" s="1419"/>
      <c r="N20" s="1425">
        <v>15</v>
      </c>
      <c r="O20" s="1439">
        <v>30</v>
      </c>
      <c r="P20" s="1439">
        <v>30</v>
      </c>
      <c r="Q20" s="1426">
        <v>3</v>
      </c>
      <c r="R20" s="1417"/>
      <c r="S20" s="1418"/>
      <c r="T20" s="1418"/>
      <c r="U20" s="1419"/>
      <c r="V20" s="1417"/>
      <c r="W20" s="1418"/>
      <c r="X20" s="1418"/>
      <c r="Y20" s="1419"/>
      <c r="Z20" s="1420" t="s">
        <v>58</v>
      </c>
    </row>
    <row r="21" spans="1:26" ht="12.6" customHeight="1">
      <c r="A21" s="1388">
        <v>13</v>
      </c>
      <c r="B21" s="1440" t="s">
        <v>140</v>
      </c>
      <c r="C21" s="1422">
        <f t="shared" si="0"/>
        <v>15</v>
      </c>
      <c r="D21" s="1423">
        <f t="shared" si="0"/>
        <v>30</v>
      </c>
      <c r="E21" s="1424">
        <f t="shared" si="1"/>
        <v>45</v>
      </c>
      <c r="F21" s="1425">
        <v>45</v>
      </c>
      <c r="G21" s="1423">
        <f>H21-F21</f>
        <v>30</v>
      </c>
      <c r="H21" s="1423">
        <f t="shared" si="3"/>
        <v>75</v>
      </c>
      <c r="I21" s="1426">
        <f>SUM(M21,U21,Y21)</f>
        <v>3</v>
      </c>
      <c r="J21" s="1425">
        <v>15</v>
      </c>
      <c r="K21" s="1423">
        <v>30</v>
      </c>
      <c r="L21" s="1423">
        <v>30</v>
      </c>
      <c r="M21" s="1426">
        <v>3</v>
      </c>
      <c r="N21" s="1441"/>
      <c r="O21" s="1442"/>
      <c r="P21" s="1442"/>
      <c r="Q21" s="1441"/>
      <c r="R21" s="1443"/>
      <c r="S21" s="1444"/>
      <c r="T21" s="1444"/>
      <c r="U21" s="1445"/>
      <c r="V21" s="1443"/>
      <c r="W21" s="1444"/>
      <c r="X21" s="1444"/>
      <c r="Y21" s="1445"/>
      <c r="Z21" s="1420" t="s">
        <v>66</v>
      </c>
    </row>
    <row r="22" spans="1:26" ht="12.6" customHeight="1">
      <c r="A22" s="1388">
        <v>14</v>
      </c>
      <c r="B22" s="1440" t="s">
        <v>142</v>
      </c>
      <c r="C22" s="1422">
        <f t="shared" si="0"/>
        <v>15</v>
      </c>
      <c r="D22" s="1423">
        <f t="shared" si="0"/>
        <v>0</v>
      </c>
      <c r="E22" s="1424">
        <f t="shared" si="1"/>
        <v>15</v>
      </c>
      <c r="F22" s="1425">
        <v>15</v>
      </c>
      <c r="G22" s="1423">
        <f t="shared" si="2"/>
        <v>35</v>
      </c>
      <c r="H22" s="1423">
        <f t="shared" si="3"/>
        <v>50</v>
      </c>
      <c r="I22" s="1426">
        <f>SUM(M22,Q22,U22,Y22)</f>
        <v>2</v>
      </c>
      <c r="J22" s="1443"/>
      <c r="K22" s="1444"/>
      <c r="L22" s="1444"/>
      <c r="M22" s="1445"/>
      <c r="N22" s="1446"/>
      <c r="O22" s="1447"/>
      <c r="P22" s="1447"/>
      <c r="Q22" s="1448"/>
      <c r="R22" s="1446"/>
      <c r="S22" s="1439"/>
      <c r="T22" s="1439"/>
      <c r="U22" s="1448"/>
      <c r="V22" s="1446">
        <v>15</v>
      </c>
      <c r="W22" s="1439">
        <v>0</v>
      </c>
      <c r="X22" s="1439">
        <v>35</v>
      </c>
      <c r="Y22" s="1448">
        <v>2</v>
      </c>
      <c r="Z22" s="1420" t="s">
        <v>62</v>
      </c>
    </row>
    <row r="23" spans="1:26" ht="13.5" customHeight="1" thickBot="1">
      <c r="A23" s="1449">
        <v>15</v>
      </c>
      <c r="B23" s="1440" t="s">
        <v>13</v>
      </c>
      <c r="C23" s="1450">
        <f t="shared" si="0"/>
        <v>0</v>
      </c>
      <c r="D23" s="1439">
        <f t="shared" si="0"/>
        <v>50</v>
      </c>
      <c r="E23" s="1451">
        <f t="shared" si="1"/>
        <v>50</v>
      </c>
      <c r="F23" s="1446">
        <v>50</v>
      </c>
      <c r="G23" s="1439">
        <f t="shared" si="2"/>
        <v>275</v>
      </c>
      <c r="H23" s="1439">
        <f t="shared" si="3"/>
        <v>325</v>
      </c>
      <c r="I23" s="1448">
        <f>SUM(M23,Q23,U23,Y23)</f>
        <v>13</v>
      </c>
      <c r="J23" s="1443"/>
      <c r="K23" s="1444"/>
      <c r="L23" s="1444"/>
      <c r="M23" s="1445"/>
      <c r="N23" s="1446">
        <v>0</v>
      </c>
      <c r="O23" s="1439">
        <v>10</v>
      </c>
      <c r="P23" s="1439">
        <v>40</v>
      </c>
      <c r="Q23" s="1448">
        <v>2</v>
      </c>
      <c r="R23" s="1446">
        <v>0</v>
      </c>
      <c r="S23" s="1439">
        <v>20</v>
      </c>
      <c r="T23" s="1439">
        <v>80</v>
      </c>
      <c r="U23" s="1448">
        <v>4</v>
      </c>
      <c r="V23" s="1446">
        <v>0</v>
      </c>
      <c r="W23" s="1439">
        <v>20</v>
      </c>
      <c r="X23" s="1439">
        <v>155</v>
      </c>
      <c r="Y23" s="1448">
        <v>7</v>
      </c>
      <c r="Z23" s="1452" t="s">
        <v>50</v>
      </c>
    </row>
    <row r="24" spans="1:26" ht="13.5" customHeight="1" thickBot="1">
      <c r="A24" s="1453"/>
      <c r="B24" s="1454" t="s">
        <v>151</v>
      </c>
      <c r="C24" s="1455">
        <f t="shared" ref="C24:Y24" si="5">SUM(C9:C23)</f>
        <v>180</v>
      </c>
      <c r="D24" s="1456">
        <f t="shared" si="5"/>
        <v>395</v>
      </c>
      <c r="E24" s="1457">
        <f t="shared" si="5"/>
        <v>575</v>
      </c>
      <c r="F24" s="1458">
        <f t="shared" si="5"/>
        <v>575</v>
      </c>
      <c r="G24" s="1456">
        <f>SUM(G9:G23)</f>
        <v>775</v>
      </c>
      <c r="H24" s="1456">
        <f t="shared" si="5"/>
        <v>1350</v>
      </c>
      <c r="I24" s="1459">
        <f t="shared" si="5"/>
        <v>54</v>
      </c>
      <c r="J24" s="1460">
        <f t="shared" si="5"/>
        <v>90</v>
      </c>
      <c r="K24" s="1460">
        <f t="shared" si="5"/>
        <v>120</v>
      </c>
      <c r="L24" s="1458">
        <f t="shared" si="5"/>
        <v>215</v>
      </c>
      <c r="M24" s="1459">
        <f t="shared" si="5"/>
        <v>17</v>
      </c>
      <c r="N24" s="1460">
        <f t="shared" si="5"/>
        <v>45</v>
      </c>
      <c r="O24" s="1460">
        <f t="shared" si="5"/>
        <v>115</v>
      </c>
      <c r="P24" s="1458">
        <f t="shared" si="5"/>
        <v>190</v>
      </c>
      <c r="Q24" s="1459">
        <f t="shared" si="5"/>
        <v>14</v>
      </c>
      <c r="R24" s="1460">
        <f t="shared" si="5"/>
        <v>30</v>
      </c>
      <c r="S24" s="1460">
        <f t="shared" si="5"/>
        <v>110</v>
      </c>
      <c r="T24" s="1458">
        <f t="shared" si="5"/>
        <v>160</v>
      </c>
      <c r="U24" s="1459">
        <f t="shared" si="5"/>
        <v>12</v>
      </c>
      <c r="V24" s="1460">
        <f t="shared" si="5"/>
        <v>15</v>
      </c>
      <c r="W24" s="1460">
        <f t="shared" si="5"/>
        <v>50</v>
      </c>
      <c r="X24" s="1458">
        <f t="shared" si="5"/>
        <v>210</v>
      </c>
      <c r="Y24" s="1459">
        <f t="shared" si="5"/>
        <v>11</v>
      </c>
      <c r="Z24" s="1461"/>
    </row>
    <row r="25" spans="1:26" ht="13.5" customHeight="1" thickBot="1">
      <c r="A25" s="1462" t="s">
        <v>15</v>
      </c>
      <c r="B25" s="1463" t="s">
        <v>31</v>
      </c>
      <c r="C25" s="1464"/>
      <c r="D25" s="1464"/>
      <c r="E25" s="1464"/>
      <c r="F25" s="1464"/>
      <c r="G25" s="1464"/>
      <c r="H25" s="1464"/>
      <c r="I25" s="1465"/>
      <c r="J25" s="1466"/>
      <c r="K25" s="1466"/>
      <c r="L25" s="1467"/>
      <c r="M25" s="1466"/>
      <c r="N25" s="1466"/>
      <c r="O25" s="1466"/>
      <c r="P25" s="1467"/>
      <c r="Q25" s="1466"/>
      <c r="R25" s="1466"/>
      <c r="S25" s="1466"/>
      <c r="T25" s="1467"/>
      <c r="U25" s="1466"/>
      <c r="V25" s="1466"/>
      <c r="W25" s="1466"/>
      <c r="X25" s="1467"/>
      <c r="Y25" s="1468"/>
      <c r="Z25" s="1469"/>
    </row>
    <row r="26" spans="1:26" ht="13.15" customHeight="1">
      <c r="A26" s="1388">
        <v>16</v>
      </c>
      <c r="B26" s="1470" t="s">
        <v>153</v>
      </c>
      <c r="C26" s="1471">
        <f t="shared" ref="C26:D33" si="6">SUM(J26,N26,R26,V26)</f>
        <v>30</v>
      </c>
      <c r="D26" s="1472">
        <f t="shared" si="6"/>
        <v>30</v>
      </c>
      <c r="E26" s="1473">
        <f t="shared" ref="E26:E34" si="7">SUM(C26:D26)</f>
        <v>60</v>
      </c>
      <c r="F26" s="1474">
        <v>60</v>
      </c>
      <c r="G26" s="1472">
        <f t="shared" ref="G26:G34" si="8">H26-F26</f>
        <v>15</v>
      </c>
      <c r="H26" s="1472">
        <f t="shared" ref="H26:H34" si="9">$A$5*I26</f>
        <v>75</v>
      </c>
      <c r="I26" s="1475">
        <f t="shared" ref="I26:I33" si="10">SUM(M26,Q26,U26,Y26)</f>
        <v>3</v>
      </c>
      <c r="J26" s="1476"/>
      <c r="K26" s="1477"/>
      <c r="L26" s="1477"/>
      <c r="M26" s="1478"/>
      <c r="N26" s="1476">
        <v>30</v>
      </c>
      <c r="O26" s="1477">
        <v>30</v>
      </c>
      <c r="P26" s="1477">
        <v>15</v>
      </c>
      <c r="Q26" s="1478">
        <v>3</v>
      </c>
      <c r="R26" s="1479"/>
      <c r="S26" s="1480"/>
      <c r="T26" s="1480"/>
      <c r="U26" s="1481"/>
      <c r="V26" s="1479"/>
      <c r="W26" s="1480"/>
      <c r="X26" s="1480"/>
      <c r="Y26" s="1481"/>
      <c r="Z26" s="1482" t="s">
        <v>58</v>
      </c>
    </row>
    <row r="27" spans="1:26" ht="12.6" customHeight="1">
      <c r="A27" s="1388">
        <v>17</v>
      </c>
      <c r="B27" s="1483" t="s">
        <v>219</v>
      </c>
      <c r="C27" s="1484">
        <f t="shared" si="6"/>
        <v>15</v>
      </c>
      <c r="D27" s="1423">
        <f t="shared" si="6"/>
        <v>30</v>
      </c>
      <c r="E27" s="1424">
        <f t="shared" si="7"/>
        <v>45</v>
      </c>
      <c r="F27" s="1425">
        <v>45</v>
      </c>
      <c r="G27" s="1423">
        <f t="shared" si="8"/>
        <v>5</v>
      </c>
      <c r="H27" s="1423">
        <f t="shared" si="9"/>
        <v>50</v>
      </c>
      <c r="I27" s="1426">
        <f t="shared" si="10"/>
        <v>2</v>
      </c>
      <c r="J27" s="1417"/>
      <c r="K27" s="1418"/>
      <c r="L27" s="1418"/>
      <c r="M27" s="1419"/>
      <c r="N27" s="1417"/>
      <c r="O27" s="1418"/>
      <c r="P27" s="1418"/>
      <c r="Q27" s="1419"/>
      <c r="R27" s="1417"/>
      <c r="S27" s="1418"/>
      <c r="T27" s="1418"/>
      <c r="U27" s="1419"/>
      <c r="V27" s="1425">
        <v>15</v>
      </c>
      <c r="W27" s="1423">
        <v>30</v>
      </c>
      <c r="X27" s="1423">
        <v>5</v>
      </c>
      <c r="Y27" s="1426">
        <v>2</v>
      </c>
      <c r="Z27" s="1485" t="s">
        <v>62</v>
      </c>
    </row>
    <row r="28" spans="1:26" ht="12.75" customHeight="1">
      <c r="A28" s="1388">
        <v>18</v>
      </c>
      <c r="B28" s="1483" t="s">
        <v>144</v>
      </c>
      <c r="C28" s="1484">
        <f t="shared" si="6"/>
        <v>0</v>
      </c>
      <c r="D28" s="1423">
        <f t="shared" si="6"/>
        <v>30</v>
      </c>
      <c r="E28" s="1424">
        <f t="shared" si="7"/>
        <v>30</v>
      </c>
      <c r="F28" s="1425">
        <v>30</v>
      </c>
      <c r="G28" s="1423">
        <f t="shared" si="8"/>
        <v>20</v>
      </c>
      <c r="H28" s="1423">
        <f t="shared" si="9"/>
        <v>50</v>
      </c>
      <c r="I28" s="1426">
        <f t="shared" si="10"/>
        <v>2</v>
      </c>
      <c r="J28" s="1417"/>
      <c r="K28" s="1418"/>
      <c r="L28" s="1418"/>
      <c r="M28" s="1419"/>
      <c r="N28" s="1417"/>
      <c r="O28" s="1418"/>
      <c r="P28" s="1418"/>
      <c r="Q28" s="1419"/>
      <c r="R28" s="1417"/>
      <c r="S28" s="1418"/>
      <c r="T28" s="1418"/>
      <c r="U28" s="1419"/>
      <c r="V28" s="1425">
        <v>0</v>
      </c>
      <c r="W28" s="1423">
        <v>30</v>
      </c>
      <c r="X28" s="1423">
        <f>G28</f>
        <v>20</v>
      </c>
      <c r="Y28" s="1426">
        <v>2</v>
      </c>
      <c r="Z28" s="1486" t="s">
        <v>50</v>
      </c>
    </row>
    <row r="29" spans="1:26" ht="12.6" customHeight="1">
      <c r="A29" s="1388">
        <v>19</v>
      </c>
      <c r="B29" s="1421" t="s">
        <v>145</v>
      </c>
      <c r="C29" s="1484">
        <f t="shared" si="6"/>
        <v>15</v>
      </c>
      <c r="D29" s="1423">
        <f t="shared" si="6"/>
        <v>30</v>
      </c>
      <c r="E29" s="1424">
        <f t="shared" si="7"/>
        <v>45</v>
      </c>
      <c r="F29" s="1425">
        <v>45</v>
      </c>
      <c r="G29" s="1423">
        <f t="shared" si="8"/>
        <v>30</v>
      </c>
      <c r="H29" s="1423">
        <f t="shared" si="9"/>
        <v>75</v>
      </c>
      <c r="I29" s="1426">
        <f t="shared" si="10"/>
        <v>3</v>
      </c>
      <c r="J29" s="1425"/>
      <c r="K29" s="1423"/>
      <c r="L29" s="1423"/>
      <c r="M29" s="1426"/>
      <c r="N29" s="1425">
        <v>15</v>
      </c>
      <c r="O29" s="1423">
        <v>30</v>
      </c>
      <c r="P29" s="1423">
        <v>30</v>
      </c>
      <c r="Q29" s="1426">
        <v>3</v>
      </c>
      <c r="R29" s="1425"/>
      <c r="S29" s="1423"/>
      <c r="T29" s="1423"/>
      <c r="U29" s="1426"/>
      <c r="V29" s="1417"/>
      <c r="W29" s="1418"/>
      <c r="X29" s="1418"/>
      <c r="Y29" s="1419"/>
      <c r="Z29" s="1485" t="s">
        <v>58</v>
      </c>
    </row>
    <row r="30" spans="1:26" ht="12.6" customHeight="1">
      <c r="A30" s="1388">
        <v>20</v>
      </c>
      <c r="B30" s="1483" t="s">
        <v>285</v>
      </c>
      <c r="C30" s="1484">
        <f t="shared" si="6"/>
        <v>0</v>
      </c>
      <c r="D30" s="1423">
        <f t="shared" si="6"/>
        <v>30</v>
      </c>
      <c r="E30" s="1424">
        <f t="shared" si="7"/>
        <v>30</v>
      </c>
      <c r="F30" s="1425">
        <v>30</v>
      </c>
      <c r="G30" s="1423">
        <f t="shared" si="8"/>
        <v>20</v>
      </c>
      <c r="H30" s="1423">
        <f t="shared" si="9"/>
        <v>50</v>
      </c>
      <c r="I30" s="1426">
        <f t="shared" si="10"/>
        <v>2</v>
      </c>
      <c r="J30" s="1425">
        <v>0</v>
      </c>
      <c r="K30" s="1423">
        <v>30</v>
      </c>
      <c r="L30" s="1423">
        <v>20</v>
      </c>
      <c r="M30" s="1426">
        <v>2</v>
      </c>
      <c r="N30" s="1425"/>
      <c r="O30" s="1423"/>
      <c r="P30" s="1423"/>
      <c r="Q30" s="1426"/>
      <c r="R30" s="1417"/>
      <c r="S30" s="1418"/>
      <c r="T30" s="1418"/>
      <c r="U30" s="1419"/>
      <c r="V30" s="1417"/>
      <c r="W30" s="1418"/>
      <c r="X30" s="1418"/>
      <c r="Y30" s="1419"/>
      <c r="Z30" s="1485" t="s">
        <v>66</v>
      </c>
    </row>
    <row r="31" spans="1:26" ht="12.6" customHeight="1">
      <c r="A31" s="1388">
        <v>21</v>
      </c>
      <c r="B31" s="1421" t="s">
        <v>284</v>
      </c>
      <c r="C31" s="1484">
        <f t="shared" si="6"/>
        <v>0</v>
      </c>
      <c r="D31" s="1423">
        <f t="shared" si="6"/>
        <v>30</v>
      </c>
      <c r="E31" s="1424">
        <f t="shared" si="7"/>
        <v>30</v>
      </c>
      <c r="F31" s="1425">
        <v>30</v>
      </c>
      <c r="G31" s="1423">
        <f t="shared" si="8"/>
        <v>20</v>
      </c>
      <c r="H31" s="1423">
        <f t="shared" si="9"/>
        <v>50</v>
      </c>
      <c r="I31" s="1426">
        <f t="shared" si="10"/>
        <v>2</v>
      </c>
      <c r="J31" s="1417"/>
      <c r="K31" s="1418"/>
      <c r="L31" s="1418"/>
      <c r="M31" s="1419"/>
      <c r="N31" s="1425">
        <v>0</v>
      </c>
      <c r="O31" s="1423">
        <v>30</v>
      </c>
      <c r="P31" s="1423">
        <v>20</v>
      </c>
      <c r="Q31" s="1426">
        <v>2</v>
      </c>
      <c r="R31" s="1425"/>
      <c r="S31" s="1423"/>
      <c r="T31" s="1423"/>
      <c r="U31" s="1426"/>
      <c r="V31" s="1417"/>
      <c r="W31" s="1418"/>
      <c r="X31" s="1418"/>
      <c r="Y31" s="1419"/>
      <c r="Z31" s="1485" t="s">
        <v>58</v>
      </c>
    </row>
    <row r="32" spans="1:26" ht="12.6" customHeight="1">
      <c r="A32" s="1388">
        <v>22</v>
      </c>
      <c r="B32" s="1421" t="s">
        <v>148</v>
      </c>
      <c r="C32" s="1484">
        <f t="shared" si="6"/>
        <v>0</v>
      </c>
      <c r="D32" s="1423">
        <f t="shared" si="6"/>
        <v>15</v>
      </c>
      <c r="E32" s="1424">
        <f t="shared" si="7"/>
        <v>15</v>
      </c>
      <c r="F32" s="1425">
        <v>15</v>
      </c>
      <c r="G32" s="1423">
        <f t="shared" si="8"/>
        <v>35</v>
      </c>
      <c r="H32" s="1423">
        <f t="shared" si="9"/>
        <v>50</v>
      </c>
      <c r="I32" s="1426">
        <f t="shared" si="10"/>
        <v>2</v>
      </c>
      <c r="J32" s="1417"/>
      <c r="K32" s="1418"/>
      <c r="L32" s="1418"/>
      <c r="M32" s="1419"/>
      <c r="N32" s="1425"/>
      <c r="O32" s="1423"/>
      <c r="P32" s="1423"/>
      <c r="Q32" s="1426"/>
      <c r="R32" s="1425">
        <v>0</v>
      </c>
      <c r="S32" s="1423">
        <v>15</v>
      </c>
      <c r="T32" s="1423">
        <v>35</v>
      </c>
      <c r="U32" s="1426">
        <v>2</v>
      </c>
      <c r="V32" s="1417"/>
      <c r="W32" s="1418"/>
      <c r="X32" s="1418"/>
      <c r="Y32" s="1419"/>
      <c r="Z32" s="1485" t="s">
        <v>64</v>
      </c>
    </row>
    <row r="33" spans="1:26" ht="13.5" customHeight="1" thickBot="1">
      <c r="A33" s="1388">
        <v>23</v>
      </c>
      <c r="B33" s="1421" t="s">
        <v>388</v>
      </c>
      <c r="C33" s="1487">
        <f t="shared" si="6"/>
        <v>30</v>
      </c>
      <c r="D33" s="1488">
        <f t="shared" si="6"/>
        <v>0</v>
      </c>
      <c r="E33" s="1489">
        <f t="shared" si="7"/>
        <v>30</v>
      </c>
      <c r="F33" s="1490">
        <v>30</v>
      </c>
      <c r="G33" s="1488">
        <f t="shared" si="8"/>
        <v>45</v>
      </c>
      <c r="H33" s="1488">
        <f t="shared" si="9"/>
        <v>75</v>
      </c>
      <c r="I33" s="1491">
        <f t="shared" si="10"/>
        <v>3</v>
      </c>
      <c r="J33" s="1490">
        <v>30</v>
      </c>
      <c r="K33" s="1488">
        <v>0</v>
      </c>
      <c r="L33" s="1488">
        <f>G33</f>
        <v>45</v>
      </c>
      <c r="M33" s="1491">
        <v>3</v>
      </c>
      <c r="N33" s="1492"/>
      <c r="O33" s="1493"/>
      <c r="P33" s="1493"/>
      <c r="Q33" s="1494"/>
      <c r="R33" s="1492"/>
      <c r="S33" s="1493"/>
      <c r="T33" s="1493"/>
      <c r="U33" s="1494"/>
      <c r="V33" s="1492"/>
      <c r="W33" s="1493"/>
      <c r="X33" s="1493"/>
      <c r="Y33" s="1494"/>
      <c r="Z33" s="1495" t="s">
        <v>66</v>
      </c>
    </row>
    <row r="34" spans="1:26" ht="24.75" customHeight="1" thickBot="1">
      <c r="A34" s="1496">
        <v>24</v>
      </c>
      <c r="B34" s="1497" t="s">
        <v>389</v>
      </c>
      <c r="C34" s="1498">
        <v>30</v>
      </c>
      <c r="D34" s="1499">
        <f>SUM(K34,O34,S34,W34)</f>
        <v>0</v>
      </c>
      <c r="E34" s="1500">
        <f t="shared" si="7"/>
        <v>30</v>
      </c>
      <c r="F34" s="1501">
        <v>30</v>
      </c>
      <c r="G34" s="1499">
        <f t="shared" si="8"/>
        <v>20</v>
      </c>
      <c r="H34" s="1499">
        <f t="shared" si="9"/>
        <v>50</v>
      </c>
      <c r="I34" s="1502">
        <v>2</v>
      </c>
      <c r="J34" s="5462" t="s">
        <v>227</v>
      </c>
      <c r="K34" s="5463"/>
      <c r="L34" s="5463"/>
      <c r="M34" s="5463"/>
      <c r="N34" s="5463"/>
      <c r="O34" s="5463"/>
      <c r="P34" s="5463"/>
      <c r="Q34" s="5463"/>
      <c r="R34" s="5463"/>
      <c r="S34" s="5463"/>
      <c r="T34" s="5463"/>
      <c r="U34" s="5463"/>
      <c r="V34" s="5463"/>
      <c r="W34" s="5463"/>
      <c r="X34" s="5463"/>
      <c r="Y34" s="5463"/>
      <c r="Z34" s="1503"/>
    </row>
    <row r="35" spans="1:26" ht="13.5" customHeight="1" thickBot="1">
      <c r="A35" s="1504"/>
      <c r="B35" s="1505" t="s">
        <v>151</v>
      </c>
      <c r="C35" s="1506">
        <f t="shared" ref="C35:Y35" si="11">SUM(C26:C34)</f>
        <v>120</v>
      </c>
      <c r="D35" s="1507">
        <f t="shared" si="11"/>
        <v>195</v>
      </c>
      <c r="E35" s="1507">
        <f t="shared" si="11"/>
        <v>315</v>
      </c>
      <c r="F35" s="1507">
        <f t="shared" si="11"/>
        <v>315</v>
      </c>
      <c r="G35" s="1507">
        <f t="shared" si="11"/>
        <v>210</v>
      </c>
      <c r="H35" s="1507">
        <f t="shared" si="11"/>
        <v>525</v>
      </c>
      <c r="I35" s="1508">
        <f t="shared" si="11"/>
        <v>21</v>
      </c>
      <c r="J35" s="1507">
        <f t="shared" si="11"/>
        <v>30</v>
      </c>
      <c r="K35" s="1507">
        <f t="shared" si="11"/>
        <v>30</v>
      </c>
      <c r="L35" s="1507">
        <f t="shared" si="11"/>
        <v>65</v>
      </c>
      <c r="M35" s="1508">
        <f t="shared" si="11"/>
        <v>5</v>
      </c>
      <c r="N35" s="1507">
        <f t="shared" si="11"/>
        <v>45</v>
      </c>
      <c r="O35" s="1507">
        <f t="shared" si="11"/>
        <v>90</v>
      </c>
      <c r="P35" s="1507">
        <f t="shared" si="11"/>
        <v>65</v>
      </c>
      <c r="Q35" s="1508">
        <f t="shared" si="11"/>
        <v>8</v>
      </c>
      <c r="R35" s="1507">
        <f t="shared" si="11"/>
        <v>0</v>
      </c>
      <c r="S35" s="1507">
        <f t="shared" si="11"/>
        <v>15</v>
      </c>
      <c r="T35" s="1507">
        <f t="shared" si="11"/>
        <v>35</v>
      </c>
      <c r="U35" s="1508">
        <f t="shared" si="11"/>
        <v>2</v>
      </c>
      <c r="V35" s="1507">
        <f t="shared" si="11"/>
        <v>15</v>
      </c>
      <c r="W35" s="1507">
        <f t="shared" si="11"/>
        <v>60</v>
      </c>
      <c r="X35" s="1507">
        <f t="shared" si="11"/>
        <v>25</v>
      </c>
      <c r="Y35" s="1508">
        <f t="shared" si="11"/>
        <v>4</v>
      </c>
      <c r="Z35" s="1509"/>
    </row>
    <row r="36" spans="1:26" ht="13.5" customHeight="1" thickBot="1">
      <c r="A36" s="1510" t="s">
        <v>16</v>
      </c>
      <c r="B36" s="5464" t="s">
        <v>152</v>
      </c>
      <c r="C36" s="5465"/>
      <c r="D36" s="5465"/>
      <c r="E36" s="5465"/>
      <c r="F36" s="5465"/>
      <c r="G36" s="5465"/>
      <c r="H36" s="5465"/>
      <c r="I36" s="5465"/>
      <c r="J36" s="5465"/>
      <c r="K36" s="5465"/>
      <c r="L36" s="5465"/>
      <c r="M36" s="5465"/>
      <c r="N36" s="5466"/>
      <c r="O36" s="5466"/>
      <c r="P36" s="5466"/>
      <c r="Q36" s="5466"/>
      <c r="R36" s="5465"/>
      <c r="S36" s="5465"/>
      <c r="T36" s="5465"/>
      <c r="U36" s="5465"/>
      <c r="V36" s="5465"/>
      <c r="W36" s="5465"/>
      <c r="X36" s="5465"/>
      <c r="Y36" s="5465"/>
      <c r="Z36" s="5467"/>
    </row>
    <row r="37" spans="1:26" ht="13.15" customHeight="1">
      <c r="A37" s="1388">
        <v>25</v>
      </c>
      <c r="B37" s="1511" t="s">
        <v>228</v>
      </c>
      <c r="C37" s="1512">
        <f t="shared" ref="C37:D45" si="12">SUM(J37,N37,R37,V37)</f>
        <v>30</v>
      </c>
      <c r="D37" s="1513">
        <f t="shared" si="12"/>
        <v>30</v>
      </c>
      <c r="E37" s="1514">
        <f t="shared" ref="E37:E45" si="13">SUM(C37:D37)</f>
        <v>60</v>
      </c>
      <c r="F37" s="1512">
        <v>60</v>
      </c>
      <c r="G37" s="1513">
        <f t="shared" ref="G37:G45" si="14">H37-F37</f>
        <v>15</v>
      </c>
      <c r="H37" s="1513">
        <f t="shared" ref="H37:H45" si="15">$A$5*I37</f>
        <v>75</v>
      </c>
      <c r="I37" s="1515">
        <f t="shared" ref="I37:I45" si="16">SUM(M37,Q37,U37,Y37)</f>
        <v>3</v>
      </c>
      <c r="J37" s="1516"/>
      <c r="K37" s="1517"/>
      <c r="L37" s="1517"/>
      <c r="M37" s="1518"/>
      <c r="N37" s="1519"/>
      <c r="O37" s="1477"/>
      <c r="P37" s="1477"/>
      <c r="Q37" s="1520"/>
      <c r="R37" s="1521">
        <v>30</v>
      </c>
      <c r="S37" s="1513">
        <v>30</v>
      </c>
      <c r="T37" s="1423">
        <v>15</v>
      </c>
      <c r="U37" s="1515">
        <v>3</v>
      </c>
      <c r="V37" s="1516"/>
      <c r="W37" s="1517"/>
      <c r="X37" s="1517"/>
      <c r="Y37" s="1522"/>
      <c r="Z37" s="1523" t="s">
        <v>45</v>
      </c>
    </row>
    <row r="38" spans="1:26" ht="12.6" customHeight="1">
      <c r="A38" s="1388">
        <v>26</v>
      </c>
      <c r="B38" s="1524" t="s">
        <v>229</v>
      </c>
      <c r="C38" s="1425">
        <f t="shared" si="12"/>
        <v>15</v>
      </c>
      <c r="D38" s="1423">
        <f t="shared" si="12"/>
        <v>30</v>
      </c>
      <c r="E38" s="1424">
        <f t="shared" si="13"/>
        <v>45</v>
      </c>
      <c r="F38" s="1425">
        <v>45</v>
      </c>
      <c r="G38" s="1423">
        <f t="shared" si="14"/>
        <v>30</v>
      </c>
      <c r="H38" s="1423">
        <f t="shared" si="15"/>
        <v>75</v>
      </c>
      <c r="I38" s="1426">
        <f t="shared" si="16"/>
        <v>3</v>
      </c>
      <c r="J38" s="1417"/>
      <c r="K38" s="1418"/>
      <c r="L38" s="1418"/>
      <c r="M38" s="1525"/>
      <c r="N38" s="1526"/>
      <c r="O38" s="1418"/>
      <c r="P38" s="1418"/>
      <c r="Q38" s="1527"/>
      <c r="R38" s="1422">
        <v>15</v>
      </c>
      <c r="S38" s="1423">
        <v>30</v>
      </c>
      <c r="T38" s="1423">
        <f>G38</f>
        <v>30</v>
      </c>
      <c r="U38" s="1426">
        <v>3</v>
      </c>
      <c r="V38" s="1417"/>
      <c r="W38" s="1418"/>
      <c r="X38" s="1418"/>
      <c r="Y38" s="1419"/>
      <c r="Z38" s="1420" t="s">
        <v>64</v>
      </c>
    </row>
    <row r="39" spans="1:26" ht="12.6" customHeight="1">
      <c r="A39" s="1388">
        <v>27</v>
      </c>
      <c r="B39" s="1524" t="s">
        <v>230</v>
      </c>
      <c r="C39" s="1446">
        <f t="shared" si="12"/>
        <v>0</v>
      </c>
      <c r="D39" s="1439">
        <f t="shared" si="12"/>
        <v>30</v>
      </c>
      <c r="E39" s="1451">
        <f t="shared" si="13"/>
        <v>30</v>
      </c>
      <c r="F39" s="1425">
        <v>30</v>
      </c>
      <c r="G39" s="1423">
        <f t="shared" si="14"/>
        <v>45</v>
      </c>
      <c r="H39" s="1423">
        <f t="shared" si="15"/>
        <v>75</v>
      </c>
      <c r="I39" s="1426">
        <f t="shared" si="16"/>
        <v>3</v>
      </c>
      <c r="J39" s="1425">
        <v>0</v>
      </c>
      <c r="K39" s="1423">
        <v>30</v>
      </c>
      <c r="L39" s="1423">
        <f>G39</f>
        <v>45</v>
      </c>
      <c r="M39" s="1528">
        <v>3</v>
      </c>
      <c r="N39" s="1526"/>
      <c r="O39" s="1418"/>
      <c r="P39" s="1418"/>
      <c r="Q39" s="1527"/>
      <c r="R39" s="1529"/>
      <c r="S39" s="1418"/>
      <c r="T39" s="1418"/>
      <c r="U39" s="1419"/>
      <c r="V39" s="1417"/>
      <c r="W39" s="1418"/>
      <c r="X39" s="1418"/>
      <c r="Y39" s="1419"/>
      <c r="Z39" s="1420" t="s">
        <v>66</v>
      </c>
    </row>
    <row r="40" spans="1:26" ht="12.6" customHeight="1">
      <c r="A40" s="1388">
        <v>28</v>
      </c>
      <c r="B40" s="1524" t="s">
        <v>390</v>
      </c>
      <c r="C40" s="1425">
        <f t="shared" si="12"/>
        <v>0</v>
      </c>
      <c r="D40" s="1423">
        <f t="shared" si="12"/>
        <v>30</v>
      </c>
      <c r="E40" s="1424">
        <f t="shared" si="13"/>
        <v>30</v>
      </c>
      <c r="F40" s="1425">
        <v>30</v>
      </c>
      <c r="G40" s="1423">
        <f t="shared" si="14"/>
        <v>20</v>
      </c>
      <c r="H40" s="1423">
        <f t="shared" si="15"/>
        <v>50</v>
      </c>
      <c r="I40" s="1426">
        <f t="shared" si="16"/>
        <v>2</v>
      </c>
      <c r="J40" s="1425">
        <v>0</v>
      </c>
      <c r="K40" s="1423">
        <v>30</v>
      </c>
      <c r="L40" s="1423">
        <v>20</v>
      </c>
      <c r="M40" s="1426">
        <v>2</v>
      </c>
      <c r="N40" s="1526"/>
      <c r="O40" s="1418"/>
      <c r="P40" s="1418"/>
      <c r="Q40" s="1527"/>
      <c r="R40" s="1529"/>
      <c r="S40" s="1418"/>
      <c r="T40" s="1418"/>
      <c r="U40" s="1419"/>
      <c r="V40" s="1425"/>
      <c r="W40" s="1423"/>
      <c r="X40" s="1423"/>
      <c r="Y40" s="1426"/>
      <c r="Z40" s="1420" t="s">
        <v>66</v>
      </c>
    </row>
    <row r="41" spans="1:26" ht="12.6" customHeight="1">
      <c r="A41" s="1388">
        <v>29</v>
      </c>
      <c r="B41" s="1524" t="s">
        <v>391</v>
      </c>
      <c r="C41" s="1425">
        <f t="shared" si="12"/>
        <v>0</v>
      </c>
      <c r="D41" s="1423">
        <f t="shared" si="12"/>
        <v>30</v>
      </c>
      <c r="E41" s="1424">
        <f t="shared" si="13"/>
        <v>30</v>
      </c>
      <c r="F41" s="1425">
        <v>30</v>
      </c>
      <c r="G41" s="1423">
        <f t="shared" si="14"/>
        <v>20</v>
      </c>
      <c r="H41" s="1423">
        <f t="shared" si="15"/>
        <v>50</v>
      </c>
      <c r="I41" s="1426">
        <f t="shared" si="16"/>
        <v>2</v>
      </c>
      <c r="J41" s="1417"/>
      <c r="K41" s="1418"/>
      <c r="L41" s="1418"/>
      <c r="M41" s="1525"/>
      <c r="N41" s="1526"/>
      <c r="O41" s="1418"/>
      <c r="P41" s="1418"/>
      <c r="Q41" s="1527"/>
      <c r="R41" s="1425">
        <v>0</v>
      </c>
      <c r="S41" s="1423">
        <v>15</v>
      </c>
      <c r="T41" s="1423">
        <v>10</v>
      </c>
      <c r="U41" s="1426">
        <v>1</v>
      </c>
      <c r="V41" s="1425">
        <v>0</v>
      </c>
      <c r="W41" s="1423">
        <v>15</v>
      </c>
      <c r="X41" s="1423">
        <v>10</v>
      </c>
      <c r="Y41" s="1426">
        <v>1</v>
      </c>
      <c r="Z41" s="1420" t="s">
        <v>62</v>
      </c>
    </row>
    <row r="42" spans="1:26" ht="12.6" customHeight="1">
      <c r="A42" s="1388">
        <v>30</v>
      </c>
      <c r="B42" s="1530" t="s">
        <v>392</v>
      </c>
      <c r="C42" s="1425">
        <f t="shared" si="12"/>
        <v>0</v>
      </c>
      <c r="D42" s="1423">
        <f t="shared" si="12"/>
        <v>30</v>
      </c>
      <c r="E42" s="1424">
        <f t="shared" si="13"/>
        <v>30</v>
      </c>
      <c r="F42" s="1425">
        <v>30</v>
      </c>
      <c r="G42" s="1423">
        <f t="shared" si="14"/>
        <v>20</v>
      </c>
      <c r="H42" s="1423">
        <f t="shared" si="15"/>
        <v>50</v>
      </c>
      <c r="I42" s="1426">
        <f t="shared" si="16"/>
        <v>2</v>
      </c>
      <c r="J42" s="1417"/>
      <c r="K42" s="1418"/>
      <c r="L42" s="1418"/>
      <c r="M42" s="1525"/>
      <c r="N42" s="1484">
        <v>0</v>
      </c>
      <c r="O42" s="1423">
        <v>30</v>
      </c>
      <c r="P42" s="1423">
        <v>20</v>
      </c>
      <c r="Q42" s="1531">
        <v>2</v>
      </c>
      <c r="R42" s="1529"/>
      <c r="S42" s="1418"/>
      <c r="T42" s="1418"/>
      <c r="U42" s="1419"/>
      <c r="V42" s="1417"/>
      <c r="W42" s="1418"/>
      <c r="X42" s="1418"/>
      <c r="Y42" s="1419"/>
      <c r="Z42" s="1420" t="s">
        <v>58</v>
      </c>
    </row>
    <row r="43" spans="1:26" ht="12.6" customHeight="1">
      <c r="A43" s="1388">
        <v>31</v>
      </c>
      <c r="B43" s="1530" t="s">
        <v>393</v>
      </c>
      <c r="C43" s="1425">
        <f t="shared" si="12"/>
        <v>0</v>
      </c>
      <c r="D43" s="1423">
        <f t="shared" si="12"/>
        <v>30</v>
      </c>
      <c r="E43" s="1424">
        <f t="shared" si="13"/>
        <v>30</v>
      </c>
      <c r="F43" s="1425">
        <v>30</v>
      </c>
      <c r="G43" s="1423">
        <f t="shared" si="14"/>
        <v>20</v>
      </c>
      <c r="H43" s="1423">
        <f t="shared" si="15"/>
        <v>50</v>
      </c>
      <c r="I43" s="1426">
        <f t="shared" si="16"/>
        <v>2</v>
      </c>
      <c r="J43" s="1425">
        <v>0</v>
      </c>
      <c r="K43" s="1423">
        <v>30</v>
      </c>
      <c r="L43" s="1423">
        <v>20</v>
      </c>
      <c r="M43" s="1528">
        <v>2</v>
      </c>
      <c r="N43" s="1526"/>
      <c r="O43" s="1418"/>
      <c r="P43" s="1418"/>
      <c r="Q43" s="1527"/>
      <c r="R43" s="1529"/>
      <c r="S43" s="1418"/>
      <c r="T43" s="1418"/>
      <c r="U43" s="1419"/>
      <c r="V43" s="1417"/>
      <c r="W43" s="1418"/>
      <c r="X43" s="1418"/>
      <c r="Y43" s="1419"/>
      <c r="Z43" s="1420" t="s">
        <v>66</v>
      </c>
    </row>
    <row r="44" spans="1:26" ht="12.6" customHeight="1">
      <c r="A44" s="1388">
        <v>32</v>
      </c>
      <c r="B44" s="1530" t="s">
        <v>394</v>
      </c>
      <c r="C44" s="1425">
        <f t="shared" si="12"/>
        <v>0</v>
      </c>
      <c r="D44" s="1423">
        <f t="shared" si="12"/>
        <v>30</v>
      </c>
      <c r="E44" s="1424">
        <f t="shared" si="13"/>
        <v>30</v>
      </c>
      <c r="F44" s="1425">
        <v>30</v>
      </c>
      <c r="G44" s="1423">
        <f t="shared" si="14"/>
        <v>20</v>
      </c>
      <c r="H44" s="1423">
        <f t="shared" si="15"/>
        <v>50</v>
      </c>
      <c r="I44" s="1426">
        <f t="shared" si="16"/>
        <v>2</v>
      </c>
      <c r="J44" s="1417"/>
      <c r="K44" s="1418"/>
      <c r="L44" s="1418"/>
      <c r="M44" s="1525"/>
      <c r="N44" s="1484">
        <v>0</v>
      </c>
      <c r="O44" s="1423">
        <v>30</v>
      </c>
      <c r="P44" s="1423">
        <v>20</v>
      </c>
      <c r="Q44" s="1531">
        <v>2</v>
      </c>
      <c r="R44" s="1529"/>
      <c r="S44" s="1418"/>
      <c r="T44" s="1418"/>
      <c r="U44" s="1419"/>
      <c r="V44" s="1417"/>
      <c r="W44" s="1418"/>
      <c r="X44" s="1418"/>
      <c r="Y44" s="1419"/>
      <c r="Z44" s="1420" t="s">
        <v>58</v>
      </c>
    </row>
    <row r="45" spans="1:26" ht="13.5" customHeight="1" thickBot="1">
      <c r="A45" s="1496">
        <v>33</v>
      </c>
      <c r="B45" s="1532" t="s">
        <v>395</v>
      </c>
      <c r="C45" s="1533">
        <f t="shared" si="12"/>
        <v>0</v>
      </c>
      <c r="D45" s="1534">
        <f t="shared" si="12"/>
        <v>30</v>
      </c>
      <c r="E45" s="1535">
        <f t="shared" si="13"/>
        <v>30</v>
      </c>
      <c r="F45" s="1533">
        <v>30</v>
      </c>
      <c r="G45" s="1534">
        <f t="shared" si="14"/>
        <v>20</v>
      </c>
      <c r="H45" s="1534">
        <f t="shared" si="15"/>
        <v>50</v>
      </c>
      <c r="I45" s="1536">
        <f t="shared" si="16"/>
        <v>2</v>
      </c>
      <c r="J45" s="1537"/>
      <c r="K45" s="1538"/>
      <c r="L45" s="1538"/>
      <c r="M45" s="1539"/>
      <c r="N45" s="1540"/>
      <c r="O45" s="1493"/>
      <c r="P45" s="1493"/>
      <c r="Q45" s="1541"/>
      <c r="R45" s="1422">
        <v>0</v>
      </c>
      <c r="S45" s="1423">
        <v>30</v>
      </c>
      <c r="T45" s="1423">
        <v>20</v>
      </c>
      <c r="U45" s="1426">
        <v>2</v>
      </c>
      <c r="V45" s="1537"/>
      <c r="W45" s="1538"/>
      <c r="X45" s="1538"/>
      <c r="Y45" s="1542"/>
      <c r="Z45" s="1543" t="s">
        <v>64</v>
      </c>
    </row>
    <row r="46" spans="1:26" ht="13.5" customHeight="1" thickBot="1">
      <c r="A46" s="1544"/>
      <c r="B46" s="1545" t="s">
        <v>151</v>
      </c>
      <c r="C46" s="1507">
        <f t="shared" ref="C46:Y46" si="17">SUM(C37:C45)</f>
        <v>45</v>
      </c>
      <c r="D46" s="1507">
        <f t="shared" si="17"/>
        <v>270</v>
      </c>
      <c r="E46" s="1507">
        <f t="shared" si="17"/>
        <v>315</v>
      </c>
      <c r="F46" s="1507">
        <f t="shared" si="17"/>
        <v>315</v>
      </c>
      <c r="G46" s="1507">
        <f t="shared" si="17"/>
        <v>210</v>
      </c>
      <c r="H46" s="1507">
        <f t="shared" si="17"/>
        <v>525</v>
      </c>
      <c r="I46" s="1508">
        <f t="shared" si="17"/>
        <v>21</v>
      </c>
      <c r="J46" s="1507">
        <f t="shared" si="17"/>
        <v>0</v>
      </c>
      <c r="K46" s="1507">
        <f t="shared" si="17"/>
        <v>90</v>
      </c>
      <c r="L46" s="1507">
        <f t="shared" si="17"/>
        <v>85</v>
      </c>
      <c r="M46" s="1508">
        <f t="shared" si="17"/>
        <v>7</v>
      </c>
      <c r="N46" s="1546">
        <f t="shared" si="17"/>
        <v>0</v>
      </c>
      <c r="O46" s="1546">
        <f t="shared" si="17"/>
        <v>60</v>
      </c>
      <c r="P46" s="1546">
        <f t="shared" si="17"/>
        <v>40</v>
      </c>
      <c r="Q46" s="1547">
        <f t="shared" si="17"/>
        <v>4</v>
      </c>
      <c r="R46" s="1507">
        <f t="shared" si="17"/>
        <v>45</v>
      </c>
      <c r="S46" s="1507">
        <f t="shared" si="17"/>
        <v>105</v>
      </c>
      <c r="T46" s="1507">
        <f t="shared" si="17"/>
        <v>75</v>
      </c>
      <c r="U46" s="1508">
        <f t="shared" si="17"/>
        <v>9</v>
      </c>
      <c r="V46" s="1507">
        <f t="shared" si="17"/>
        <v>0</v>
      </c>
      <c r="W46" s="1507">
        <f t="shared" si="17"/>
        <v>15</v>
      </c>
      <c r="X46" s="1507">
        <f t="shared" si="17"/>
        <v>10</v>
      </c>
      <c r="Y46" s="1508">
        <f t="shared" si="17"/>
        <v>1</v>
      </c>
      <c r="Z46" s="1548"/>
    </row>
    <row r="47" spans="1:26" ht="13.5" customHeight="1" thickBot="1">
      <c r="A47" s="1510" t="s">
        <v>17</v>
      </c>
      <c r="B47" s="1549" t="s">
        <v>239</v>
      </c>
      <c r="C47" s="1550"/>
      <c r="D47" s="1550"/>
      <c r="E47" s="1550"/>
      <c r="F47" s="1550"/>
      <c r="G47" s="1550"/>
      <c r="H47" s="1550"/>
      <c r="I47" s="1551"/>
      <c r="J47" s="1552"/>
      <c r="K47" s="1550"/>
      <c r="L47" s="1553"/>
      <c r="M47" s="1550"/>
      <c r="N47" s="1550"/>
      <c r="O47" s="1550"/>
      <c r="P47" s="1553"/>
      <c r="Q47" s="1550"/>
      <c r="R47" s="1550"/>
      <c r="S47" s="1550"/>
      <c r="T47" s="1553"/>
      <c r="U47" s="1554"/>
      <c r="V47" s="1550"/>
      <c r="W47" s="1550"/>
      <c r="X47" s="1553"/>
      <c r="Y47" s="1555"/>
      <c r="Z47" s="1556"/>
    </row>
    <row r="48" spans="1:26" ht="13.5" customHeight="1" thickBot="1">
      <c r="A48" s="1388">
        <v>34</v>
      </c>
      <c r="B48" s="1557" t="s">
        <v>240</v>
      </c>
      <c r="C48" s="1558">
        <f>SUM(J48,N48,R48,V48)</f>
        <v>0</v>
      </c>
      <c r="D48" s="1559">
        <f>SUM(K48,O48,S48,W48)</f>
        <v>30</v>
      </c>
      <c r="E48" s="1560">
        <f>SUM(C48:D48)</f>
        <v>30</v>
      </c>
      <c r="F48" s="1512">
        <v>30</v>
      </c>
      <c r="G48" s="1513">
        <f>H48-F48</f>
        <v>20</v>
      </c>
      <c r="H48" s="1513">
        <f>$A$5*I48</f>
        <v>50</v>
      </c>
      <c r="I48" s="1515">
        <f>SUM(M48,Q48,U48,Y48)</f>
        <v>2</v>
      </c>
      <c r="J48" s="1561"/>
      <c r="K48" s="1562"/>
      <c r="L48" s="1562"/>
      <c r="M48" s="1563"/>
      <c r="N48" s="1561"/>
      <c r="O48" s="1562"/>
      <c r="P48" s="1562"/>
      <c r="Q48" s="1563"/>
      <c r="R48" s="1558">
        <v>0</v>
      </c>
      <c r="S48" s="1559">
        <v>30</v>
      </c>
      <c r="T48" s="1559">
        <f>G48</f>
        <v>20</v>
      </c>
      <c r="U48" s="1564">
        <v>2</v>
      </c>
      <c r="V48" s="1561"/>
      <c r="W48" s="1562"/>
      <c r="X48" s="1562"/>
      <c r="Y48" s="1565"/>
      <c r="Z48" s="1566" t="s">
        <v>64</v>
      </c>
    </row>
    <row r="49" spans="1:26" ht="13.5" customHeight="1" thickBot="1">
      <c r="A49" s="1567" t="s">
        <v>18</v>
      </c>
      <c r="B49" s="1549" t="s">
        <v>275</v>
      </c>
      <c r="C49" s="1550"/>
      <c r="D49" s="1550"/>
      <c r="E49" s="1550"/>
      <c r="F49" s="1550"/>
      <c r="G49" s="1550"/>
      <c r="H49" s="1550"/>
      <c r="I49" s="1551"/>
      <c r="J49" s="1552"/>
      <c r="K49" s="1550"/>
      <c r="L49" s="1553"/>
      <c r="M49" s="1550"/>
      <c r="N49" s="1550"/>
      <c r="O49" s="1550"/>
      <c r="P49" s="1553"/>
      <c r="Q49" s="1550"/>
      <c r="R49" s="1568"/>
      <c r="S49" s="1568"/>
      <c r="T49" s="1569"/>
      <c r="U49" s="1570"/>
      <c r="V49" s="1568"/>
      <c r="W49" s="1568"/>
      <c r="X49" s="1569"/>
      <c r="Y49" s="1571"/>
      <c r="Z49" s="1556"/>
    </row>
    <row r="50" spans="1:26" ht="13.5" customHeight="1" thickBot="1">
      <c r="A50" s="1567" t="s">
        <v>396</v>
      </c>
      <c r="B50" s="1557" t="s">
        <v>397</v>
      </c>
      <c r="C50" s="1558">
        <f>SUM(J50,N50,R50,V50)</f>
        <v>60</v>
      </c>
      <c r="D50" s="1559">
        <f>SUM(K50,O50,S50,W50)</f>
        <v>90</v>
      </c>
      <c r="E50" s="1560">
        <f>SUM(C50:D50)</f>
        <v>150</v>
      </c>
      <c r="F50" s="1558">
        <v>150</v>
      </c>
      <c r="G50" s="1559">
        <f>H50-F50</f>
        <v>100</v>
      </c>
      <c r="H50" s="1559">
        <f>$A$5*I50</f>
        <v>250</v>
      </c>
      <c r="I50" s="1564">
        <f>SUM(M50,Q50,U50,Y50)</f>
        <v>10</v>
      </c>
      <c r="J50" s="1561"/>
      <c r="K50" s="1562"/>
      <c r="L50" s="1562"/>
      <c r="M50" s="1563"/>
      <c r="N50" s="1561"/>
      <c r="O50" s="1562"/>
      <c r="P50" s="1562"/>
      <c r="Q50" s="1572"/>
      <c r="R50" s="1573">
        <v>30</v>
      </c>
      <c r="S50" s="1456">
        <v>30</v>
      </c>
      <c r="T50" s="1456">
        <v>40</v>
      </c>
      <c r="U50" s="1574">
        <v>4</v>
      </c>
      <c r="V50" s="1573">
        <v>30</v>
      </c>
      <c r="W50" s="1456">
        <v>60</v>
      </c>
      <c r="X50" s="1456">
        <v>60</v>
      </c>
      <c r="Y50" s="1574">
        <v>6</v>
      </c>
      <c r="Z50" s="1545" t="s">
        <v>50</v>
      </c>
    </row>
    <row r="51" spans="1:26" ht="12" customHeight="1" thickBot="1">
      <c r="A51" s="1575" t="s">
        <v>19</v>
      </c>
      <c r="B51" s="5468" t="s">
        <v>250</v>
      </c>
      <c r="C51" s="5469"/>
      <c r="D51" s="5469"/>
      <c r="E51" s="5469"/>
      <c r="F51" s="5469"/>
      <c r="G51" s="5469"/>
      <c r="H51" s="5469"/>
      <c r="I51" s="5469"/>
      <c r="J51" s="5469"/>
      <c r="K51" s="5469"/>
      <c r="L51" s="5469"/>
      <c r="M51" s="5469"/>
      <c r="N51" s="5469"/>
      <c r="O51" s="5469"/>
      <c r="P51" s="5469"/>
      <c r="Q51" s="5469"/>
      <c r="R51" s="5470"/>
      <c r="S51" s="5470"/>
      <c r="T51" s="5471"/>
      <c r="U51" s="5470"/>
      <c r="V51" s="5470"/>
      <c r="W51" s="5470"/>
      <c r="X51" s="5470"/>
      <c r="Y51" s="5472"/>
      <c r="Z51" s="1576"/>
    </row>
    <row r="52" spans="1:26" ht="13.5" customHeight="1" thickBot="1">
      <c r="A52" s="1388">
        <v>36</v>
      </c>
      <c r="B52" s="1557" t="s">
        <v>398</v>
      </c>
      <c r="C52" s="1558">
        <f t="shared" ref="C52:D55" si="18">SUM(J52,N52,R52,V52)</f>
        <v>0</v>
      </c>
      <c r="D52" s="1559">
        <f t="shared" si="18"/>
        <v>60</v>
      </c>
      <c r="E52" s="1560">
        <f>SUM(C52:D52)</f>
        <v>60</v>
      </c>
      <c r="F52" s="1558">
        <v>60</v>
      </c>
      <c r="G52" s="1559">
        <f>H52-F52</f>
        <v>15</v>
      </c>
      <c r="H52" s="1559">
        <f>$A$5*I52</f>
        <v>75</v>
      </c>
      <c r="I52" s="1564">
        <f>SUM(M52,Q52,U52,Y52)</f>
        <v>3</v>
      </c>
      <c r="J52" s="1561"/>
      <c r="K52" s="1562"/>
      <c r="L52" s="1562"/>
      <c r="M52" s="1563"/>
      <c r="N52" s="1561">
        <v>0</v>
      </c>
      <c r="O52" s="1562">
        <v>60</v>
      </c>
      <c r="P52" s="1562">
        <v>15</v>
      </c>
      <c r="Q52" s="1565">
        <v>3</v>
      </c>
      <c r="R52" s="1561"/>
      <c r="S52" s="1562"/>
      <c r="T52" s="1562"/>
      <c r="U52" s="1563"/>
      <c r="V52" s="1561"/>
      <c r="W52" s="1562"/>
      <c r="X52" s="1562"/>
      <c r="Y52" s="1563"/>
      <c r="Z52" s="1566" t="s">
        <v>58</v>
      </c>
    </row>
    <row r="53" spans="1:26" ht="13.5" customHeight="1" thickBot="1">
      <c r="A53" s="1388">
        <v>37</v>
      </c>
      <c r="B53" s="1557" t="s">
        <v>399</v>
      </c>
      <c r="C53" s="1558">
        <f t="shared" si="18"/>
        <v>0</v>
      </c>
      <c r="D53" s="1559">
        <f t="shared" si="18"/>
        <v>30</v>
      </c>
      <c r="E53" s="1560">
        <f t="shared" ref="E53:E54" si="19">SUM(C53:D53)</f>
        <v>30</v>
      </c>
      <c r="F53" s="1558">
        <v>30</v>
      </c>
      <c r="G53" s="1559">
        <f t="shared" ref="G53:G54" si="20">H53-F53</f>
        <v>20</v>
      </c>
      <c r="H53" s="1559">
        <f>$A$5*I53</f>
        <v>50</v>
      </c>
      <c r="I53" s="1564">
        <f>SUM(M53,Q53,U53,Y53)</f>
        <v>2</v>
      </c>
      <c r="J53" s="1561">
        <v>0</v>
      </c>
      <c r="K53" s="1562">
        <v>30</v>
      </c>
      <c r="L53" s="1562">
        <v>20</v>
      </c>
      <c r="M53" s="1565">
        <v>2</v>
      </c>
      <c r="N53" s="1561"/>
      <c r="O53" s="1562"/>
      <c r="P53" s="1562"/>
      <c r="Q53" s="1563"/>
      <c r="R53" s="1561"/>
      <c r="S53" s="1562"/>
      <c r="T53" s="1562"/>
      <c r="U53" s="1563"/>
      <c r="V53" s="1577"/>
      <c r="W53" s="1578"/>
      <c r="X53" s="1578"/>
      <c r="Y53" s="1579"/>
      <c r="Z53" s="1420" t="s">
        <v>66</v>
      </c>
    </row>
    <row r="54" spans="1:26" ht="13.5" customHeight="1" thickBot="1">
      <c r="A54" s="1388">
        <v>38</v>
      </c>
      <c r="B54" s="1580" t="s">
        <v>400</v>
      </c>
      <c r="C54" s="1558">
        <f t="shared" si="18"/>
        <v>0</v>
      </c>
      <c r="D54" s="1559">
        <f t="shared" si="18"/>
        <v>120</v>
      </c>
      <c r="E54" s="1560">
        <f t="shared" si="19"/>
        <v>120</v>
      </c>
      <c r="F54" s="1558">
        <v>120</v>
      </c>
      <c r="G54" s="1559">
        <f t="shared" si="20"/>
        <v>5</v>
      </c>
      <c r="H54" s="1559">
        <f>$A$5*I54</f>
        <v>125</v>
      </c>
      <c r="I54" s="1564">
        <f>SUM(M54,Q54,U54,Y54)</f>
        <v>5</v>
      </c>
      <c r="J54" s="1561"/>
      <c r="K54" s="1562"/>
      <c r="L54" s="1562"/>
      <c r="M54" s="1563"/>
      <c r="N54" s="1561"/>
      <c r="O54" s="1562"/>
      <c r="P54" s="1562"/>
      <c r="Q54" s="1563"/>
      <c r="R54" s="1561">
        <v>0</v>
      </c>
      <c r="S54" s="1562">
        <v>120</v>
      </c>
      <c r="T54" s="1562">
        <v>5</v>
      </c>
      <c r="U54" s="1581">
        <v>5</v>
      </c>
      <c r="V54" s="1582"/>
      <c r="W54" s="1583"/>
      <c r="X54" s="1583"/>
      <c r="Y54" s="1584"/>
      <c r="Z54" s="1585" t="s">
        <v>64</v>
      </c>
    </row>
    <row r="55" spans="1:26" ht="26.45" customHeight="1" thickBot="1">
      <c r="A55" s="1496">
        <v>39</v>
      </c>
      <c r="B55" s="1586" t="s">
        <v>401</v>
      </c>
      <c r="C55" s="1587">
        <f t="shared" si="18"/>
        <v>0</v>
      </c>
      <c r="D55" s="1588">
        <f t="shared" si="18"/>
        <v>120</v>
      </c>
      <c r="E55" s="1589">
        <f>SUM(C55:D55)</f>
        <v>120</v>
      </c>
      <c r="F55" s="1587">
        <v>120</v>
      </c>
      <c r="G55" s="1588">
        <f>H55-F55</f>
        <v>5</v>
      </c>
      <c r="H55" s="1588">
        <f>$A$5*I55</f>
        <v>125</v>
      </c>
      <c r="I55" s="1590">
        <f>SUM(M55,Q55,U55,Y55)</f>
        <v>5</v>
      </c>
      <c r="J55" s="1577"/>
      <c r="K55" s="1578"/>
      <c r="L55" s="1578"/>
      <c r="M55" s="1579"/>
      <c r="N55" s="1577"/>
      <c r="O55" s="1578"/>
      <c r="P55" s="1578"/>
      <c r="Q55" s="1579"/>
      <c r="R55" s="1591"/>
      <c r="S55" s="1592"/>
      <c r="T55" s="1439"/>
      <c r="U55" s="1593"/>
      <c r="V55" s="1594">
        <v>0</v>
      </c>
      <c r="W55" s="1595">
        <v>120</v>
      </c>
      <c r="X55" s="1595">
        <v>5</v>
      </c>
      <c r="Y55" s="1596">
        <v>5</v>
      </c>
      <c r="Z55" s="1597" t="s">
        <v>62</v>
      </c>
    </row>
    <row r="56" spans="1:26" ht="13.5" customHeight="1" thickBot="1">
      <c r="A56" s="5473" t="s">
        <v>402</v>
      </c>
      <c r="B56" s="5474"/>
      <c r="C56" s="1598">
        <f>SUM(C24,C35,C46,C48,C50,C52,C53,C54,C55)</f>
        <v>405</v>
      </c>
      <c r="D56" s="1598">
        <f t="shared" ref="D56:E56" si="21">SUM(D24,D35,D46,D48,D50,D52,D53,D54,D55)</f>
        <v>1310</v>
      </c>
      <c r="E56" s="1598">
        <f t="shared" si="21"/>
        <v>1715</v>
      </c>
      <c r="F56" s="1598">
        <f>SUM(F24,F35,F46,F48,F50,F52,F53,F54,F55)</f>
        <v>1715</v>
      </c>
      <c r="G56" s="1598">
        <f t="shared" ref="G56:I56" si="22">SUM(G24,G35,G46,G48,G50,G52,G53,G54,G55)</f>
        <v>1360</v>
      </c>
      <c r="H56" s="1598">
        <f t="shared" si="22"/>
        <v>3075</v>
      </c>
      <c r="I56" s="1599">
        <f t="shared" si="22"/>
        <v>123</v>
      </c>
      <c r="J56" s="1600">
        <f t="shared" ref="J56:Y56" si="23">SUM(J24,J35,J46,J48,J50,J52:J55)</f>
        <v>120</v>
      </c>
      <c r="K56" s="1600">
        <f t="shared" si="23"/>
        <v>270</v>
      </c>
      <c r="L56" s="1600">
        <f t="shared" si="23"/>
        <v>385</v>
      </c>
      <c r="M56" s="1601">
        <f t="shared" si="23"/>
        <v>31</v>
      </c>
      <c r="N56" s="1600">
        <f t="shared" si="23"/>
        <v>90</v>
      </c>
      <c r="O56" s="1600">
        <f t="shared" si="23"/>
        <v>325</v>
      </c>
      <c r="P56" s="1600">
        <f t="shared" si="23"/>
        <v>310</v>
      </c>
      <c r="Q56" s="1601">
        <f t="shared" si="23"/>
        <v>29</v>
      </c>
      <c r="R56" s="1600">
        <f t="shared" si="23"/>
        <v>105</v>
      </c>
      <c r="S56" s="1600">
        <f t="shared" si="23"/>
        <v>410</v>
      </c>
      <c r="T56" s="1600">
        <f t="shared" si="23"/>
        <v>335</v>
      </c>
      <c r="U56" s="1601">
        <f t="shared" si="23"/>
        <v>34</v>
      </c>
      <c r="V56" s="1600">
        <f t="shared" si="23"/>
        <v>60</v>
      </c>
      <c r="W56" s="1600">
        <f t="shared" si="23"/>
        <v>305</v>
      </c>
      <c r="X56" s="1600">
        <f t="shared" si="23"/>
        <v>310</v>
      </c>
      <c r="Y56" s="1601">
        <f t="shared" si="23"/>
        <v>27</v>
      </c>
      <c r="Z56" s="1602"/>
    </row>
    <row r="57" spans="1:26" ht="14.1" customHeight="1">
      <c r="A57" s="1603"/>
      <c r="B57" s="1604"/>
      <c r="C57" s="1605"/>
      <c r="D57" s="1605"/>
      <c r="E57" s="1605"/>
      <c r="F57" s="1606"/>
      <c r="G57" s="5475" t="s">
        <v>103</v>
      </c>
      <c r="H57" s="5476"/>
      <c r="I57" s="5477"/>
      <c r="J57" s="5478">
        <v>9</v>
      </c>
      <c r="K57" s="5479"/>
      <c r="L57" s="5479"/>
      <c r="M57" s="5480"/>
      <c r="N57" s="5481">
        <v>8</v>
      </c>
      <c r="O57" s="5479"/>
      <c r="P57" s="5479"/>
      <c r="Q57" s="5480"/>
      <c r="R57" s="5481">
        <v>7</v>
      </c>
      <c r="S57" s="5479"/>
      <c r="T57" s="5479"/>
      <c r="U57" s="5480"/>
      <c r="V57" s="5481">
        <v>5</v>
      </c>
      <c r="W57" s="5479"/>
      <c r="X57" s="5479"/>
      <c r="Y57" s="5482"/>
      <c r="Z57" s="1607">
        <f>SUM(J57:Y57)</f>
        <v>29</v>
      </c>
    </row>
    <row r="58" spans="1:26" ht="13.5" customHeight="1" thickBot="1">
      <c r="A58" s="1603"/>
      <c r="B58" s="1604"/>
      <c r="C58" s="1605"/>
      <c r="D58" s="1605"/>
      <c r="E58" s="1605"/>
      <c r="F58" s="1606"/>
      <c r="G58" s="5450" t="s">
        <v>104</v>
      </c>
      <c r="H58" s="5451"/>
      <c r="I58" s="5452"/>
      <c r="J58" s="5453">
        <v>2</v>
      </c>
      <c r="K58" s="5454"/>
      <c r="L58" s="5454"/>
      <c r="M58" s="5455"/>
      <c r="N58" s="5456">
        <v>1</v>
      </c>
      <c r="O58" s="5454"/>
      <c r="P58" s="5454"/>
      <c r="Q58" s="5455"/>
      <c r="R58" s="5456">
        <v>3</v>
      </c>
      <c r="S58" s="5454"/>
      <c r="T58" s="5454"/>
      <c r="U58" s="5455"/>
      <c r="V58" s="5456">
        <v>3</v>
      </c>
      <c r="W58" s="5454"/>
      <c r="X58" s="5454"/>
      <c r="Y58" s="5457"/>
      <c r="Z58" s="1608">
        <f>SUM(J58:Y58)</f>
        <v>9</v>
      </c>
    </row>
    <row r="59" spans="1:26" ht="18" customHeight="1">
      <c r="A59" s="1603"/>
      <c r="B59" s="5458" t="s">
        <v>403</v>
      </c>
      <c r="C59" s="5459"/>
      <c r="D59" s="5459"/>
      <c r="E59" s="5459"/>
      <c r="F59" s="5459"/>
      <c r="G59" s="5460"/>
      <c r="H59" s="5460"/>
      <c r="I59" s="5460"/>
      <c r="J59" s="5460"/>
      <c r="K59" s="5460"/>
      <c r="L59" s="5460"/>
      <c r="M59" s="5460"/>
      <c r="N59" s="5460"/>
      <c r="O59" s="5460"/>
      <c r="P59" s="5460"/>
      <c r="Q59" s="5460"/>
      <c r="R59" s="5460"/>
      <c r="S59" s="5460"/>
      <c r="T59" s="5460"/>
      <c r="U59" s="5460"/>
      <c r="V59" s="5460"/>
      <c r="W59" s="5460"/>
      <c r="X59" s="5460"/>
      <c r="Y59" s="5460"/>
      <c r="Z59" s="5461"/>
    </row>
    <row r="60" spans="1:26" ht="12.6" customHeight="1">
      <c r="A60" s="1603"/>
      <c r="B60" s="5448" t="s">
        <v>404</v>
      </c>
      <c r="C60" s="5449"/>
      <c r="D60" s="5449"/>
      <c r="E60" s="5449"/>
      <c r="F60" s="5449"/>
      <c r="G60" s="5449"/>
      <c r="H60" s="5449"/>
      <c r="I60" s="5449"/>
      <c r="J60" s="5449"/>
      <c r="K60" s="5449"/>
      <c r="L60" s="5449"/>
      <c r="M60" s="5449"/>
      <c r="N60" s="5449"/>
      <c r="O60" s="5449"/>
      <c r="P60" s="5449"/>
      <c r="Q60" s="5449"/>
      <c r="R60" s="5449"/>
      <c r="S60" s="5449"/>
      <c r="T60" s="5449"/>
      <c r="U60" s="5449"/>
      <c r="V60" s="5449"/>
      <c r="W60" s="5449"/>
      <c r="X60" s="5449"/>
      <c r="Y60" s="1609"/>
      <c r="Z60" s="1610"/>
    </row>
    <row r="61" spans="1:26" ht="12.6" customHeight="1">
      <c r="A61" s="1603"/>
      <c r="B61" s="1611" t="s">
        <v>405</v>
      </c>
      <c r="C61" s="1612"/>
      <c r="D61" s="1612"/>
      <c r="E61" s="1612"/>
      <c r="F61" s="1612"/>
      <c r="G61" s="1612"/>
      <c r="H61" s="1612"/>
      <c r="I61" s="1612"/>
      <c r="J61" s="1612"/>
      <c r="K61" s="1612"/>
      <c r="L61" s="1612"/>
      <c r="M61" s="1609"/>
      <c r="N61" s="1612"/>
      <c r="O61" s="1612"/>
      <c r="P61" s="1612"/>
      <c r="Q61" s="1609"/>
      <c r="R61" s="1612"/>
      <c r="S61" s="1612"/>
      <c r="T61" s="1612"/>
      <c r="U61" s="1609"/>
      <c r="V61" s="1612"/>
      <c r="W61" s="1612"/>
      <c r="X61" s="1612"/>
      <c r="Y61" s="1609"/>
      <c r="Z61" s="1610"/>
    </row>
    <row r="62" spans="1:26" ht="12" customHeight="1">
      <c r="A62" s="1603"/>
      <c r="B62" s="1611"/>
      <c r="C62" s="1612"/>
      <c r="D62" s="1612"/>
      <c r="E62" s="1612"/>
      <c r="F62" s="1612"/>
      <c r="G62" s="1612"/>
      <c r="H62" s="1612"/>
      <c r="I62" s="1612"/>
      <c r="J62" s="1612"/>
      <c r="K62" s="1612"/>
      <c r="L62" s="1612"/>
      <c r="M62" s="1609"/>
      <c r="N62" s="1612"/>
      <c r="O62" s="1612"/>
      <c r="P62" s="1612"/>
      <c r="Q62" s="1609"/>
      <c r="R62" s="1612"/>
      <c r="S62" s="1612"/>
      <c r="T62" s="1612"/>
      <c r="U62" s="1609"/>
      <c r="V62" s="1612"/>
      <c r="W62" s="1612"/>
      <c r="X62" s="1612"/>
      <c r="Y62" s="1609"/>
      <c r="Z62" s="1610"/>
    </row>
    <row r="63" spans="1:26" ht="12" customHeight="1">
      <c r="A63" s="1603"/>
      <c r="B63" s="1611"/>
      <c r="C63" s="1612"/>
      <c r="D63" s="1612"/>
      <c r="E63" s="1612"/>
      <c r="F63" s="1612"/>
      <c r="G63" s="1612"/>
      <c r="H63" s="1612"/>
      <c r="I63" s="1612"/>
      <c r="J63" s="1612"/>
      <c r="K63" s="1612"/>
      <c r="L63" s="1612"/>
      <c r="M63" s="1609"/>
      <c r="N63" s="1612"/>
      <c r="O63" s="1612"/>
      <c r="P63" s="1612"/>
      <c r="Q63" s="1609"/>
      <c r="R63" s="1612"/>
      <c r="S63" s="1612"/>
      <c r="T63" s="1612"/>
      <c r="U63" s="1609"/>
      <c r="V63" s="1612"/>
      <c r="W63" s="1612"/>
      <c r="X63" s="1612"/>
      <c r="Y63" s="1609"/>
      <c r="Z63" s="1610"/>
    </row>
    <row r="64" spans="1:26" ht="13.5" customHeight="1">
      <c r="A64" s="1613"/>
      <c r="B64" s="1611"/>
      <c r="C64" s="1604"/>
      <c r="D64" s="1604"/>
      <c r="E64" s="1604"/>
      <c r="F64" s="1604"/>
      <c r="G64" s="1604"/>
      <c r="H64" s="1604"/>
      <c r="I64" s="1604"/>
      <c r="J64" s="1604"/>
      <c r="K64" s="1604"/>
      <c r="L64" s="1604"/>
      <c r="M64" s="1604"/>
      <c r="N64" s="1604"/>
      <c r="O64" s="1604"/>
      <c r="P64" s="1604"/>
      <c r="Q64" s="1604"/>
      <c r="R64" s="1604"/>
      <c r="S64" s="1604"/>
      <c r="T64" s="1604"/>
      <c r="U64" s="1604"/>
      <c r="V64" s="1604"/>
      <c r="W64" s="1604"/>
      <c r="X64" s="1604"/>
      <c r="Y64" s="1604"/>
      <c r="Z64" s="1614"/>
    </row>
    <row r="65" spans="1:26" ht="13.5" customHeight="1">
      <c r="A65" s="1615"/>
      <c r="B65" s="1616"/>
      <c r="C65" s="1617"/>
      <c r="D65" s="1617"/>
      <c r="E65" s="1617"/>
      <c r="F65" s="1617"/>
      <c r="G65" s="1617"/>
      <c r="H65" s="1617"/>
      <c r="I65" s="1617"/>
      <c r="J65" s="1617"/>
      <c r="K65" s="1617"/>
      <c r="L65" s="1617"/>
      <c r="M65" s="1617"/>
      <c r="N65" s="1617"/>
      <c r="O65" s="1617"/>
      <c r="P65" s="1617"/>
      <c r="Q65" s="1617"/>
      <c r="R65" s="1617"/>
      <c r="S65" s="1617"/>
      <c r="T65" s="1617"/>
      <c r="U65" s="1617"/>
      <c r="V65" s="1617"/>
      <c r="W65" s="1617"/>
      <c r="X65" s="1617"/>
      <c r="Y65" s="1617"/>
      <c r="Z65" s="1618"/>
    </row>
  </sheetData>
  <mergeCells count="32">
    <mergeCell ref="A1:Z1"/>
    <mergeCell ref="A2:Z2"/>
    <mergeCell ref="A3:Z3"/>
    <mergeCell ref="A4:Z4"/>
    <mergeCell ref="A5:B7"/>
    <mergeCell ref="C5:E6"/>
    <mergeCell ref="F5:F7"/>
    <mergeCell ref="G5:G7"/>
    <mergeCell ref="H5:H7"/>
    <mergeCell ref="I5:I7"/>
    <mergeCell ref="J5:Y5"/>
    <mergeCell ref="Z5:Z7"/>
    <mergeCell ref="J6:M6"/>
    <mergeCell ref="N6:Q6"/>
    <mergeCell ref="R6:U6"/>
    <mergeCell ref="V6:Y6"/>
    <mergeCell ref="J34:Y34"/>
    <mergeCell ref="B36:Z36"/>
    <mergeCell ref="B51:Y51"/>
    <mergeCell ref="A56:B56"/>
    <mergeCell ref="G57:I57"/>
    <mergeCell ref="J57:M57"/>
    <mergeCell ref="N57:Q57"/>
    <mergeCell ref="R57:U57"/>
    <mergeCell ref="V57:Y57"/>
    <mergeCell ref="B60:X60"/>
    <mergeCell ref="G58:I58"/>
    <mergeCell ref="J58:M58"/>
    <mergeCell ref="N58:Q58"/>
    <mergeCell ref="R58:U58"/>
    <mergeCell ref="V58:Y58"/>
    <mergeCell ref="B59:Z5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3C1F-C892-432E-A066-9E265358DB13}">
  <sheetPr>
    <pageSetUpPr fitToPage="1"/>
  </sheetPr>
  <dimension ref="A1:AH64"/>
  <sheetViews>
    <sheetView zoomScale="90" zoomScaleNormal="90" workbookViewId="0">
      <selection activeCell="A2" sqref="A2:AH2"/>
    </sheetView>
  </sheetViews>
  <sheetFormatPr defaultColWidth="8.7109375" defaultRowHeight="12.75"/>
  <cols>
    <col min="1" max="1" width="3.5703125" style="1166" customWidth="1"/>
    <col min="2" max="2" width="39.7109375" style="1166" bestFit="1" customWidth="1"/>
    <col min="3" max="3" width="5.140625" style="1166" customWidth="1"/>
    <col min="4" max="4" width="5.28515625" style="1166" customWidth="1"/>
    <col min="5" max="5" width="5" style="1166" customWidth="1"/>
    <col min="6" max="6" width="8" style="1166" customWidth="1"/>
    <col min="7" max="7" width="7" style="1166" customWidth="1"/>
    <col min="8" max="8" width="6.85546875" style="1166" customWidth="1"/>
    <col min="9" max="9" width="4.5703125" style="1166" customWidth="1"/>
    <col min="10" max="18" width="3.85546875" style="1166" customWidth="1"/>
    <col min="19" max="21" width="4.42578125" style="1166" customWidth="1"/>
    <col min="22" max="33" width="3.85546875" style="1166" customWidth="1"/>
    <col min="34" max="34" width="8.5703125" style="1166" customWidth="1"/>
    <col min="35" max="16384" width="8.7109375" style="1166"/>
  </cols>
  <sheetData>
    <row r="1" spans="1:34" ht="15.75">
      <c r="A1" s="5525" t="s">
        <v>37</v>
      </c>
      <c r="B1" s="5525"/>
      <c r="C1" s="5525"/>
      <c r="D1" s="5525"/>
      <c r="E1" s="5525"/>
      <c r="F1" s="5525"/>
      <c r="G1" s="5525"/>
      <c r="H1" s="5525"/>
      <c r="I1" s="5525"/>
      <c r="J1" s="5525"/>
      <c r="K1" s="5525"/>
      <c r="L1" s="5525"/>
      <c r="M1" s="5525"/>
      <c r="N1" s="5525"/>
      <c r="O1" s="5525"/>
      <c r="P1" s="5525"/>
      <c r="Q1" s="5525"/>
      <c r="R1" s="5525"/>
      <c r="S1" s="5525"/>
      <c r="T1" s="5525"/>
      <c r="U1" s="5525"/>
      <c r="V1" s="5525"/>
      <c r="W1" s="5525"/>
      <c r="X1" s="5525"/>
      <c r="Y1" s="5525"/>
      <c r="Z1" s="5525"/>
      <c r="AA1" s="5525"/>
      <c r="AB1" s="5525"/>
      <c r="AC1" s="5525"/>
      <c r="AD1" s="5525"/>
      <c r="AE1" s="5525"/>
      <c r="AF1" s="5525"/>
      <c r="AG1" s="5525"/>
      <c r="AH1" s="5525"/>
    </row>
    <row r="2" spans="1:34" ht="15.75">
      <c r="A2" s="5525" t="s">
        <v>317</v>
      </c>
      <c r="B2" s="5525"/>
      <c r="C2" s="5525"/>
      <c r="D2" s="5525"/>
      <c r="E2" s="5525"/>
      <c r="F2" s="5525"/>
      <c r="G2" s="5525"/>
      <c r="H2" s="5525"/>
      <c r="I2" s="5525"/>
      <c r="J2" s="5525"/>
      <c r="K2" s="5525"/>
      <c r="L2" s="5525"/>
      <c r="M2" s="5525"/>
      <c r="N2" s="5525"/>
      <c r="O2" s="5525"/>
      <c r="P2" s="5525"/>
      <c r="Q2" s="5525"/>
      <c r="R2" s="5525"/>
      <c r="S2" s="5525"/>
      <c r="T2" s="5525"/>
      <c r="U2" s="5525"/>
      <c r="V2" s="5525"/>
      <c r="W2" s="5525"/>
      <c r="X2" s="5525"/>
      <c r="Y2" s="5525"/>
      <c r="Z2" s="5525"/>
      <c r="AA2" s="5525"/>
      <c r="AB2" s="5525"/>
      <c r="AC2" s="5525"/>
      <c r="AD2" s="5525"/>
      <c r="AE2" s="5525"/>
      <c r="AF2" s="5525"/>
      <c r="AG2" s="5525"/>
      <c r="AH2" s="5525"/>
    </row>
    <row r="3" spans="1:34" ht="15.75">
      <c r="A3" s="5526" t="s">
        <v>0</v>
      </c>
      <c r="B3" s="5526"/>
      <c r="C3" s="5526"/>
      <c r="D3" s="5526"/>
      <c r="E3" s="5526"/>
      <c r="F3" s="5526"/>
      <c r="G3" s="5526"/>
      <c r="H3" s="5526"/>
      <c r="I3" s="5526"/>
      <c r="J3" s="5526"/>
      <c r="K3" s="5526"/>
      <c r="L3" s="5526"/>
      <c r="M3" s="5526"/>
      <c r="N3" s="5526"/>
      <c r="O3" s="5526"/>
      <c r="P3" s="5526"/>
      <c r="Q3" s="5526"/>
      <c r="R3" s="5526"/>
      <c r="S3" s="5526"/>
      <c r="T3" s="5526"/>
      <c r="U3" s="5526"/>
      <c r="V3" s="5526"/>
      <c r="W3" s="5526"/>
      <c r="X3" s="5526"/>
      <c r="Y3" s="5526"/>
      <c r="Z3" s="5526"/>
      <c r="AA3" s="5526"/>
      <c r="AB3" s="5526"/>
      <c r="AC3" s="5526"/>
      <c r="AD3" s="5526"/>
      <c r="AE3" s="5526"/>
      <c r="AF3" s="5526"/>
      <c r="AG3" s="5526"/>
      <c r="AH3" s="5526"/>
    </row>
    <row r="4" spans="1:34" ht="15.75">
      <c r="A4" s="5526" t="s">
        <v>23</v>
      </c>
      <c r="B4" s="5526"/>
      <c r="C4" s="5526"/>
      <c r="D4" s="5526"/>
      <c r="E4" s="5526"/>
      <c r="F4" s="5526"/>
      <c r="G4" s="5526"/>
      <c r="H4" s="5526"/>
      <c r="I4" s="5526"/>
      <c r="J4" s="5526"/>
      <c r="K4" s="5526"/>
      <c r="L4" s="5526"/>
      <c r="M4" s="5526"/>
      <c r="N4" s="5526"/>
      <c r="O4" s="5526"/>
      <c r="P4" s="5526"/>
      <c r="Q4" s="5526"/>
      <c r="R4" s="5526"/>
      <c r="S4" s="5526"/>
      <c r="T4" s="5526"/>
      <c r="U4" s="5526"/>
      <c r="V4" s="5526"/>
      <c r="W4" s="5526"/>
      <c r="X4" s="5526"/>
      <c r="Y4" s="5526"/>
      <c r="Z4" s="5526"/>
      <c r="AA4" s="5526"/>
      <c r="AB4" s="5526"/>
      <c r="AC4" s="5526"/>
      <c r="AD4" s="5526"/>
      <c r="AE4" s="5526"/>
      <c r="AF4" s="5526"/>
      <c r="AG4" s="5526"/>
      <c r="AH4" s="5526"/>
    </row>
    <row r="5" spans="1:34" ht="13.5" thickBot="1">
      <c r="A5" s="5527"/>
      <c r="B5" s="5527"/>
      <c r="C5" s="5527"/>
      <c r="D5" s="5527"/>
      <c r="E5" s="5527"/>
      <c r="F5" s="5527"/>
      <c r="G5" s="5527"/>
      <c r="H5" s="5527"/>
      <c r="I5" s="5527"/>
      <c r="J5" s="5527"/>
      <c r="K5" s="5527"/>
      <c r="L5" s="5527"/>
      <c r="M5" s="5527"/>
      <c r="N5" s="5527"/>
      <c r="O5" s="5527"/>
      <c r="P5" s="5527"/>
      <c r="Q5" s="5527"/>
      <c r="R5" s="5527"/>
      <c r="S5" s="5527"/>
      <c r="T5" s="5527"/>
      <c r="U5" s="5527"/>
      <c r="V5" s="5527"/>
      <c r="W5" s="5527"/>
      <c r="X5" s="5527"/>
      <c r="Y5" s="5527"/>
      <c r="Z5" s="5527"/>
      <c r="AA5" s="5527"/>
      <c r="AB5" s="5527"/>
      <c r="AC5" s="5527"/>
      <c r="AD5" s="5527"/>
      <c r="AE5" s="5527"/>
      <c r="AF5" s="5527"/>
      <c r="AG5" s="5527"/>
      <c r="AH5" s="5527"/>
    </row>
    <row r="6" spans="1:34" ht="14.25" customHeight="1">
      <c r="A6" s="2563"/>
      <c r="B6" s="2564">
        <v>25</v>
      </c>
      <c r="C6" s="5542" t="s">
        <v>1</v>
      </c>
      <c r="D6" s="5543"/>
      <c r="E6" s="5544"/>
      <c r="F6" s="5545" t="s">
        <v>25</v>
      </c>
      <c r="G6" s="5548" t="s">
        <v>2</v>
      </c>
      <c r="H6" s="5551" t="s">
        <v>3</v>
      </c>
      <c r="I6" s="5552" t="s">
        <v>4</v>
      </c>
      <c r="J6" s="5528" t="s">
        <v>5</v>
      </c>
      <c r="K6" s="5529"/>
      <c r="L6" s="5529"/>
      <c r="M6" s="5529"/>
      <c r="N6" s="5529"/>
      <c r="O6" s="5529"/>
      <c r="P6" s="5529"/>
      <c r="Q6" s="5529"/>
      <c r="R6" s="5529"/>
      <c r="S6" s="5529"/>
      <c r="T6" s="5529"/>
      <c r="U6" s="5529"/>
      <c r="V6" s="5529"/>
      <c r="W6" s="5529"/>
      <c r="X6" s="5529"/>
      <c r="Y6" s="5529"/>
      <c r="Z6" s="5529"/>
      <c r="AA6" s="5529"/>
      <c r="AB6" s="5529"/>
      <c r="AC6" s="5529"/>
      <c r="AD6" s="5529"/>
      <c r="AE6" s="5529"/>
      <c r="AF6" s="5529"/>
      <c r="AG6" s="5530"/>
      <c r="AH6" s="5531" t="s">
        <v>26</v>
      </c>
    </row>
    <row r="7" spans="1:34">
      <c r="A7" s="2565"/>
      <c r="B7" s="1170"/>
      <c r="C7" s="5533" t="s">
        <v>6</v>
      </c>
      <c r="D7" s="5535" t="s">
        <v>7</v>
      </c>
      <c r="E7" s="5537" t="s">
        <v>39</v>
      </c>
      <c r="F7" s="5546"/>
      <c r="G7" s="5549"/>
      <c r="H7" s="5535"/>
      <c r="I7" s="5553"/>
      <c r="J7" s="5539">
        <v>1</v>
      </c>
      <c r="K7" s="5540"/>
      <c r="L7" s="5540"/>
      <c r="M7" s="5541"/>
      <c r="N7" s="5539">
        <v>2</v>
      </c>
      <c r="O7" s="5540"/>
      <c r="P7" s="5540"/>
      <c r="Q7" s="5541"/>
      <c r="R7" s="5539">
        <v>3</v>
      </c>
      <c r="S7" s="5540"/>
      <c r="T7" s="5540"/>
      <c r="U7" s="5541"/>
      <c r="V7" s="5539">
        <v>4</v>
      </c>
      <c r="W7" s="5540"/>
      <c r="X7" s="5540"/>
      <c r="Y7" s="5541"/>
      <c r="Z7" s="5539">
        <v>5</v>
      </c>
      <c r="AA7" s="5540"/>
      <c r="AB7" s="5540"/>
      <c r="AC7" s="5541"/>
      <c r="AD7" s="5539">
        <v>6</v>
      </c>
      <c r="AE7" s="5540"/>
      <c r="AF7" s="5540"/>
      <c r="AG7" s="5541"/>
      <c r="AH7" s="5532"/>
    </row>
    <row r="8" spans="1:34" ht="13.5" thickBot="1">
      <c r="A8" s="2565"/>
      <c r="B8" s="1171">
        <v>25</v>
      </c>
      <c r="C8" s="5534"/>
      <c r="D8" s="5536"/>
      <c r="E8" s="5538"/>
      <c r="F8" s="5547"/>
      <c r="G8" s="5550"/>
      <c r="H8" s="5536"/>
      <c r="I8" s="5553"/>
      <c r="J8" s="2566" t="s">
        <v>40</v>
      </c>
      <c r="K8" s="2567" t="s">
        <v>41</v>
      </c>
      <c r="L8" s="2568" t="s">
        <v>9</v>
      </c>
      <c r="M8" s="2569" t="s">
        <v>10</v>
      </c>
      <c r="N8" s="2566" t="s">
        <v>40</v>
      </c>
      <c r="O8" s="2567" t="s">
        <v>41</v>
      </c>
      <c r="P8" s="2568" t="s">
        <v>9</v>
      </c>
      <c r="Q8" s="2569" t="s">
        <v>10</v>
      </c>
      <c r="R8" s="2566" t="s">
        <v>40</v>
      </c>
      <c r="S8" s="2567" t="s">
        <v>41</v>
      </c>
      <c r="T8" s="2568" t="s">
        <v>9</v>
      </c>
      <c r="U8" s="2569" t="s">
        <v>10</v>
      </c>
      <c r="V8" s="2566" t="s">
        <v>40</v>
      </c>
      <c r="W8" s="2567" t="s">
        <v>41</v>
      </c>
      <c r="X8" s="2568" t="s">
        <v>9</v>
      </c>
      <c r="Y8" s="2569" t="s">
        <v>10</v>
      </c>
      <c r="Z8" s="2566" t="s">
        <v>40</v>
      </c>
      <c r="AA8" s="2567" t="s">
        <v>41</v>
      </c>
      <c r="AB8" s="2568" t="s">
        <v>9</v>
      </c>
      <c r="AC8" s="2569" t="s">
        <v>10</v>
      </c>
      <c r="AD8" s="2566" t="s">
        <v>40</v>
      </c>
      <c r="AE8" s="2567" t="s">
        <v>41</v>
      </c>
      <c r="AF8" s="2568" t="s">
        <v>9</v>
      </c>
      <c r="AG8" s="1176" t="s">
        <v>10</v>
      </c>
      <c r="AH8" s="5532"/>
    </row>
    <row r="9" spans="1:34" ht="13.5" thickBot="1">
      <c r="A9" s="2570"/>
      <c r="B9" s="2571" t="s">
        <v>423</v>
      </c>
      <c r="C9" s="2572"/>
      <c r="D9" s="2572"/>
      <c r="E9" s="2572"/>
      <c r="F9" s="2572"/>
      <c r="G9" s="2572"/>
      <c r="H9" s="2572"/>
      <c r="I9" s="2572"/>
      <c r="J9" s="2572"/>
      <c r="K9" s="2572"/>
      <c r="L9" s="2572"/>
      <c r="M9" s="2572"/>
      <c r="N9" s="2572"/>
      <c r="O9" s="2572"/>
      <c r="P9" s="2572"/>
      <c r="Q9" s="2572"/>
      <c r="R9" s="2572"/>
      <c r="S9" s="2572"/>
      <c r="T9" s="2572"/>
      <c r="U9" s="2572"/>
      <c r="V9" s="2572"/>
      <c r="W9" s="2572"/>
      <c r="X9" s="2572"/>
      <c r="Y9" s="2572"/>
      <c r="Z9" s="2572"/>
      <c r="AA9" s="2572"/>
      <c r="AB9" s="2572"/>
      <c r="AC9" s="2572"/>
      <c r="AD9" s="2572"/>
      <c r="AE9" s="2572"/>
      <c r="AF9" s="2572"/>
      <c r="AG9" s="2572"/>
      <c r="AH9" s="2573"/>
    </row>
    <row r="10" spans="1:34" ht="13.5" thickBot="1">
      <c r="A10" s="2574" t="s">
        <v>14</v>
      </c>
      <c r="B10" s="2575" t="s">
        <v>422</v>
      </c>
      <c r="C10" s="2576"/>
      <c r="D10" s="2576"/>
      <c r="E10" s="2576"/>
      <c r="F10" s="2576"/>
      <c r="G10" s="2576"/>
      <c r="H10" s="2576"/>
      <c r="I10" s="2576"/>
      <c r="J10" s="2576"/>
      <c r="K10" s="2576"/>
      <c r="L10" s="2576"/>
      <c r="M10" s="2576"/>
      <c r="N10" s="2576"/>
      <c r="O10" s="2576"/>
      <c r="P10" s="2576"/>
      <c r="Q10" s="2576"/>
      <c r="R10" s="2576"/>
      <c r="S10" s="2576"/>
      <c r="T10" s="2576"/>
      <c r="U10" s="2576"/>
      <c r="V10" s="2576"/>
      <c r="W10" s="2576"/>
      <c r="X10" s="2576"/>
      <c r="Y10" s="2576"/>
      <c r="Z10" s="2576"/>
      <c r="AA10" s="2576"/>
      <c r="AB10" s="2576"/>
      <c r="AC10" s="2576"/>
      <c r="AD10" s="2576"/>
      <c r="AE10" s="2576"/>
      <c r="AF10" s="2576"/>
      <c r="AG10" s="2576"/>
      <c r="AH10" s="2577"/>
    </row>
    <row r="11" spans="1:34">
      <c r="A11" s="2578">
        <v>1</v>
      </c>
      <c r="B11" s="2579" t="s">
        <v>344</v>
      </c>
      <c r="C11" s="2580">
        <f>SUM(J11,N11,R11,V11,Z11,AD11)</f>
        <v>0</v>
      </c>
      <c r="D11" s="2581">
        <f>SUM(K11,O11,S11,W11,AA11,AE11)</f>
        <v>60</v>
      </c>
      <c r="E11" s="2582">
        <f>SUM(C11:D11)</f>
        <v>60</v>
      </c>
      <c r="F11" s="2583">
        <v>60</v>
      </c>
      <c r="G11" s="2581">
        <f>H11-F11</f>
        <v>40</v>
      </c>
      <c r="H11" s="2581">
        <f>$B$8*I11</f>
        <v>100</v>
      </c>
      <c r="I11" s="2584">
        <f>SUM(M11,Q11,U11,Y11,AC11,AG11)</f>
        <v>4</v>
      </c>
      <c r="J11" s="2585"/>
      <c r="K11" s="2586"/>
      <c r="L11" s="2586"/>
      <c r="M11" s="2587"/>
      <c r="N11" s="2588"/>
      <c r="O11" s="2586"/>
      <c r="P11" s="2586"/>
      <c r="Q11" s="2587"/>
      <c r="R11" s="2585">
        <v>0</v>
      </c>
      <c r="S11" s="2586">
        <v>30</v>
      </c>
      <c r="T11" s="2586">
        <v>20</v>
      </c>
      <c r="U11" s="2587">
        <v>2</v>
      </c>
      <c r="V11" s="2588">
        <v>0</v>
      </c>
      <c r="W11" s="2586">
        <v>30</v>
      </c>
      <c r="X11" s="2586">
        <v>20</v>
      </c>
      <c r="Y11" s="2587">
        <v>2</v>
      </c>
      <c r="Z11" s="2585"/>
      <c r="AA11" s="2586"/>
      <c r="AB11" s="2586"/>
      <c r="AC11" s="2587"/>
      <c r="AD11" s="2585"/>
      <c r="AE11" s="2586"/>
      <c r="AF11" s="2586"/>
      <c r="AG11" s="2587"/>
      <c r="AH11" s="2589" t="s">
        <v>123</v>
      </c>
    </row>
    <row r="12" spans="1:34">
      <c r="A12" s="2590">
        <v>2</v>
      </c>
      <c r="B12" s="2591" t="s">
        <v>347</v>
      </c>
      <c r="C12" s="2592">
        <v>0</v>
      </c>
      <c r="D12" s="2593">
        <v>30</v>
      </c>
      <c r="E12" s="2594">
        <v>30</v>
      </c>
      <c r="F12" s="2595">
        <v>30</v>
      </c>
      <c r="G12" s="2593">
        <v>20</v>
      </c>
      <c r="H12" s="2593">
        <v>50</v>
      </c>
      <c r="I12" s="2596">
        <v>2</v>
      </c>
      <c r="J12" s="2597"/>
      <c r="K12" s="2598"/>
      <c r="L12" s="2598"/>
      <c r="M12" s="2599"/>
      <c r="N12" s="2600"/>
      <c r="O12" s="2598"/>
      <c r="P12" s="2598"/>
      <c r="Q12" s="2599"/>
      <c r="R12" s="2597"/>
      <c r="S12" s="2598"/>
      <c r="T12" s="2598"/>
      <c r="U12" s="2599"/>
      <c r="V12" s="2600"/>
      <c r="W12" s="2598"/>
      <c r="X12" s="2598"/>
      <c r="Y12" s="2599"/>
      <c r="Z12" s="2597"/>
      <c r="AA12" s="2598"/>
      <c r="AB12" s="2598"/>
      <c r="AC12" s="2599"/>
      <c r="AD12" s="2597">
        <v>0</v>
      </c>
      <c r="AE12" s="2598">
        <v>30</v>
      </c>
      <c r="AF12" s="2598">
        <v>20</v>
      </c>
      <c r="AG12" s="2599">
        <v>2</v>
      </c>
      <c r="AH12" s="2601" t="s">
        <v>54</v>
      </c>
    </row>
    <row r="13" spans="1:34" ht="13.5" thickBot="1">
      <c r="A13" s="2567">
        <v>3</v>
      </c>
      <c r="B13" s="2602" t="s">
        <v>421</v>
      </c>
      <c r="C13" s="2603">
        <v>4</v>
      </c>
      <c r="D13" s="2604">
        <v>0</v>
      </c>
      <c r="E13" s="2605">
        <v>4</v>
      </c>
      <c r="F13" s="2606">
        <v>4</v>
      </c>
      <c r="G13" s="2604">
        <v>0</v>
      </c>
      <c r="H13" s="2604">
        <v>4</v>
      </c>
      <c r="I13" s="2607">
        <v>0</v>
      </c>
      <c r="J13" s="2603">
        <v>4</v>
      </c>
      <c r="K13" s="2604">
        <v>0</v>
      </c>
      <c r="L13" s="2604">
        <v>0</v>
      </c>
      <c r="M13" s="2607">
        <v>0</v>
      </c>
      <c r="N13" s="2608"/>
      <c r="O13" s="2609"/>
      <c r="P13" s="2609"/>
      <c r="Q13" s="2610"/>
      <c r="R13" s="2611"/>
      <c r="S13" s="2609"/>
      <c r="T13" s="2609"/>
      <c r="U13" s="2610"/>
      <c r="V13" s="2608"/>
      <c r="W13" s="2609"/>
      <c r="X13" s="2609"/>
      <c r="Y13" s="2610"/>
      <c r="Z13" s="2611"/>
      <c r="AA13" s="2609"/>
      <c r="AB13" s="2609"/>
      <c r="AC13" s="2610"/>
      <c r="AD13" s="2611"/>
      <c r="AE13" s="2609"/>
      <c r="AF13" s="2609"/>
      <c r="AG13" s="2610"/>
      <c r="AH13" s="2612" t="s">
        <v>66</v>
      </c>
    </row>
    <row r="14" spans="1:34" ht="13.5" thickBot="1">
      <c r="A14" s="1177"/>
      <c r="B14" s="2613" t="s">
        <v>151</v>
      </c>
      <c r="C14" s="2614">
        <f t="shared" ref="C14:AG14" si="0">SUM(C11:C13)</f>
        <v>4</v>
      </c>
      <c r="D14" s="2614">
        <f t="shared" si="0"/>
        <v>90</v>
      </c>
      <c r="E14" s="2614">
        <f t="shared" si="0"/>
        <v>94</v>
      </c>
      <c r="F14" s="2614">
        <f t="shared" si="0"/>
        <v>94</v>
      </c>
      <c r="G14" s="2614">
        <f t="shared" si="0"/>
        <v>60</v>
      </c>
      <c r="H14" s="2614">
        <f t="shared" si="0"/>
        <v>154</v>
      </c>
      <c r="I14" s="2615">
        <f t="shared" si="0"/>
        <v>6</v>
      </c>
      <c r="J14" s="2614">
        <f t="shared" si="0"/>
        <v>4</v>
      </c>
      <c r="K14" s="2614">
        <f t="shared" si="0"/>
        <v>0</v>
      </c>
      <c r="L14" s="2614">
        <f t="shared" si="0"/>
        <v>0</v>
      </c>
      <c r="M14" s="2615">
        <f t="shared" si="0"/>
        <v>0</v>
      </c>
      <c r="N14" s="2614">
        <f t="shared" si="0"/>
        <v>0</v>
      </c>
      <c r="O14" s="2614">
        <f t="shared" si="0"/>
        <v>0</v>
      </c>
      <c r="P14" s="2614">
        <f t="shared" si="0"/>
        <v>0</v>
      </c>
      <c r="Q14" s="2615">
        <f t="shared" si="0"/>
        <v>0</v>
      </c>
      <c r="R14" s="2614">
        <f t="shared" si="0"/>
        <v>0</v>
      </c>
      <c r="S14" s="2614">
        <f t="shared" si="0"/>
        <v>30</v>
      </c>
      <c r="T14" s="2614">
        <f t="shared" si="0"/>
        <v>20</v>
      </c>
      <c r="U14" s="2615">
        <f t="shared" si="0"/>
        <v>2</v>
      </c>
      <c r="V14" s="2614">
        <f t="shared" si="0"/>
        <v>0</v>
      </c>
      <c r="W14" s="2614">
        <f t="shared" si="0"/>
        <v>30</v>
      </c>
      <c r="X14" s="2614">
        <f t="shared" si="0"/>
        <v>20</v>
      </c>
      <c r="Y14" s="2615">
        <f t="shared" si="0"/>
        <v>2</v>
      </c>
      <c r="Z14" s="2614">
        <f t="shared" si="0"/>
        <v>0</v>
      </c>
      <c r="AA14" s="2614">
        <f t="shared" si="0"/>
        <v>0</v>
      </c>
      <c r="AB14" s="2614">
        <f t="shared" si="0"/>
        <v>0</v>
      </c>
      <c r="AC14" s="2615">
        <f t="shared" si="0"/>
        <v>0</v>
      </c>
      <c r="AD14" s="2614">
        <f t="shared" si="0"/>
        <v>0</v>
      </c>
      <c r="AE14" s="2614">
        <f t="shared" si="0"/>
        <v>30</v>
      </c>
      <c r="AF14" s="2614">
        <f t="shared" si="0"/>
        <v>20</v>
      </c>
      <c r="AG14" s="2616">
        <f t="shared" si="0"/>
        <v>2</v>
      </c>
      <c r="AH14" s="2617"/>
    </row>
    <row r="15" spans="1:34" ht="15" customHeight="1" thickBot="1">
      <c r="A15" s="2618"/>
      <c r="B15" s="5555" t="s">
        <v>424</v>
      </c>
      <c r="C15" s="5556"/>
      <c r="D15" s="5556"/>
      <c r="E15" s="5556"/>
      <c r="F15" s="5556"/>
      <c r="G15" s="5556"/>
      <c r="H15" s="5556"/>
      <c r="I15" s="5556"/>
      <c r="J15" s="5556"/>
      <c r="K15" s="5556"/>
      <c r="L15" s="5556"/>
      <c r="M15" s="5556"/>
      <c r="N15" s="5556"/>
      <c r="O15" s="5556"/>
      <c r="P15" s="5556"/>
      <c r="Q15" s="5556"/>
      <c r="R15" s="5556"/>
      <c r="S15" s="5556"/>
      <c r="T15" s="5556"/>
      <c r="U15" s="5556"/>
      <c r="V15" s="5556"/>
      <c r="W15" s="5556"/>
      <c r="X15" s="5556"/>
      <c r="Y15" s="5556"/>
      <c r="Z15" s="5556"/>
      <c r="AA15" s="5556"/>
      <c r="AB15" s="5556"/>
      <c r="AC15" s="5556"/>
      <c r="AD15" s="5556"/>
      <c r="AE15" s="5556"/>
      <c r="AF15" s="5556"/>
      <c r="AG15" s="5556"/>
      <c r="AH15" s="5557"/>
    </row>
    <row r="16" spans="1:34" ht="13.5" thickBot="1">
      <c r="A16" s="2574" t="s">
        <v>15</v>
      </c>
      <c r="B16" s="2575" t="s">
        <v>442</v>
      </c>
      <c r="C16" s="2576"/>
      <c r="D16" s="2576"/>
      <c r="E16" s="2576"/>
      <c r="F16" s="2576"/>
      <c r="G16" s="2576"/>
      <c r="H16" s="2576"/>
      <c r="I16" s="2576"/>
      <c r="J16" s="2576"/>
      <c r="K16" s="2576"/>
      <c r="L16" s="2576"/>
      <c r="M16" s="2576"/>
      <c r="N16" s="2576"/>
      <c r="O16" s="2576"/>
      <c r="P16" s="2576"/>
      <c r="Q16" s="2576"/>
      <c r="R16" s="2576"/>
      <c r="S16" s="2576"/>
      <c r="T16" s="2576"/>
      <c r="U16" s="2576"/>
      <c r="V16" s="2576"/>
      <c r="W16" s="2576"/>
      <c r="X16" s="2576"/>
      <c r="Y16" s="2576"/>
      <c r="Z16" s="2576"/>
      <c r="AA16" s="2576"/>
      <c r="AB16" s="2576"/>
      <c r="AC16" s="2576"/>
      <c r="AD16" s="2576"/>
      <c r="AE16" s="2576"/>
      <c r="AF16" s="2576"/>
      <c r="AG16" s="2576"/>
      <c r="AH16" s="2577"/>
    </row>
    <row r="17" spans="1:34">
      <c r="A17" s="2619">
        <v>4</v>
      </c>
      <c r="B17" s="2579" t="s">
        <v>319</v>
      </c>
      <c r="C17" s="2580">
        <f t="shared" ref="C17:D20" si="1">SUM(J17,N17,R17,V17,Z17,AD17)</f>
        <v>30</v>
      </c>
      <c r="D17" s="2581">
        <f t="shared" si="1"/>
        <v>30</v>
      </c>
      <c r="E17" s="2582">
        <f>SUM(C17:D17)</f>
        <v>60</v>
      </c>
      <c r="F17" s="2580">
        <v>60</v>
      </c>
      <c r="G17" s="2581">
        <f>H17-F17</f>
        <v>40</v>
      </c>
      <c r="H17" s="2581">
        <f>$B$8*I17</f>
        <v>100</v>
      </c>
      <c r="I17" s="2584">
        <f>SUM(M17,Q17,U17,Y17,AC17,AG17)</f>
        <v>4</v>
      </c>
      <c r="J17" s="2585">
        <v>30</v>
      </c>
      <c r="K17" s="2586">
        <v>30</v>
      </c>
      <c r="L17" s="2586">
        <v>40</v>
      </c>
      <c r="M17" s="2587">
        <v>4</v>
      </c>
      <c r="N17" s="2620"/>
      <c r="O17" s="2621"/>
      <c r="P17" s="2621"/>
      <c r="Q17" s="2622"/>
      <c r="R17" s="2585"/>
      <c r="S17" s="2586"/>
      <c r="T17" s="2586"/>
      <c r="U17" s="2587"/>
      <c r="V17" s="2585"/>
      <c r="W17" s="2586"/>
      <c r="X17" s="2586"/>
      <c r="Y17" s="2587"/>
      <c r="Z17" s="2585"/>
      <c r="AA17" s="2586"/>
      <c r="AB17" s="2586"/>
      <c r="AC17" s="2587"/>
      <c r="AD17" s="2585"/>
      <c r="AE17" s="2586"/>
      <c r="AF17" s="2586"/>
      <c r="AG17" s="2587"/>
      <c r="AH17" s="2623" t="s">
        <v>44</v>
      </c>
    </row>
    <row r="18" spans="1:34">
      <c r="A18" s="1199">
        <v>5</v>
      </c>
      <c r="B18" s="2579" t="s">
        <v>320</v>
      </c>
      <c r="C18" s="2592">
        <f t="shared" si="1"/>
        <v>30</v>
      </c>
      <c r="D18" s="2593">
        <f t="shared" si="1"/>
        <v>30</v>
      </c>
      <c r="E18" s="2594">
        <f t="shared" ref="E18:E34" si="2">SUM(C18:D18)</f>
        <v>60</v>
      </c>
      <c r="F18" s="2592">
        <v>60</v>
      </c>
      <c r="G18" s="2593">
        <f t="shared" ref="G18:G34" si="3">H18-F18</f>
        <v>40</v>
      </c>
      <c r="H18" s="2593">
        <f t="shared" ref="H18:H34" si="4">$B$8*I18</f>
        <v>100</v>
      </c>
      <c r="I18" s="2596">
        <f>SUM(M18,Q18,U18,Y18,AC18,AG18)</f>
        <v>4</v>
      </c>
      <c r="J18" s="2585"/>
      <c r="K18" s="2586"/>
      <c r="L18" s="2586"/>
      <c r="M18" s="2587"/>
      <c r="N18" s="2597">
        <v>30</v>
      </c>
      <c r="O18" s="2598">
        <v>30</v>
      </c>
      <c r="P18" s="2598">
        <v>40</v>
      </c>
      <c r="Q18" s="2599">
        <v>4</v>
      </c>
      <c r="R18" s="2585"/>
      <c r="S18" s="2586"/>
      <c r="T18" s="2586"/>
      <c r="U18" s="2587"/>
      <c r="V18" s="2585"/>
      <c r="W18" s="2586"/>
      <c r="X18" s="2586"/>
      <c r="Y18" s="2587"/>
      <c r="Z18" s="2585"/>
      <c r="AA18" s="2586"/>
      <c r="AB18" s="2586"/>
      <c r="AC18" s="2587"/>
      <c r="AD18" s="2585"/>
      <c r="AE18" s="2586"/>
      <c r="AF18" s="2586"/>
      <c r="AG18" s="2587"/>
      <c r="AH18" s="2623" t="s">
        <v>47</v>
      </c>
    </row>
    <row r="19" spans="1:34">
      <c r="A19" s="1199">
        <v>6</v>
      </c>
      <c r="B19" s="2591" t="s">
        <v>345</v>
      </c>
      <c r="C19" s="2592">
        <f t="shared" si="1"/>
        <v>45</v>
      </c>
      <c r="D19" s="2593">
        <f t="shared" si="1"/>
        <v>90</v>
      </c>
      <c r="E19" s="2594">
        <f>SUM(C19:D19)</f>
        <v>135</v>
      </c>
      <c r="F19" s="2592">
        <v>135</v>
      </c>
      <c r="G19" s="2593">
        <f>H19-F19</f>
        <v>90</v>
      </c>
      <c r="H19" s="2593">
        <f>$B$8*I19</f>
        <v>225</v>
      </c>
      <c r="I19" s="2596">
        <f>SUM(M19,Q19,U19,Y19,AC19,AG19)</f>
        <v>9</v>
      </c>
      <c r="J19" s="2597">
        <v>15</v>
      </c>
      <c r="K19" s="2598">
        <v>30</v>
      </c>
      <c r="L19" s="2598">
        <v>30</v>
      </c>
      <c r="M19" s="2599">
        <v>3</v>
      </c>
      <c r="N19" s="2597">
        <v>15</v>
      </c>
      <c r="O19" s="2598">
        <v>30</v>
      </c>
      <c r="P19" s="2598">
        <v>30</v>
      </c>
      <c r="Q19" s="2599">
        <v>3</v>
      </c>
      <c r="R19" s="2597">
        <v>15</v>
      </c>
      <c r="S19" s="2598">
        <v>30</v>
      </c>
      <c r="T19" s="2598">
        <v>30</v>
      </c>
      <c r="U19" s="2599">
        <v>3</v>
      </c>
      <c r="V19" s="2624"/>
      <c r="W19" s="2625"/>
      <c r="X19" s="2625"/>
      <c r="Y19" s="2626"/>
      <c r="Z19" s="2597"/>
      <c r="AA19" s="2598"/>
      <c r="AB19" s="2598"/>
      <c r="AC19" s="2599"/>
      <c r="AD19" s="2597"/>
      <c r="AE19" s="2598"/>
      <c r="AF19" s="2598"/>
      <c r="AG19" s="2599"/>
      <c r="AH19" s="2627" t="s">
        <v>45</v>
      </c>
    </row>
    <row r="20" spans="1:34" ht="13.5" thickBot="1">
      <c r="A20" s="2567">
        <v>7</v>
      </c>
      <c r="B20" s="2628" t="s">
        <v>346</v>
      </c>
      <c r="C20" s="2603">
        <f t="shared" si="1"/>
        <v>30</v>
      </c>
      <c r="D20" s="2604">
        <f t="shared" si="1"/>
        <v>30</v>
      </c>
      <c r="E20" s="2605">
        <f>SUM(C20:D20)</f>
        <v>60</v>
      </c>
      <c r="F20" s="2603">
        <v>60</v>
      </c>
      <c r="G20" s="2604">
        <f>H20-F20</f>
        <v>90</v>
      </c>
      <c r="H20" s="2604">
        <f>$B$8*I20</f>
        <v>150</v>
      </c>
      <c r="I20" s="2629">
        <f>SUM(M20,Q20,U20,Y20,AC20,AG20)</f>
        <v>6</v>
      </c>
      <c r="J20" s="2630"/>
      <c r="K20" s="2631"/>
      <c r="L20" s="2631"/>
      <c r="M20" s="2632"/>
      <c r="N20" s="2630"/>
      <c r="O20" s="2631"/>
      <c r="P20" s="2631"/>
      <c r="Q20" s="2632"/>
      <c r="R20" s="2630"/>
      <c r="S20" s="2631"/>
      <c r="T20" s="2631"/>
      <c r="U20" s="2632"/>
      <c r="V20" s="2630"/>
      <c r="W20" s="2631"/>
      <c r="X20" s="2631"/>
      <c r="Y20" s="2632"/>
      <c r="Z20" s="2630"/>
      <c r="AA20" s="2631"/>
      <c r="AB20" s="2631"/>
      <c r="AC20" s="2632"/>
      <c r="AD20" s="2630">
        <v>30</v>
      </c>
      <c r="AE20" s="2631">
        <v>30</v>
      </c>
      <c r="AF20" s="2631">
        <v>90</v>
      </c>
      <c r="AG20" s="2632">
        <v>6</v>
      </c>
      <c r="AH20" s="2608" t="s">
        <v>57</v>
      </c>
    </row>
    <row r="21" spans="1:34" ht="13.5" thickBot="1">
      <c r="A21" s="1177"/>
      <c r="B21" s="2613" t="s">
        <v>151</v>
      </c>
      <c r="C21" s="2614">
        <f>SUM(C17:C20)</f>
        <v>135</v>
      </c>
      <c r="D21" s="2614">
        <f t="shared" ref="D21:I21" si="5">SUM(D17:D20)</f>
        <v>180</v>
      </c>
      <c r="E21" s="2614">
        <f t="shared" si="5"/>
        <v>315</v>
      </c>
      <c r="F21" s="2614">
        <f t="shared" si="5"/>
        <v>315</v>
      </c>
      <c r="G21" s="2614">
        <f t="shared" si="5"/>
        <v>260</v>
      </c>
      <c r="H21" s="2614">
        <f t="shared" si="5"/>
        <v>575</v>
      </c>
      <c r="I21" s="2615">
        <f t="shared" si="5"/>
        <v>23</v>
      </c>
      <c r="J21" s="2614">
        <f>SUM(J17:J20)</f>
        <v>45</v>
      </c>
      <c r="K21" s="2614">
        <f t="shared" ref="K21:AG21" si="6">SUM(K17:K20)</f>
        <v>60</v>
      </c>
      <c r="L21" s="2614">
        <f t="shared" si="6"/>
        <v>70</v>
      </c>
      <c r="M21" s="2615">
        <f t="shared" si="6"/>
        <v>7</v>
      </c>
      <c r="N21" s="2614">
        <f t="shared" si="6"/>
        <v>45</v>
      </c>
      <c r="O21" s="2614">
        <f t="shared" si="6"/>
        <v>60</v>
      </c>
      <c r="P21" s="2614">
        <f t="shared" si="6"/>
        <v>70</v>
      </c>
      <c r="Q21" s="2615">
        <f t="shared" si="6"/>
        <v>7</v>
      </c>
      <c r="R21" s="2614">
        <f t="shared" si="6"/>
        <v>15</v>
      </c>
      <c r="S21" s="2614">
        <f t="shared" si="6"/>
        <v>30</v>
      </c>
      <c r="T21" s="2614">
        <f t="shared" si="6"/>
        <v>30</v>
      </c>
      <c r="U21" s="2615">
        <f t="shared" si="6"/>
        <v>3</v>
      </c>
      <c r="V21" s="2614"/>
      <c r="W21" s="2614"/>
      <c r="X21" s="2614"/>
      <c r="Y21" s="2614"/>
      <c r="Z21" s="2614"/>
      <c r="AA21" s="2614"/>
      <c r="AB21" s="2614"/>
      <c r="AC21" s="2614"/>
      <c r="AD21" s="2614">
        <f t="shared" si="6"/>
        <v>30</v>
      </c>
      <c r="AE21" s="2614">
        <f t="shared" si="6"/>
        <v>30</v>
      </c>
      <c r="AF21" s="2614">
        <f t="shared" si="6"/>
        <v>90</v>
      </c>
      <c r="AG21" s="2616">
        <f t="shared" si="6"/>
        <v>6</v>
      </c>
      <c r="AH21" s="2617"/>
    </row>
    <row r="22" spans="1:34" ht="13.5" thickBot="1">
      <c r="A22" s="2633"/>
      <c r="B22" s="5558" t="s">
        <v>417</v>
      </c>
      <c r="C22" s="5559"/>
      <c r="D22" s="5559"/>
      <c r="E22" s="5559"/>
      <c r="F22" s="5559"/>
      <c r="G22" s="5559"/>
      <c r="H22" s="5559"/>
      <c r="I22" s="5559"/>
      <c r="J22" s="5559"/>
      <c r="K22" s="5559"/>
      <c r="L22" s="5559"/>
      <c r="M22" s="5559"/>
      <c r="N22" s="5559"/>
      <c r="O22" s="5559"/>
      <c r="P22" s="5559"/>
      <c r="Q22" s="5559"/>
      <c r="R22" s="5559"/>
      <c r="S22" s="5559"/>
      <c r="T22" s="5559"/>
      <c r="U22" s="5559"/>
      <c r="V22" s="5559"/>
      <c r="W22" s="5559"/>
      <c r="X22" s="5559"/>
      <c r="Y22" s="5559"/>
      <c r="Z22" s="5559"/>
      <c r="AA22" s="5559"/>
      <c r="AB22" s="5559"/>
      <c r="AC22" s="5559"/>
      <c r="AD22" s="5559"/>
      <c r="AE22" s="5559"/>
      <c r="AF22" s="5559"/>
      <c r="AG22" s="5559"/>
      <c r="AH22" s="5560"/>
    </row>
    <row r="23" spans="1:34" ht="13.5" thickBot="1">
      <c r="A23" s="2634" t="s">
        <v>16</v>
      </c>
      <c r="B23" s="2635" t="s">
        <v>443</v>
      </c>
      <c r="C23" s="2636"/>
      <c r="D23" s="2636"/>
      <c r="E23" s="2636"/>
      <c r="F23" s="2637"/>
      <c r="G23" s="2636"/>
      <c r="H23" s="2636"/>
      <c r="I23" s="2638"/>
      <c r="J23" s="2639"/>
      <c r="K23" s="2639"/>
      <c r="L23" s="2639"/>
      <c r="M23" s="2640"/>
      <c r="N23" s="2639"/>
      <c r="O23" s="2639"/>
      <c r="P23" s="2639"/>
      <c r="Q23" s="2640"/>
      <c r="R23" s="2639"/>
      <c r="S23" s="2639"/>
      <c r="T23" s="2639"/>
      <c r="U23" s="2640"/>
      <c r="V23" s="2639"/>
      <c r="W23" s="2639"/>
      <c r="X23" s="2639"/>
      <c r="Y23" s="2640"/>
      <c r="Z23" s="2639"/>
      <c r="AA23" s="2639"/>
      <c r="AB23" s="2639"/>
      <c r="AC23" s="2640"/>
      <c r="AD23" s="2639"/>
      <c r="AE23" s="2639"/>
      <c r="AF23" s="2639"/>
      <c r="AG23" s="2640"/>
      <c r="AH23" s="2641"/>
    </row>
    <row r="24" spans="1:34">
      <c r="A24" s="1199">
        <v>8</v>
      </c>
      <c r="B24" s="1200" t="s">
        <v>74</v>
      </c>
      <c r="C24" s="2642">
        <f>SUM(J24,N24,R24,V24,Z24,AD24)</f>
        <v>15</v>
      </c>
      <c r="D24" s="2578">
        <f>SUM(K24,O24,S24,W24,AA24,AE24)</f>
        <v>30</v>
      </c>
      <c r="E24" s="2643">
        <f>SUM(C24:D24)</f>
        <v>45</v>
      </c>
      <c r="F24" s="2644">
        <v>45</v>
      </c>
      <c r="G24" s="2578">
        <f>H24-F24</f>
        <v>30</v>
      </c>
      <c r="H24" s="2578">
        <f>$B$8*I24</f>
        <v>75</v>
      </c>
      <c r="I24" s="2645">
        <f>SUM(M24,Q24,U24,Y24,AC24,AG24)</f>
        <v>3</v>
      </c>
      <c r="J24" s="2646"/>
      <c r="K24" s="1202"/>
      <c r="L24" s="1202"/>
      <c r="M24" s="2647"/>
      <c r="N24" s="2646">
        <v>15</v>
      </c>
      <c r="O24" s="1202">
        <v>30</v>
      </c>
      <c r="P24" s="1202">
        <v>30</v>
      </c>
      <c r="Q24" s="2647">
        <v>3</v>
      </c>
      <c r="R24" s="2646"/>
      <c r="S24" s="1202"/>
      <c r="T24" s="1202"/>
      <c r="U24" s="2647"/>
      <c r="V24" s="2646"/>
      <c r="W24" s="1202"/>
      <c r="X24" s="1202"/>
      <c r="Y24" s="2647"/>
      <c r="Z24" s="2646"/>
      <c r="AA24" s="1202"/>
      <c r="AB24" s="1202"/>
      <c r="AC24" s="2647"/>
      <c r="AD24" s="2646"/>
      <c r="AE24" s="1202"/>
      <c r="AF24" s="1202"/>
      <c r="AG24" s="1204"/>
      <c r="AH24" s="1206" t="s">
        <v>47</v>
      </c>
    </row>
    <row r="25" spans="1:34">
      <c r="A25" s="1199">
        <v>9</v>
      </c>
      <c r="B25" s="2648" t="s">
        <v>75</v>
      </c>
      <c r="C25" s="2592">
        <f t="shared" ref="C25:D34" si="7">SUM(J25,N25,R25,V25,Z25,AD25)</f>
        <v>30</v>
      </c>
      <c r="D25" s="2593">
        <f t="shared" si="7"/>
        <v>30</v>
      </c>
      <c r="E25" s="2594">
        <f t="shared" si="2"/>
        <v>60</v>
      </c>
      <c r="F25" s="2649">
        <v>60</v>
      </c>
      <c r="G25" s="2593">
        <f t="shared" si="3"/>
        <v>40</v>
      </c>
      <c r="H25" s="2593">
        <f t="shared" si="4"/>
        <v>100</v>
      </c>
      <c r="I25" s="2596">
        <f>SUM(M25,Q25,U25,Y25,AC25,AG25)</f>
        <v>4</v>
      </c>
      <c r="J25" s="2585"/>
      <c r="K25" s="2586"/>
      <c r="L25" s="2586"/>
      <c r="M25" s="2587"/>
      <c r="N25" s="2585"/>
      <c r="O25" s="2586"/>
      <c r="P25" s="2586"/>
      <c r="Q25" s="2587"/>
      <c r="R25" s="2585">
        <v>30</v>
      </c>
      <c r="S25" s="2586">
        <v>30</v>
      </c>
      <c r="T25" s="2586">
        <v>40</v>
      </c>
      <c r="U25" s="2587">
        <v>4</v>
      </c>
      <c r="V25" s="2585"/>
      <c r="W25" s="2586"/>
      <c r="X25" s="2586"/>
      <c r="Y25" s="2587"/>
      <c r="Z25" s="2585"/>
      <c r="AA25" s="2586"/>
      <c r="AB25" s="2586"/>
      <c r="AC25" s="2587"/>
      <c r="AD25" s="2585"/>
      <c r="AE25" s="2586"/>
      <c r="AF25" s="2586"/>
      <c r="AG25" s="2650"/>
      <c r="AH25" s="2651" t="s">
        <v>45</v>
      </c>
    </row>
    <row r="26" spans="1:34">
      <c r="A26" s="2619">
        <v>10</v>
      </c>
      <c r="B26" s="2652" t="s">
        <v>321</v>
      </c>
      <c r="C26" s="2592">
        <f t="shared" si="7"/>
        <v>60</v>
      </c>
      <c r="D26" s="2593">
        <f t="shared" si="7"/>
        <v>60</v>
      </c>
      <c r="E26" s="2594">
        <f t="shared" si="2"/>
        <v>120</v>
      </c>
      <c r="F26" s="2649">
        <v>120</v>
      </c>
      <c r="G26" s="2593">
        <f t="shared" si="3"/>
        <v>80</v>
      </c>
      <c r="H26" s="2593">
        <f t="shared" si="4"/>
        <v>200</v>
      </c>
      <c r="I26" s="2596">
        <f t="shared" ref="I26:I34" si="8">SUM(M26,Q26,U26,Y26,AC26,AG26)</f>
        <v>8</v>
      </c>
      <c r="J26" s="2653">
        <v>30</v>
      </c>
      <c r="K26" s="2654">
        <v>30</v>
      </c>
      <c r="L26" s="2654">
        <v>40</v>
      </c>
      <c r="M26" s="2655">
        <v>4</v>
      </c>
      <c r="N26" s="2653">
        <v>30</v>
      </c>
      <c r="O26" s="2654">
        <v>30</v>
      </c>
      <c r="P26" s="2654">
        <v>40</v>
      </c>
      <c r="Q26" s="2655">
        <v>4</v>
      </c>
      <c r="R26" s="2585"/>
      <c r="S26" s="2586"/>
      <c r="T26" s="2586"/>
      <c r="U26" s="2587"/>
      <c r="V26" s="2585"/>
      <c r="W26" s="2586"/>
      <c r="X26" s="2586"/>
      <c r="Y26" s="2587"/>
      <c r="Z26" s="2585"/>
      <c r="AA26" s="2586"/>
      <c r="AB26" s="2586"/>
      <c r="AC26" s="2587"/>
      <c r="AD26" s="2585"/>
      <c r="AE26" s="2586"/>
      <c r="AF26" s="2586"/>
      <c r="AG26" s="2650"/>
      <c r="AH26" s="2651" t="s">
        <v>47</v>
      </c>
    </row>
    <row r="27" spans="1:34">
      <c r="A27" s="1199">
        <v>11</v>
      </c>
      <c r="B27" s="2652" t="s">
        <v>322</v>
      </c>
      <c r="C27" s="2592">
        <f t="shared" si="7"/>
        <v>30</v>
      </c>
      <c r="D27" s="2593">
        <f t="shared" si="7"/>
        <v>30</v>
      </c>
      <c r="E27" s="2594">
        <f t="shared" si="2"/>
        <v>60</v>
      </c>
      <c r="F27" s="2649">
        <v>60</v>
      </c>
      <c r="G27" s="2593">
        <f t="shared" si="3"/>
        <v>15</v>
      </c>
      <c r="H27" s="2593">
        <f t="shared" si="4"/>
        <v>75</v>
      </c>
      <c r="I27" s="2596">
        <f t="shared" si="8"/>
        <v>3</v>
      </c>
      <c r="J27" s="2653"/>
      <c r="K27" s="2654"/>
      <c r="L27" s="2654"/>
      <c r="M27" s="2655"/>
      <c r="N27" s="2653"/>
      <c r="O27" s="2654"/>
      <c r="P27" s="2654"/>
      <c r="Q27" s="2655"/>
      <c r="R27" s="2585">
        <v>30</v>
      </c>
      <c r="S27" s="2586">
        <v>30</v>
      </c>
      <c r="T27" s="2586">
        <v>15</v>
      </c>
      <c r="U27" s="2587">
        <v>3</v>
      </c>
      <c r="V27" s="2585"/>
      <c r="W27" s="2586"/>
      <c r="X27" s="2586"/>
      <c r="Y27" s="2587"/>
      <c r="Z27" s="2597"/>
      <c r="AA27" s="2598"/>
      <c r="AB27" s="2598"/>
      <c r="AC27" s="2599"/>
      <c r="AD27" s="2585"/>
      <c r="AE27" s="2586"/>
      <c r="AF27" s="2586"/>
      <c r="AG27" s="2650"/>
      <c r="AH27" s="2656" t="s">
        <v>64</v>
      </c>
    </row>
    <row r="28" spans="1:34">
      <c r="A28" s="1199">
        <v>12</v>
      </c>
      <c r="B28" s="2657" t="s">
        <v>323</v>
      </c>
      <c r="C28" s="2658">
        <f t="shared" si="7"/>
        <v>30</v>
      </c>
      <c r="D28" s="2590">
        <f t="shared" si="7"/>
        <v>60</v>
      </c>
      <c r="E28" s="2659">
        <f t="shared" si="2"/>
        <v>90</v>
      </c>
      <c r="F28" s="2660">
        <v>90</v>
      </c>
      <c r="G28" s="2590">
        <f t="shared" si="3"/>
        <v>110</v>
      </c>
      <c r="H28" s="2590">
        <f t="shared" si="4"/>
        <v>200</v>
      </c>
      <c r="I28" s="2661">
        <f t="shared" si="8"/>
        <v>8</v>
      </c>
      <c r="J28" s="2662"/>
      <c r="K28" s="2663"/>
      <c r="L28" s="2663"/>
      <c r="M28" s="2664"/>
      <c r="N28" s="2662"/>
      <c r="O28" s="2663"/>
      <c r="P28" s="2663"/>
      <c r="Q28" s="2664"/>
      <c r="R28" s="2662"/>
      <c r="S28" s="2663"/>
      <c r="T28" s="2663"/>
      <c r="U28" s="2664"/>
      <c r="V28" s="2662">
        <v>15</v>
      </c>
      <c r="W28" s="2663">
        <v>30</v>
      </c>
      <c r="X28" s="2663">
        <v>55</v>
      </c>
      <c r="Y28" s="2664">
        <v>4</v>
      </c>
      <c r="Z28" s="2662">
        <v>15</v>
      </c>
      <c r="AA28" s="2663">
        <v>30</v>
      </c>
      <c r="AB28" s="2663">
        <v>55</v>
      </c>
      <c r="AC28" s="2664">
        <v>4</v>
      </c>
      <c r="AD28" s="2662"/>
      <c r="AE28" s="2663"/>
      <c r="AF28" s="2663"/>
      <c r="AG28" s="2665"/>
      <c r="AH28" s="2666" t="s">
        <v>72</v>
      </c>
    </row>
    <row r="29" spans="1:34">
      <c r="A29" s="1199">
        <v>13</v>
      </c>
      <c r="B29" s="2667" t="s">
        <v>324</v>
      </c>
      <c r="C29" s="2658">
        <f t="shared" si="7"/>
        <v>30</v>
      </c>
      <c r="D29" s="2590">
        <f t="shared" si="7"/>
        <v>60</v>
      </c>
      <c r="E29" s="2659">
        <f t="shared" si="2"/>
        <v>90</v>
      </c>
      <c r="F29" s="2660">
        <v>90</v>
      </c>
      <c r="G29" s="2590">
        <f t="shared" si="3"/>
        <v>60</v>
      </c>
      <c r="H29" s="2590">
        <f t="shared" si="4"/>
        <v>150</v>
      </c>
      <c r="I29" s="2661">
        <f t="shared" si="8"/>
        <v>6</v>
      </c>
      <c r="J29" s="2662"/>
      <c r="K29" s="2663"/>
      <c r="L29" s="2663"/>
      <c r="M29" s="2664"/>
      <c r="N29" s="2662"/>
      <c r="O29" s="2663"/>
      <c r="P29" s="2663"/>
      <c r="Q29" s="2664"/>
      <c r="R29" s="2662">
        <v>15</v>
      </c>
      <c r="S29" s="2663">
        <v>30</v>
      </c>
      <c r="T29" s="2663">
        <v>30</v>
      </c>
      <c r="U29" s="2664">
        <v>3</v>
      </c>
      <c r="V29" s="2662">
        <v>15</v>
      </c>
      <c r="W29" s="2663">
        <v>30</v>
      </c>
      <c r="X29" s="2663">
        <v>30</v>
      </c>
      <c r="Y29" s="2664">
        <v>3</v>
      </c>
      <c r="Z29" s="2662"/>
      <c r="AA29" s="2663"/>
      <c r="AB29" s="2663"/>
      <c r="AC29" s="2664"/>
      <c r="AD29" s="2662"/>
      <c r="AE29" s="2663"/>
      <c r="AF29" s="2663"/>
      <c r="AG29" s="2665"/>
      <c r="AH29" s="2668" t="s">
        <v>123</v>
      </c>
    </row>
    <row r="30" spans="1:34">
      <c r="A30" s="2619">
        <v>14</v>
      </c>
      <c r="B30" s="2667" t="s">
        <v>325</v>
      </c>
      <c r="C30" s="2658">
        <f t="shared" si="7"/>
        <v>0</v>
      </c>
      <c r="D30" s="2590">
        <f t="shared" si="7"/>
        <v>30</v>
      </c>
      <c r="E30" s="2659">
        <f t="shared" si="2"/>
        <v>30</v>
      </c>
      <c r="F30" s="2660">
        <v>30</v>
      </c>
      <c r="G30" s="2590">
        <f t="shared" si="3"/>
        <v>45</v>
      </c>
      <c r="H30" s="2590">
        <f t="shared" si="4"/>
        <v>75</v>
      </c>
      <c r="I30" s="2661">
        <f t="shared" si="8"/>
        <v>3</v>
      </c>
      <c r="J30" s="2662">
        <v>0</v>
      </c>
      <c r="K30" s="2663">
        <v>30</v>
      </c>
      <c r="L30" s="2663">
        <v>45</v>
      </c>
      <c r="M30" s="2664">
        <v>3</v>
      </c>
      <c r="N30" s="2662"/>
      <c r="O30" s="2663"/>
      <c r="P30" s="2663"/>
      <c r="Q30" s="2664"/>
      <c r="R30" s="2662"/>
      <c r="S30" s="2663"/>
      <c r="T30" s="2663"/>
      <c r="U30" s="2664"/>
      <c r="V30" s="2662"/>
      <c r="W30" s="2663"/>
      <c r="X30" s="2663"/>
      <c r="Y30" s="2664"/>
      <c r="Z30" s="2662"/>
      <c r="AA30" s="2663"/>
      <c r="AB30" s="2663"/>
      <c r="AC30" s="2664"/>
      <c r="AD30" s="2662"/>
      <c r="AE30" s="2663"/>
      <c r="AF30" s="2663"/>
      <c r="AG30" s="2665"/>
      <c r="AH30" s="2668" t="s">
        <v>66</v>
      </c>
    </row>
    <row r="31" spans="1:34">
      <c r="A31" s="2619">
        <v>15</v>
      </c>
      <c r="B31" s="2667" t="s">
        <v>326</v>
      </c>
      <c r="C31" s="2658">
        <f t="shared" si="7"/>
        <v>15</v>
      </c>
      <c r="D31" s="2590">
        <f t="shared" si="7"/>
        <v>60</v>
      </c>
      <c r="E31" s="2659">
        <f t="shared" si="2"/>
        <v>75</v>
      </c>
      <c r="F31" s="2660">
        <v>75</v>
      </c>
      <c r="G31" s="2590">
        <f t="shared" si="3"/>
        <v>50</v>
      </c>
      <c r="H31" s="2590">
        <f t="shared" si="4"/>
        <v>125</v>
      </c>
      <c r="I31" s="2661">
        <f t="shared" si="8"/>
        <v>5</v>
      </c>
      <c r="J31" s="2662">
        <v>15</v>
      </c>
      <c r="K31" s="2663">
        <v>30</v>
      </c>
      <c r="L31" s="2663">
        <v>30</v>
      </c>
      <c r="M31" s="2664">
        <v>3</v>
      </c>
      <c r="N31" s="2662">
        <v>0</v>
      </c>
      <c r="O31" s="2663">
        <v>30</v>
      </c>
      <c r="P31" s="2663">
        <v>20</v>
      </c>
      <c r="Q31" s="2664">
        <v>2</v>
      </c>
      <c r="R31" s="2662"/>
      <c r="S31" s="2663"/>
      <c r="T31" s="2663"/>
      <c r="U31" s="2664"/>
      <c r="V31" s="2662"/>
      <c r="W31" s="2663"/>
      <c r="X31" s="2663"/>
      <c r="Y31" s="2664"/>
      <c r="Z31" s="2662"/>
      <c r="AA31" s="2663"/>
      <c r="AB31" s="2663"/>
      <c r="AC31" s="2664"/>
      <c r="AD31" s="2662"/>
      <c r="AE31" s="2663"/>
      <c r="AF31" s="2663"/>
      <c r="AG31" s="2665"/>
      <c r="AH31" s="2668" t="s">
        <v>119</v>
      </c>
    </row>
    <row r="32" spans="1:34">
      <c r="A32" s="2619">
        <v>16</v>
      </c>
      <c r="B32" s="2657" t="s">
        <v>327</v>
      </c>
      <c r="C32" s="2658">
        <f t="shared" si="7"/>
        <v>30</v>
      </c>
      <c r="D32" s="2590">
        <f t="shared" si="7"/>
        <v>30</v>
      </c>
      <c r="E32" s="2659">
        <f t="shared" si="2"/>
        <v>60</v>
      </c>
      <c r="F32" s="2660">
        <v>45</v>
      </c>
      <c r="G32" s="2590">
        <f t="shared" si="3"/>
        <v>55</v>
      </c>
      <c r="H32" s="2590">
        <f t="shared" si="4"/>
        <v>100</v>
      </c>
      <c r="I32" s="2661">
        <f t="shared" si="8"/>
        <v>4</v>
      </c>
      <c r="J32" s="2662"/>
      <c r="K32" s="2663"/>
      <c r="L32" s="2663"/>
      <c r="M32" s="2664"/>
      <c r="N32" s="2662"/>
      <c r="O32" s="2663"/>
      <c r="P32" s="2663"/>
      <c r="Q32" s="2664"/>
      <c r="R32" s="2662"/>
      <c r="S32" s="2663"/>
      <c r="T32" s="2663"/>
      <c r="U32" s="2664"/>
      <c r="V32" s="2662"/>
      <c r="W32" s="2663"/>
      <c r="X32" s="2663"/>
      <c r="Y32" s="2664"/>
      <c r="Z32" s="2662">
        <v>30</v>
      </c>
      <c r="AA32" s="2663">
        <v>30</v>
      </c>
      <c r="AB32" s="2663">
        <v>55</v>
      </c>
      <c r="AC32" s="2664">
        <v>4</v>
      </c>
      <c r="AD32" s="2662"/>
      <c r="AE32" s="2663"/>
      <c r="AF32" s="2663"/>
      <c r="AG32" s="2665"/>
      <c r="AH32" s="2668" t="s">
        <v>52</v>
      </c>
    </row>
    <row r="33" spans="1:34">
      <c r="A33" s="2619">
        <v>17</v>
      </c>
      <c r="B33" s="2657" t="s">
        <v>328</v>
      </c>
      <c r="C33" s="2658">
        <f t="shared" si="7"/>
        <v>30</v>
      </c>
      <c r="D33" s="2590">
        <f t="shared" si="7"/>
        <v>30</v>
      </c>
      <c r="E33" s="2659">
        <f t="shared" si="2"/>
        <v>60</v>
      </c>
      <c r="F33" s="2660">
        <v>60</v>
      </c>
      <c r="G33" s="2590">
        <f t="shared" si="3"/>
        <v>40</v>
      </c>
      <c r="H33" s="2590">
        <f t="shared" si="4"/>
        <v>100</v>
      </c>
      <c r="I33" s="2661">
        <f t="shared" si="8"/>
        <v>4</v>
      </c>
      <c r="J33" s="2662"/>
      <c r="K33" s="2663"/>
      <c r="L33" s="2663"/>
      <c r="M33" s="2664"/>
      <c r="N33" s="2662"/>
      <c r="O33" s="2663"/>
      <c r="P33" s="2663"/>
      <c r="Q33" s="2664"/>
      <c r="R33" s="2662"/>
      <c r="S33" s="2663"/>
      <c r="T33" s="2663"/>
      <c r="U33" s="2664"/>
      <c r="V33" s="2662"/>
      <c r="W33" s="2663"/>
      <c r="X33" s="2663"/>
      <c r="Y33" s="2664"/>
      <c r="Z33" s="2662">
        <v>30</v>
      </c>
      <c r="AA33" s="2663">
        <v>30</v>
      </c>
      <c r="AB33" s="2663">
        <v>55</v>
      </c>
      <c r="AC33" s="2664">
        <v>4</v>
      </c>
      <c r="AD33" s="2662"/>
      <c r="AE33" s="2663"/>
      <c r="AF33" s="2663"/>
      <c r="AG33" s="2665"/>
      <c r="AH33" s="2668" t="s">
        <v>52</v>
      </c>
    </row>
    <row r="34" spans="1:34" ht="13.5" thickBot="1">
      <c r="A34" s="2669">
        <v>18</v>
      </c>
      <c r="B34" s="2670" t="s">
        <v>329</v>
      </c>
      <c r="C34" s="2566">
        <f t="shared" si="7"/>
        <v>15</v>
      </c>
      <c r="D34" s="2567">
        <f t="shared" si="7"/>
        <v>30</v>
      </c>
      <c r="E34" s="2671">
        <f t="shared" si="2"/>
        <v>45</v>
      </c>
      <c r="F34" s="2672">
        <v>60</v>
      </c>
      <c r="G34" s="2567">
        <f t="shared" si="3"/>
        <v>15</v>
      </c>
      <c r="H34" s="2567">
        <f t="shared" si="4"/>
        <v>75</v>
      </c>
      <c r="I34" s="2569">
        <f t="shared" si="8"/>
        <v>3</v>
      </c>
      <c r="J34" s="2673"/>
      <c r="K34" s="2674"/>
      <c r="L34" s="2674"/>
      <c r="M34" s="2675"/>
      <c r="N34" s="2673"/>
      <c r="O34" s="2674"/>
      <c r="P34" s="2674"/>
      <c r="Q34" s="2675"/>
      <c r="R34" s="2673"/>
      <c r="S34" s="2674"/>
      <c r="T34" s="2674"/>
      <c r="U34" s="2675"/>
      <c r="V34" s="2673"/>
      <c r="W34" s="2674"/>
      <c r="X34" s="2674"/>
      <c r="Y34" s="2675"/>
      <c r="Z34" s="2673"/>
      <c r="AA34" s="2674"/>
      <c r="AB34" s="2674"/>
      <c r="AC34" s="2675"/>
      <c r="AD34" s="2673">
        <v>15</v>
      </c>
      <c r="AE34" s="2674">
        <v>30</v>
      </c>
      <c r="AF34" s="2674">
        <v>30</v>
      </c>
      <c r="AG34" s="2676">
        <v>3</v>
      </c>
      <c r="AH34" s="2677" t="s">
        <v>54</v>
      </c>
    </row>
    <row r="35" spans="1:34" ht="13.5" thickBot="1">
      <c r="A35" s="1177"/>
      <c r="B35" s="2678" t="s">
        <v>151</v>
      </c>
      <c r="C35" s="2679">
        <f>SUM(C24:C34)</f>
        <v>285</v>
      </c>
      <c r="D35" s="2679">
        <f t="shared" ref="D35:AG35" si="9">SUM(D24:D34)</f>
        <v>450</v>
      </c>
      <c r="E35" s="2679">
        <f t="shared" si="9"/>
        <v>735</v>
      </c>
      <c r="F35" s="2679">
        <f t="shared" si="9"/>
        <v>735</v>
      </c>
      <c r="G35" s="2679">
        <f t="shared" si="9"/>
        <v>540</v>
      </c>
      <c r="H35" s="2679">
        <f t="shared" si="9"/>
        <v>1275</v>
      </c>
      <c r="I35" s="2680">
        <f t="shared" si="9"/>
        <v>51</v>
      </c>
      <c r="J35" s="2679">
        <f t="shared" si="9"/>
        <v>45</v>
      </c>
      <c r="K35" s="2679">
        <f t="shared" si="9"/>
        <v>90</v>
      </c>
      <c r="L35" s="2679">
        <f t="shared" si="9"/>
        <v>115</v>
      </c>
      <c r="M35" s="2680">
        <f t="shared" si="9"/>
        <v>10</v>
      </c>
      <c r="N35" s="2679">
        <f t="shared" si="9"/>
        <v>45</v>
      </c>
      <c r="O35" s="2679">
        <f t="shared" si="9"/>
        <v>90</v>
      </c>
      <c r="P35" s="2679">
        <f t="shared" si="9"/>
        <v>90</v>
      </c>
      <c r="Q35" s="2680">
        <f t="shared" si="9"/>
        <v>9</v>
      </c>
      <c r="R35" s="2679">
        <f t="shared" si="9"/>
        <v>75</v>
      </c>
      <c r="S35" s="2679">
        <f t="shared" si="9"/>
        <v>90</v>
      </c>
      <c r="T35" s="2679">
        <f t="shared" si="9"/>
        <v>85</v>
      </c>
      <c r="U35" s="2680">
        <f t="shared" si="9"/>
        <v>10</v>
      </c>
      <c r="V35" s="2679">
        <f t="shared" si="9"/>
        <v>30</v>
      </c>
      <c r="W35" s="2679">
        <f t="shared" si="9"/>
        <v>60</v>
      </c>
      <c r="X35" s="2679">
        <f t="shared" si="9"/>
        <v>85</v>
      </c>
      <c r="Y35" s="2680">
        <f t="shared" si="9"/>
        <v>7</v>
      </c>
      <c r="Z35" s="2679">
        <f t="shared" si="9"/>
        <v>75</v>
      </c>
      <c r="AA35" s="2679">
        <f t="shared" si="9"/>
        <v>90</v>
      </c>
      <c r="AB35" s="2679">
        <f t="shared" si="9"/>
        <v>165</v>
      </c>
      <c r="AC35" s="2680">
        <f t="shared" si="9"/>
        <v>12</v>
      </c>
      <c r="AD35" s="2679">
        <f t="shared" si="9"/>
        <v>15</v>
      </c>
      <c r="AE35" s="2679">
        <f t="shared" si="9"/>
        <v>30</v>
      </c>
      <c r="AF35" s="2679">
        <f t="shared" si="9"/>
        <v>30</v>
      </c>
      <c r="AG35" s="2680">
        <f t="shared" si="9"/>
        <v>3</v>
      </c>
      <c r="AH35" s="2681"/>
    </row>
    <row r="36" spans="1:34" ht="13.5" thickBot="1">
      <c r="A36" s="2634" t="s">
        <v>17</v>
      </c>
      <c r="B36" s="2682" t="s">
        <v>330</v>
      </c>
      <c r="C36" s="2683"/>
      <c r="D36" s="2683"/>
      <c r="E36" s="2683"/>
      <c r="F36" s="2684"/>
      <c r="G36" s="2683"/>
      <c r="H36" s="2683"/>
      <c r="I36" s="2685"/>
      <c r="J36" s="2683"/>
      <c r="K36" s="2683"/>
      <c r="L36" s="2683"/>
      <c r="M36" s="2685"/>
      <c r="N36" s="2683"/>
      <c r="O36" s="2683"/>
      <c r="P36" s="2683"/>
      <c r="Q36" s="2685"/>
      <c r="R36" s="2683"/>
      <c r="S36" s="2683"/>
      <c r="T36" s="2683"/>
      <c r="U36" s="2685"/>
      <c r="V36" s="2683"/>
      <c r="W36" s="2683"/>
      <c r="X36" s="2683"/>
      <c r="Y36" s="2685"/>
      <c r="Z36" s="2683"/>
      <c r="AA36" s="2683"/>
      <c r="AB36" s="2683"/>
      <c r="AC36" s="2685"/>
      <c r="AD36" s="2683"/>
      <c r="AE36" s="2683"/>
      <c r="AF36" s="2683"/>
      <c r="AG36" s="2685"/>
      <c r="AH36" s="2686"/>
    </row>
    <row r="37" spans="1:34">
      <c r="A37" s="2687">
        <v>19</v>
      </c>
      <c r="B37" s="2688" t="s">
        <v>89</v>
      </c>
      <c r="C37" s="2689">
        <f t="shared" ref="C37:D46" si="10">SUM(J37,N37,R37,V37,Z37,AD37)</f>
        <v>60</v>
      </c>
      <c r="D37" s="2690">
        <f t="shared" si="10"/>
        <v>120</v>
      </c>
      <c r="E37" s="2691">
        <f>SUM(C37:D37)</f>
        <v>180</v>
      </c>
      <c r="F37" s="2692">
        <v>180</v>
      </c>
      <c r="G37" s="2690">
        <f>H37-F37</f>
        <v>70</v>
      </c>
      <c r="H37" s="2690">
        <f>$B$8*I37</f>
        <v>250</v>
      </c>
      <c r="I37" s="2693">
        <f>SUM(M37,Q37,U37,Y37,AC37,AG37)</f>
        <v>10</v>
      </c>
      <c r="J37" s="2694">
        <v>30</v>
      </c>
      <c r="K37" s="2695">
        <v>60</v>
      </c>
      <c r="L37" s="2695">
        <v>35</v>
      </c>
      <c r="M37" s="2696">
        <v>5</v>
      </c>
      <c r="N37" s="2694"/>
      <c r="O37" s="2695"/>
      <c r="P37" s="2695"/>
      <c r="Q37" s="2696"/>
      <c r="R37" s="2694"/>
      <c r="S37" s="2695"/>
      <c r="T37" s="2695"/>
      <c r="U37" s="2696"/>
      <c r="V37" s="2694"/>
      <c r="W37" s="2695"/>
      <c r="X37" s="2695"/>
      <c r="Y37" s="2696"/>
      <c r="Z37" s="2694">
        <v>30</v>
      </c>
      <c r="AA37" s="2695">
        <v>60</v>
      </c>
      <c r="AB37" s="2695">
        <v>35</v>
      </c>
      <c r="AC37" s="2696">
        <v>5</v>
      </c>
      <c r="AD37" s="2694"/>
      <c r="AE37" s="2695"/>
      <c r="AF37" s="2695"/>
      <c r="AG37" s="2696"/>
      <c r="AH37" s="2697" t="s">
        <v>331</v>
      </c>
    </row>
    <row r="38" spans="1:34">
      <c r="A38" s="2687">
        <v>20</v>
      </c>
      <c r="B38" s="2698" t="s">
        <v>332</v>
      </c>
      <c r="C38" s="2658">
        <f t="shared" si="10"/>
        <v>15</v>
      </c>
      <c r="D38" s="2590">
        <f t="shared" si="10"/>
        <v>60</v>
      </c>
      <c r="E38" s="2659">
        <f>SUM(C38:D38)</f>
        <v>75</v>
      </c>
      <c r="F38" s="2699">
        <v>75</v>
      </c>
      <c r="G38" s="2590">
        <f>H38-F38</f>
        <v>50</v>
      </c>
      <c r="H38" s="2590">
        <f>$B$8*I38</f>
        <v>125</v>
      </c>
      <c r="I38" s="2661">
        <f>SUM(M38,Q38,U38,Y38,AC38,AG38)</f>
        <v>5</v>
      </c>
      <c r="J38" s="2662"/>
      <c r="K38" s="2663"/>
      <c r="L38" s="2663"/>
      <c r="M38" s="2664"/>
      <c r="N38" s="2662">
        <v>15</v>
      </c>
      <c r="O38" s="2663">
        <v>30</v>
      </c>
      <c r="P38" s="2663">
        <v>30</v>
      </c>
      <c r="Q38" s="2664">
        <v>3</v>
      </c>
      <c r="R38" s="2662">
        <v>0</v>
      </c>
      <c r="S38" s="2663">
        <v>30</v>
      </c>
      <c r="T38" s="2663">
        <v>20</v>
      </c>
      <c r="U38" s="2664">
        <v>2</v>
      </c>
      <c r="V38" s="2662"/>
      <c r="W38" s="2663"/>
      <c r="X38" s="2663"/>
      <c r="Y38" s="2664"/>
      <c r="Z38" s="2662"/>
      <c r="AA38" s="2663"/>
      <c r="AB38" s="2663"/>
      <c r="AC38" s="2664"/>
      <c r="AD38" s="2662"/>
      <c r="AE38" s="2663"/>
      <c r="AF38" s="2663"/>
      <c r="AG38" s="2664"/>
      <c r="AH38" s="2700" t="s">
        <v>58</v>
      </c>
    </row>
    <row r="39" spans="1:34">
      <c r="A39" s="2687">
        <v>21</v>
      </c>
      <c r="B39" s="2698" t="s">
        <v>333</v>
      </c>
      <c r="C39" s="2658">
        <f t="shared" si="10"/>
        <v>15</v>
      </c>
      <c r="D39" s="2590">
        <f t="shared" si="10"/>
        <v>30</v>
      </c>
      <c r="E39" s="2659">
        <f>SUM(C39:D39)</f>
        <v>45</v>
      </c>
      <c r="F39" s="2660">
        <v>45</v>
      </c>
      <c r="G39" s="2590">
        <f>H39-F39</f>
        <v>30</v>
      </c>
      <c r="H39" s="2590">
        <f>$B$8*I39</f>
        <v>75</v>
      </c>
      <c r="I39" s="2661">
        <f>SUM(M39,Q39,U39,Y39,AC39,AG39)</f>
        <v>3</v>
      </c>
      <c r="J39" s="2662"/>
      <c r="K39" s="2663"/>
      <c r="L39" s="2663"/>
      <c r="M39" s="2664"/>
      <c r="N39" s="2662"/>
      <c r="O39" s="2663"/>
      <c r="P39" s="2663"/>
      <c r="Q39" s="2664"/>
      <c r="R39" s="2662">
        <v>15</v>
      </c>
      <c r="S39" s="2663">
        <v>30</v>
      </c>
      <c r="T39" s="2663">
        <v>30</v>
      </c>
      <c r="U39" s="2664">
        <v>3</v>
      </c>
      <c r="V39" s="2662"/>
      <c r="W39" s="2663"/>
      <c r="X39" s="2663"/>
      <c r="Y39" s="2664"/>
      <c r="Z39" s="2662"/>
      <c r="AA39" s="2663"/>
      <c r="AB39" s="2663"/>
      <c r="AC39" s="2664"/>
      <c r="AD39" s="2662"/>
      <c r="AE39" s="2663"/>
      <c r="AF39" s="2663"/>
      <c r="AG39" s="2664"/>
      <c r="AH39" s="2701" t="s">
        <v>64</v>
      </c>
    </row>
    <row r="40" spans="1:34">
      <c r="A40" s="2687">
        <v>22</v>
      </c>
      <c r="B40" s="2698" t="s">
        <v>334</v>
      </c>
      <c r="C40" s="2658">
        <f t="shared" si="10"/>
        <v>0</v>
      </c>
      <c r="D40" s="2590">
        <f t="shared" si="10"/>
        <v>30</v>
      </c>
      <c r="E40" s="2659">
        <f t="shared" ref="E40:E46" si="11">SUM(C40:D40)</f>
        <v>30</v>
      </c>
      <c r="F40" s="2660">
        <v>30</v>
      </c>
      <c r="G40" s="2590">
        <f t="shared" ref="G40:G46" si="12">H40-F40</f>
        <v>45</v>
      </c>
      <c r="H40" s="2590">
        <f t="shared" ref="H40:H46" si="13">$B$8*I40</f>
        <v>75</v>
      </c>
      <c r="I40" s="2661">
        <f t="shared" ref="I40:I46" si="14">SUM(M40,Q40,U40,Y40,AC40,AG40)</f>
        <v>3</v>
      </c>
      <c r="J40" s="2662">
        <v>0</v>
      </c>
      <c r="K40" s="2663">
        <v>30</v>
      </c>
      <c r="L40" s="2663">
        <v>45</v>
      </c>
      <c r="M40" s="2664">
        <v>3</v>
      </c>
      <c r="N40" s="2662"/>
      <c r="O40" s="2663"/>
      <c r="P40" s="2663"/>
      <c r="Q40" s="2664"/>
      <c r="R40" s="2662"/>
      <c r="S40" s="2663"/>
      <c r="T40" s="2663"/>
      <c r="U40" s="2664"/>
      <c r="V40" s="2662"/>
      <c r="W40" s="2663"/>
      <c r="X40" s="2663"/>
      <c r="Y40" s="2664"/>
      <c r="Z40" s="2662"/>
      <c r="AA40" s="2663"/>
      <c r="AB40" s="2663"/>
      <c r="AC40" s="2664"/>
      <c r="AD40" s="2662"/>
      <c r="AE40" s="2663"/>
      <c r="AF40" s="2663"/>
      <c r="AG40" s="2664"/>
      <c r="AH40" s="2701" t="s">
        <v>58</v>
      </c>
    </row>
    <row r="41" spans="1:34">
      <c r="A41" s="2687">
        <v>23</v>
      </c>
      <c r="B41" s="2698" t="s">
        <v>335</v>
      </c>
      <c r="C41" s="2658">
        <f t="shared" si="10"/>
        <v>0</v>
      </c>
      <c r="D41" s="2590">
        <f t="shared" si="10"/>
        <v>60</v>
      </c>
      <c r="E41" s="2659">
        <f t="shared" si="11"/>
        <v>60</v>
      </c>
      <c r="F41" s="2660">
        <v>60</v>
      </c>
      <c r="G41" s="2590">
        <f t="shared" si="12"/>
        <v>65</v>
      </c>
      <c r="H41" s="2590">
        <f t="shared" si="13"/>
        <v>125</v>
      </c>
      <c r="I41" s="2661">
        <f t="shared" si="14"/>
        <v>5</v>
      </c>
      <c r="J41" s="2662"/>
      <c r="K41" s="2663"/>
      <c r="L41" s="2663"/>
      <c r="M41" s="2664"/>
      <c r="N41" s="2662"/>
      <c r="O41" s="2663"/>
      <c r="P41" s="2663"/>
      <c r="Q41" s="2664"/>
      <c r="R41" s="2662">
        <v>0</v>
      </c>
      <c r="S41" s="2663">
        <v>30</v>
      </c>
      <c r="T41" s="2663">
        <v>20</v>
      </c>
      <c r="U41" s="2664">
        <v>2</v>
      </c>
      <c r="V41" s="2662">
        <v>0</v>
      </c>
      <c r="W41" s="2663">
        <v>30</v>
      </c>
      <c r="X41" s="2663">
        <v>45</v>
      </c>
      <c r="Y41" s="2664">
        <v>3</v>
      </c>
      <c r="Z41" s="2662"/>
      <c r="AA41" s="2663"/>
      <c r="AB41" s="2663"/>
      <c r="AC41" s="2664"/>
      <c r="AD41" s="2662"/>
      <c r="AE41" s="2663"/>
      <c r="AF41" s="2663"/>
      <c r="AG41" s="2664"/>
      <c r="AH41" s="2701" t="s">
        <v>123</v>
      </c>
    </row>
    <row r="42" spans="1:34">
      <c r="A42" s="2687">
        <v>24</v>
      </c>
      <c r="B42" s="2698" t="s">
        <v>336</v>
      </c>
      <c r="C42" s="2658">
        <f t="shared" si="10"/>
        <v>15</v>
      </c>
      <c r="D42" s="2590">
        <f t="shared" si="10"/>
        <v>30</v>
      </c>
      <c r="E42" s="2659">
        <f t="shared" si="11"/>
        <v>45</v>
      </c>
      <c r="F42" s="2660">
        <v>45</v>
      </c>
      <c r="G42" s="2590">
        <f t="shared" si="12"/>
        <v>30</v>
      </c>
      <c r="H42" s="2590">
        <f t="shared" si="13"/>
        <v>75</v>
      </c>
      <c r="I42" s="2661">
        <f t="shared" si="14"/>
        <v>3</v>
      </c>
      <c r="J42" s="2662"/>
      <c r="K42" s="2663"/>
      <c r="L42" s="2663"/>
      <c r="M42" s="2664"/>
      <c r="N42" s="2662"/>
      <c r="O42" s="2663"/>
      <c r="P42" s="2663"/>
      <c r="Q42" s="2664"/>
      <c r="R42" s="2662"/>
      <c r="S42" s="2663"/>
      <c r="T42" s="2663"/>
      <c r="U42" s="2664"/>
      <c r="V42" s="2662"/>
      <c r="W42" s="2663"/>
      <c r="X42" s="2663"/>
      <c r="Y42" s="2664"/>
      <c r="Z42" s="2662"/>
      <c r="AA42" s="2663"/>
      <c r="AB42" s="2663"/>
      <c r="AC42" s="2664"/>
      <c r="AD42" s="2662">
        <v>15</v>
      </c>
      <c r="AE42" s="2663">
        <v>30</v>
      </c>
      <c r="AF42" s="2663">
        <v>30</v>
      </c>
      <c r="AG42" s="2664">
        <v>3</v>
      </c>
      <c r="AH42" s="2701" t="s">
        <v>54</v>
      </c>
    </row>
    <row r="43" spans="1:34">
      <c r="A43" s="2687">
        <v>25</v>
      </c>
      <c r="B43" s="2698" t="s">
        <v>337</v>
      </c>
      <c r="C43" s="2658">
        <f t="shared" si="10"/>
        <v>30</v>
      </c>
      <c r="D43" s="2590">
        <f t="shared" si="10"/>
        <v>30</v>
      </c>
      <c r="E43" s="2659">
        <f t="shared" si="11"/>
        <v>60</v>
      </c>
      <c r="F43" s="2660">
        <v>60</v>
      </c>
      <c r="G43" s="2590">
        <f t="shared" si="12"/>
        <v>40</v>
      </c>
      <c r="H43" s="2590">
        <f t="shared" si="13"/>
        <v>100</v>
      </c>
      <c r="I43" s="2661">
        <f t="shared" si="14"/>
        <v>4</v>
      </c>
      <c r="J43" s="2662"/>
      <c r="K43" s="2663"/>
      <c r="L43" s="2663"/>
      <c r="M43" s="2664"/>
      <c r="N43" s="2662"/>
      <c r="O43" s="2663"/>
      <c r="P43" s="2663"/>
      <c r="Q43" s="2664"/>
      <c r="R43" s="2662"/>
      <c r="S43" s="2663"/>
      <c r="T43" s="2663"/>
      <c r="U43" s="2664"/>
      <c r="V43" s="2662"/>
      <c r="W43" s="2663"/>
      <c r="X43" s="2663"/>
      <c r="Y43" s="2664"/>
      <c r="Z43" s="2662">
        <v>30</v>
      </c>
      <c r="AA43" s="2663">
        <v>30</v>
      </c>
      <c r="AB43" s="2663">
        <v>40</v>
      </c>
      <c r="AC43" s="2664">
        <v>4</v>
      </c>
      <c r="AD43" s="2662"/>
      <c r="AE43" s="2663"/>
      <c r="AF43" s="2663"/>
      <c r="AG43" s="2664"/>
      <c r="AH43" s="2701" t="s">
        <v>52</v>
      </c>
    </row>
    <row r="44" spans="1:34">
      <c r="A44" s="2687">
        <v>26</v>
      </c>
      <c r="B44" s="2698" t="s">
        <v>338</v>
      </c>
      <c r="C44" s="2658">
        <v>30</v>
      </c>
      <c r="D44" s="2590">
        <v>30</v>
      </c>
      <c r="E44" s="2659">
        <v>60</v>
      </c>
      <c r="F44" s="2660">
        <v>60</v>
      </c>
      <c r="G44" s="2590">
        <v>40</v>
      </c>
      <c r="H44" s="2590">
        <v>100</v>
      </c>
      <c r="I44" s="2661">
        <v>4</v>
      </c>
      <c r="J44" s="2662"/>
      <c r="K44" s="2663"/>
      <c r="L44" s="2663"/>
      <c r="M44" s="2664"/>
      <c r="N44" s="2662"/>
      <c r="O44" s="2663"/>
      <c r="P44" s="2663"/>
      <c r="Q44" s="2664"/>
      <c r="R44" s="2662"/>
      <c r="S44" s="2663"/>
      <c r="T44" s="2663"/>
      <c r="U44" s="2664"/>
      <c r="V44" s="2662"/>
      <c r="W44" s="2663"/>
      <c r="X44" s="2663"/>
      <c r="Y44" s="2664"/>
      <c r="Z44" s="2662">
        <v>30</v>
      </c>
      <c r="AA44" s="2663">
        <v>30</v>
      </c>
      <c r="AB44" s="2663">
        <v>40</v>
      </c>
      <c r="AC44" s="2664">
        <v>4</v>
      </c>
      <c r="AD44" s="2662"/>
      <c r="AE44" s="2663"/>
      <c r="AF44" s="2663"/>
      <c r="AG44" s="2664"/>
      <c r="AH44" s="2701" t="s">
        <v>52</v>
      </c>
    </row>
    <row r="45" spans="1:34">
      <c r="A45" s="2687">
        <v>27</v>
      </c>
      <c r="B45" s="2698" t="s">
        <v>339</v>
      </c>
      <c r="C45" s="2658">
        <f t="shared" si="10"/>
        <v>15</v>
      </c>
      <c r="D45" s="2590">
        <f t="shared" si="10"/>
        <v>30</v>
      </c>
      <c r="E45" s="2659">
        <f t="shared" si="11"/>
        <v>45</v>
      </c>
      <c r="F45" s="2660">
        <v>45</v>
      </c>
      <c r="G45" s="2590">
        <f t="shared" si="12"/>
        <v>30</v>
      </c>
      <c r="H45" s="2590">
        <f t="shared" si="13"/>
        <v>75</v>
      </c>
      <c r="I45" s="2661">
        <f t="shared" si="14"/>
        <v>3</v>
      </c>
      <c r="J45" s="2662"/>
      <c r="K45" s="2663"/>
      <c r="L45" s="2663"/>
      <c r="M45" s="2664"/>
      <c r="N45" s="2662"/>
      <c r="O45" s="2663"/>
      <c r="P45" s="2663"/>
      <c r="Q45" s="2664"/>
      <c r="R45" s="2662"/>
      <c r="S45" s="2663"/>
      <c r="T45" s="2663"/>
      <c r="U45" s="2664"/>
      <c r="V45" s="2662"/>
      <c r="W45" s="2663"/>
      <c r="X45" s="2663"/>
      <c r="Y45" s="2664"/>
      <c r="Z45" s="2662"/>
      <c r="AA45" s="2663"/>
      <c r="AB45" s="2663"/>
      <c r="AC45" s="2664"/>
      <c r="AD45" s="2662">
        <v>15</v>
      </c>
      <c r="AE45" s="2663">
        <v>30</v>
      </c>
      <c r="AF45" s="2663">
        <v>30</v>
      </c>
      <c r="AG45" s="2664">
        <v>3</v>
      </c>
      <c r="AH45" s="2701" t="s">
        <v>54</v>
      </c>
    </row>
    <row r="46" spans="1:34">
      <c r="A46" s="2687">
        <v>28</v>
      </c>
      <c r="B46" s="2702" t="s">
        <v>340</v>
      </c>
      <c r="C46" s="2658">
        <f t="shared" si="10"/>
        <v>0</v>
      </c>
      <c r="D46" s="2590">
        <f t="shared" si="10"/>
        <v>120</v>
      </c>
      <c r="E46" s="2659">
        <f t="shared" si="11"/>
        <v>120</v>
      </c>
      <c r="F46" s="2660">
        <v>120</v>
      </c>
      <c r="G46" s="2590">
        <f t="shared" si="12"/>
        <v>180</v>
      </c>
      <c r="H46" s="2590">
        <f t="shared" si="13"/>
        <v>300</v>
      </c>
      <c r="I46" s="2661">
        <f t="shared" si="14"/>
        <v>12</v>
      </c>
      <c r="J46" s="2662">
        <v>0</v>
      </c>
      <c r="K46" s="2663">
        <v>30</v>
      </c>
      <c r="L46" s="2663">
        <v>45</v>
      </c>
      <c r="M46" s="2664">
        <v>3</v>
      </c>
      <c r="N46" s="2662">
        <v>0</v>
      </c>
      <c r="O46" s="2663">
        <v>30</v>
      </c>
      <c r="P46" s="2663">
        <v>45</v>
      </c>
      <c r="Q46" s="2664">
        <v>3</v>
      </c>
      <c r="R46" s="2662"/>
      <c r="S46" s="2663"/>
      <c r="T46" s="2663"/>
      <c r="U46" s="2664"/>
      <c r="V46" s="2662">
        <v>0</v>
      </c>
      <c r="W46" s="2663">
        <v>30</v>
      </c>
      <c r="X46" s="2663">
        <v>45</v>
      </c>
      <c r="Y46" s="2664">
        <v>3</v>
      </c>
      <c r="Z46" s="2662"/>
      <c r="AA46" s="2663"/>
      <c r="AB46" s="2663"/>
      <c r="AC46" s="2664"/>
      <c r="AD46" s="2662">
        <v>0</v>
      </c>
      <c r="AE46" s="2663">
        <v>30</v>
      </c>
      <c r="AF46" s="2663">
        <v>45</v>
      </c>
      <c r="AG46" s="2664">
        <v>3</v>
      </c>
      <c r="AH46" s="2701" t="s">
        <v>341</v>
      </c>
    </row>
    <row r="47" spans="1:34" ht="13.5" thickBot="1">
      <c r="A47" s="2703">
        <v>29</v>
      </c>
      <c r="B47" s="2704" t="s">
        <v>342</v>
      </c>
      <c r="C47" s="2566">
        <f>SUM(J47,N47,R47,V47,Z47,AD47)</f>
        <v>0</v>
      </c>
      <c r="D47" s="2567">
        <f>SUM(K47,O47,S47,W47,AA47,AE47)</f>
        <v>60</v>
      </c>
      <c r="E47" s="2671">
        <f>SUM(C47:D47)</f>
        <v>60</v>
      </c>
      <c r="F47" s="2672">
        <v>60</v>
      </c>
      <c r="G47" s="2567">
        <f>H47-F47</f>
        <v>90</v>
      </c>
      <c r="H47" s="2567">
        <f>$B$8*I47</f>
        <v>150</v>
      </c>
      <c r="I47" s="2569">
        <f>SUM(M47,Q47,U47,Y47,AC47,AG47)</f>
        <v>6</v>
      </c>
      <c r="J47" s="2673"/>
      <c r="K47" s="2674"/>
      <c r="L47" s="2674"/>
      <c r="M47" s="2675"/>
      <c r="N47" s="2673"/>
      <c r="O47" s="2674"/>
      <c r="P47" s="2674"/>
      <c r="Q47" s="2675"/>
      <c r="R47" s="2673"/>
      <c r="S47" s="2674"/>
      <c r="T47" s="2674"/>
      <c r="U47" s="2675"/>
      <c r="V47" s="2673">
        <v>0</v>
      </c>
      <c r="W47" s="2674">
        <v>60</v>
      </c>
      <c r="X47" s="2674">
        <v>90</v>
      </c>
      <c r="Y47" s="2675">
        <v>6</v>
      </c>
      <c r="Z47" s="2673"/>
      <c r="AA47" s="2674"/>
      <c r="AB47" s="2674"/>
      <c r="AC47" s="2675"/>
      <c r="AD47" s="2673"/>
      <c r="AE47" s="2674"/>
      <c r="AF47" s="2674"/>
      <c r="AG47" s="2675"/>
      <c r="AH47" s="2705" t="s">
        <v>62</v>
      </c>
    </row>
    <row r="48" spans="1:34" ht="13.5" thickBot="1">
      <c r="A48" s="2706"/>
      <c r="B48" s="2678" t="s">
        <v>151</v>
      </c>
      <c r="C48" s="2707">
        <f>SUM(C37:C47)</f>
        <v>180</v>
      </c>
      <c r="D48" s="2707">
        <f t="shared" ref="D48:AG48" si="15">SUM(D37:D47)</f>
        <v>600</v>
      </c>
      <c r="E48" s="2707">
        <f t="shared" si="15"/>
        <v>780</v>
      </c>
      <c r="F48" s="2707">
        <f t="shared" si="15"/>
        <v>780</v>
      </c>
      <c r="G48" s="2707">
        <f t="shared" si="15"/>
        <v>670</v>
      </c>
      <c r="H48" s="2707">
        <f t="shared" si="15"/>
        <v>1450</v>
      </c>
      <c r="I48" s="2708">
        <f t="shared" si="15"/>
        <v>58</v>
      </c>
      <c r="J48" s="2707">
        <f t="shared" si="15"/>
        <v>30</v>
      </c>
      <c r="K48" s="2707">
        <f t="shared" si="15"/>
        <v>120</v>
      </c>
      <c r="L48" s="2707">
        <f t="shared" si="15"/>
        <v>125</v>
      </c>
      <c r="M48" s="2708">
        <f t="shared" si="15"/>
        <v>11</v>
      </c>
      <c r="N48" s="2707">
        <f t="shared" si="15"/>
        <v>15</v>
      </c>
      <c r="O48" s="2707">
        <f t="shared" si="15"/>
        <v>60</v>
      </c>
      <c r="P48" s="2707">
        <f t="shared" si="15"/>
        <v>75</v>
      </c>
      <c r="Q48" s="2708">
        <f t="shared" si="15"/>
        <v>6</v>
      </c>
      <c r="R48" s="2707">
        <f t="shared" si="15"/>
        <v>15</v>
      </c>
      <c r="S48" s="2707">
        <f t="shared" si="15"/>
        <v>90</v>
      </c>
      <c r="T48" s="2707">
        <f t="shared" si="15"/>
        <v>70</v>
      </c>
      <c r="U48" s="2708">
        <f t="shared" si="15"/>
        <v>7</v>
      </c>
      <c r="V48" s="2707">
        <f t="shared" si="15"/>
        <v>0</v>
      </c>
      <c r="W48" s="2707">
        <f t="shared" si="15"/>
        <v>120</v>
      </c>
      <c r="X48" s="2707">
        <f t="shared" si="15"/>
        <v>180</v>
      </c>
      <c r="Y48" s="2708">
        <f t="shared" si="15"/>
        <v>12</v>
      </c>
      <c r="Z48" s="2707">
        <f t="shared" si="15"/>
        <v>90</v>
      </c>
      <c r="AA48" s="2707">
        <f t="shared" si="15"/>
        <v>120</v>
      </c>
      <c r="AB48" s="2707">
        <f t="shared" si="15"/>
        <v>115</v>
      </c>
      <c r="AC48" s="2708">
        <f t="shared" si="15"/>
        <v>13</v>
      </c>
      <c r="AD48" s="2707">
        <f t="shared" si="15"/>
        <v>30</v>
      </c>
      <c r="AE48" s="2707">
        <f t="shared" si="15"/>
        <v>90</v>
      </c>
      <c r="AF48" s="2707">
        <f t="shared" si="15"/>
        <v>105</v>
      </c>
      <c r="AG48" s="2616">
        <f t="shared" si="15"/>
        <v>9</v>
      </c>
      <c r="AH48" s="2709"/>
    </row>
    <row r="49" spans="1:34" ht="13.5" thickBot="1">
      <c r="A49" s="2634" t="s">
        <v>18</v>
      </c>
      <c r="B49" s="2682" t="s">
        <v>348</v>
      </c>
      <c r="C49" s="2683"/>
      <c r="D49" s="2683"/>
      <c r="E49" s="2683"/>
      <c r="F49" s="2684"/>
      <c r="G49" s="2683"/>
      <c r="H49" s="2683"/>
      <c r="I49" s="2685"/>
      <c r="J49" s="2683"/>
      <c r="K49" s="2683"/>
      <c r="L49" s="2683"/>
      <c r="M49" s="2685"/>
      <c r="N49" s="2683"/>
      <c r="O49" s="2683"/>
      <c r="P49" s="2683"/>
      <c r="Q49" s="2685"/>
      <c r="R49" s="2683"/>
      <c r="S49" s="2683"/>
      <c r="T49" s="2683"/>
      <c r="U49" s="2685"/>
      <c r="V49" s="2683"/>
      <c r="W49" s="2683"/>
      <c r="X49" s="2683"/>
      <c r="Y49" s="2685"/>
      <c r="Z49" s="2683"/>
      <c r="AA49" s="2683"/>
      <c r="AB49" s="2683"/>
      <c r="AC49" s="2685"/>
      <c r="AD49" s="2683"/>
      <c r="AE49" s="2683"/>
      <c r="AF49" s="2683"/>
      <c r="AG49" s="2685"/>
      <c r="AH49" s="2686"/>
    </row>
    <row r="50" spans="1:34">
      <c r="A50" s="2565">
        <v>30</v>
      </c>
      <c r="B50" s="2710" t="s">
        <v>99</v>
      </c>
      <c r="C50" s="2679">
        <f>SUM(J50,N50,R50,V50,Z50,AD50)</f>
        <v>0</v>
      </c>
      <c r="D50" s="2711">
        <v>960</v>
      </c>
      <c r="E50" s="2712">
        <f>SUM(C50:D50)</f>
        <v>960</v>
      </c>
      <c r="F50" s="2713">
        <v>960</v>
      </c>
      <c r="G50" s="2711">
        <f>H50-F50</f>
        <v>40</v>
      </c>
      <c r="H50" s="2711">
        <f>$B$8*I50</f>
        <v>1000</v>
      </c>
      <c r="I50" s="2714">
        <v>40</v>
      </c>
      <c r="J50" s="2715"/>
      <c r="K50" s="2716"/>
      <c r="L50" s="2716"/>
      <c r="M50" s="2717"/>
      <c r="N50" s="2715">
        <v>0</v>
      </c>
      <c r="O50" s="2716">
        <v>192</v>
      </c>
      <c r="P50" s="2716">
        <v>8</v>
      </c>
      <c r="Q50" s="2717">
        <v>8</v>
      </c>
      <c r="R50" s="2715">
        <v>0</v>
      </c>
      <c r="S50" s="2716">
        <v>192</v>
      </c>
      <c r="T50" s="2716">
        <v>8</v>
      </c>
      <c r="U50" s="2717">
        <v>8</v>
      </c>
      <c r="V50" s="2715">
        <v>0</v>
      </c>
      <c r="W50" s="2716">
        <v>192</v>
      </c>
      <c r="X50" s="2716">
        <v>8</v>
      </c>
      <c r="Y50" s="2717">
        <v>8</v>
      </c>
      <c r="Z50" s="2715">
        <v>0</v>
      </c>
      <c r="AA50" s="2716">
        <v>192</v>
      </c>
      <c r="AB50" s="2716">
        <v>8</v>
      </c>
      <c r="AC50" s="2717">
        <v>8</v>
      </c>
      <c r="AD50" s="2715">
        <v>0</v>
      </c>
      <c r="AE50" s="2716">
        <v>192</v>
      </c>
      <c r="AF50" s="2716">
        <v>8</v>
      </c>
      <c r="AG50" s="2717">
        <v>8</v>
      </c>
      <c r="AH50" s="2718" t="s">
        <v>349</v>
      </c>
    </row>
    <row r="51" spans="1:34" ht="13.5" thickBot="1">
      <c r="A51" s="2565">
        <v>31</v>
      </c>
      <c r="B51" s="2719" t="s">
        <v>350</v>
      </c>
      <c r="C51" s="2566">
        <v>0</v>
      </c>
      <c r="D51" s="2567">
        <v>8</v>
      </c>
      <c r="E51" s="2671">
        <v>8</v>
      </c>
      <c r="F51" s="2672">
        <v>8</v>
      </c>
      <c r="G51" s="2567">
        <v>42</v>
      </c>
      <c r="H51" s="2567">
        <v>50</v>
      </c>
      <c r="I51" s="2569">
        <v>2</v>
      </c>
      <c r="J51" s="2673"/>
      <c r="K51" s="2674"/>
      <c r="L51" s="2674"/>
      <c r="M51" s="2675"/>
      <c r="N51" s="2673"/>
      <c r="O51" s="2674"/>
      <c r="P51" s="2674"/>
      <c r="Q51" s="2675"/>
      <c r="R51" s="2673"/>
      <c r="S51" s="2674"/>
      <c r="T51" s="2674"/>
      <c r="U51" s="2675"/>
      <c r="V51" s="2673"/>
      <c r="W51" s="2674"/>
      <c r="X51" s="2674"/>
      <c r="Y51" s="2675"/>
      <c r="Z51" s="2673"/>
      <c r="AA51" s="2674"/>
      <c r="AB51" s="2674"/>
      <c r="AC51" s="2675"/>
      <c r="AD51" s="2673"/>
      <c r="AE51" s="2674">
        <v>8</v>
      </c>
      <c r="AF51" s="2674">
        <v>42</v>
      </c>
      <c r="AG51" s="2675">
        <v>2</v>
      </c>
      <c r="AH51" s="2705" t="s">
        <v>54</v>
      </c>
    </row>
    <row r="52" spans="1:34" ht="13.5" thickBot="1">
      <c r="A52" s="2563"/>
      <c r="B52" s="2678" t="s">
        <v>151</v>
      </c>
      <c r="C52" s="2614">
        <f>SUM(C50:C51)</f>
        <v>0</v>
      </c>
      <c r="D52" s="2614">
        <f t="shared" ref="D52:AG52" si="16">SUM(D50:D51)</f>
        <v>968</v>
      </c>
      <c r="E52" s="2614">
        <f t="shared" si="16"/>
        <v>968</v>
      </c>
      <c r="F52" s="2614">
        <f t="shared" si="16"/>
        <v>968</v>
      </c>
      <c r="G52" s="2614">
        <f t="shared" si="16"/>
        <v>82</v>
      </c>
      <c r="H52" s="2614">
        <f t="shared" si="16"/>
        <v>1050</v>
      </c>
      <c r="I52" s="2615">
        <f t="shared" si="16"/>
        <v>42</v>
      </c>
      <c r="J52" s="2614">
        <f t="shared" si="16"/>
        <v>0</v>
      </c>
      <c r="K52" s="2614">
        <f t="shared" si="16"/>
        <v>0</v>
      </c>
      <c r="L52" s="2614">
        <f t="shared" si="16"/>
        <v>0</v>
      </c>
      <c r="M52" s="2615">
        <f t="shared" si="16"/>
        <v>0</v>
      </c>
      <c r="N52" s="2614">
        <f t="shared" si="16"/>
        <v>0</v>
      </c>
      <c r="O52" s="2614">
        <f t="shared" si="16"/>
        <v>192</v>
      </c>
      <c r="P52" s="2614">
        <f t="shared" si="16"/>
        <v>8</v>
      </c>
      <c r="Q52" s="2615">
        <f t="shared" si="16"/>
        <v>8</v>
      </c>
      <c r="R52" s="2614">
        <f t="shared" si="16"/>
        <v>0</v>
      </c>
      <c r="S52" s="2614">
        <f t="shared" si="16"/>
        <v>192</v>
      </c>
      <c r="T52" s="2614">
        <f t="shared" si="16"/>
        <v>8</v>
      </c>
      <c r="U52" s="2615">
        <f t="shared" si="16"/>
        <v>8</v>
      </c>
      <c r="V52" s="2614">
        <f t="shared" si="16"/>
        <v>0</v>
      </c>
      <c r="W52" s="2614">
        <f t="shared" si="16"/>
        <v>192</v>
      </c>
      <c r="X52" s="2614">
        <f t="shared" si="16"/>
        <v>8</v>
      </c>
      <c r="Y52" s="2615">
        <f t="shared" si="16"/>
        <v>8</v>
      </c>
      <c r="Z52" s="2614">
        <f t="shared" si="16"/>
        <v>0</v>
      </c>
      <c r="AA52" s="2614">
        <f t="shared" si="16"/>
        <v>192</v>
      </c>
      <c r="AB52" s="2614">
        <f t="shared" si="16"/>
        <v>8</v>
      </c>
      <c r="AC52" s="2615">
        <f t="shared" si="16"/>
        <v>8</v>
      </c>
      <c r="AD52" s="2614">
        <f t="shared" si="16"/>
        <v>0</v>
      </c>
      <c r="AE52" s="2614">
        <f t="shared" si="16"/>
        <v>200</v>
      </c>
      <c r="AF52" s="2614">
        <f t="shared" si="16"/>
        <v>50</v>
      </c>
      <c r="AG52" s="2615">
        <f t="shared" si="16"/>
        <v>10</v>
      </c>
      <c r="AH52" s="2617"/>
    </row>
    <row r="53" spans="1:34" ht="13.5" thickBot="1">
      <c r="A53" s="2570"/>
      <c r="B53" s="2720"/>
      <c r="C53" s="2721"/>
      <c r="D53" s="2722"/>
      <c r="E53" s="2723"/>
      <c r="F53" s="2724"/>
      <c r="G53" s="2722"/>
      <c r="H53" s="2722"/>
      <c r="I53" s="2725"/>
      <c r="J53" s="2721"/>
      <c r="K53" s="2722"/>
      <c r="L53" s="2722"/>
      <c r="M53" s="2725"/>
      <c r="N53" s="2721"/>
      <c r="O53" s="2722"/>
      <c r="P53" s="2722"/>
      <c r="Q53" s="2725"/>
      <c r="R53" s="2721"/>
      <c r="S53" s="2722"/>
      <c r="T53" s="2722"/>
      <c r="U53" s="2725"/>
      <c r="V53" s="2721"/>
      <c r="W53" s="2722"/>
      <c r="X53" s="2722"/>
      <c r="Y53" s="2725"/>
      <c r="Z53" s="2721"/>
      <c r="AA53" s="2722"/>
      <c r="AB53" s="2722"/>
      <c r="AC53" s="2725"/>
      <c r="AD53" s="2721"/>
      <c r="AE53" s="2722"/>
      <c r="AF53" s="2722"/>
      <c r="AG53" s="2726"/>
      <c r="AH53" s="2727"/>
    </row>
    <row r="54" spans="1:34" ht="13.5" thickBot="1">
      <c r="A54" s="5561" t="s">
        <v>3</v>
      </c>
      <c r="B54" s="5562"/>
      <c r="C54" s="2728">
        <f>SUM(C14,C21,C35,C48,C52)</f>
        <v>604</v>
      </c>
      <c r="D54" s="2728">
        <f t="shared" ref="D54:AG54" si="17">SUM(D14,D21,D35,D48,D52)</f>
        <v>2288</v>
      </c>
      <c r="E54" s="2728">
        <f t="shared" si="17"/>
        <v>2892</v>
      </c>
      <c r="F54" s="2728">
        <f t="shared" si="17"/>
        <v>2892</v>
      </c>
      <c r="G54" s="2728">
        <f t="shared" si="17"/>
        <v>1612</v>
      </c>
      <c r="H54" s="2728">
        <f t="shared" si="17"/>
        <v>4504</v>
      </c>
      <c r="I54" s="2729">
        <f t="shared" si="17"/>
        <v>180</v>
      </c>
      <c r="J54" s="2728">
        <f t="shared" si="17"/>
        <v>124</v>
      </c>
      <c r="K54" s="2728">
        <f t="shared" si="17"/>
        <v>270</v>
      </c>
      <c r="L54" s="2728">
        <f t="shared" si="17"/>
        <v>310</v>
      </c>
      <c r="M54" s="2729">
        <f t="shared" si="17"/>
        <v>28</v>
      </c>
      <c r="N54" s="2728">
        <f t="shared" si="17"/>
        <v>105</v>
      </c>
      <c r="O54" s="2728">
        <f t="shared" si="17"/>
        <v>402</v>
      </c>
      <c r="P54" s="2728">
        <f t="shared" si="17"/>
        <v>243</v>
      </c>
      <c r="Q54" s="2729">
        <f t="shared" si="17"/>
        <v>30</v>
      </c>
      <c r="R54" s="2728">
        <f t="shared" si="17"/>
        <v>105</v>
      </c>
      <c r="S54" s="2728">
        <f t="shared" si="17"/>
        <v>432</v>
      </c>
      <c r="T54" s="2728">
        <f t="shared" si="17"/>
        <v>213</v>
      </c>
      <c r="U54" s="2729">
        <f t="shared" si="17"/>
        <v>30</v>
      </c>
      <c r="V54" s="2728">
        <f t="shared" si="17"/>
        <v>30</v>
      </c>
      <c r="W54" s="2728">
        <f t="shared" si="17"/>
        <v>402</v>
      </c>
      <c r="X54" s="2728">
        <f t="shared" si="17"/>
        <v>293</v>
      </c>
      <c r="Y54" s="2729">
        <f t="shared" si="17"/>
        <v>29</v>
      </c>
      <c r="Z54" s="2728">
        <f t="shared" si="17"/>
        <v>165</v>
      </c>
      <c r="AA54" s="2728">
        <f t="shared" si="17"/>
        <v>402</v>
      </c>
      <c r="AB54" s="2728">
        <f t="shared" si="17"/>
        <v>288</v>
      </c>
      <c r="AC54" s="2729">
        <f t="shared" si="17"/>
        <v>33</v>
      </c>
      <c r="AD54" s="2728">
        <f t="shared" si="17"/>
        <v>75</v>
      </c>
      <c r="AE54" s="2728">
        <f t="shared" si="17"/>
        <v>380</v>
      </c>
      <c r="AF54" s="2728">
        <f t="shared" si="17"/>
        <v>295</v>
      </c>
      <c r="AG54" s="2729">
        <f t="shared" si="17"/>
        <v>30</v>
      </c>
      <c r="AH54" s="1242"/>
    </row>
    <row r="55" spans="1:34" ht="13.5" thickBot="1">
      <c r="A55" s="1243"/>
      <c r="B55" s="1244" t="s">
        <v>351</v>
      </c>
      <c r="C55" s="1245"/>
      <c r="D55" s="1245"/>
      <c r="E55" s="1245"/>
      <c r="F55" s="1245"/>
      <c r="G55" s="1245"/>
      <c r="H55" s="1245"/>
      <c r="I55" s="1245"/>
      <c r="J55" s="1245"/>
      <c r="K55" s="1245"/>
      <c r="L55" s="1245"/>
      <c r="M55" s="1245"/>
      <c r="N55" s="1245"/>
      <c r="O55" s="1245"/>
      <c r="P55" s="1245"/>
      <c r="Q55" s="1245"/>
      <c r="R55" s="1245"/>
      <c r="S55" s="1245"/>
      <c r="T55" s="1245"/>
      <c r="U55" s="1245"/>
      <c r="V55" s="1245"/>
      <c r="W55" s="1245"/>
      <c r="X55" s="1245"/>
      <c r="Y55" s="1245"/>
      <c r="Z55" s="1245"/>
      <c r="AA55" s="1245"/>
      <c r="AB55" s="1245"/>
      <c r="AC55" s="1245"/>
      <c r="AD55" s="1245"/>
      <c r="AE55" s="1245"/>
      <c r="AF55" s="1245"/>
      <c r="AG55" s="1245"/>
      <c r="AH55" s="1245"/>
    </row>
    <row r="56" spans="1:34" ht="13.5" thickBot="1">
      <c r="A56" s="1246"/>
      <c r="B56" s="1246" t="s">
        <v>352</v>
      </c>
      <c r="C56" s="1245"/>
      <c r="D56" s="1245"/>
      <c r="E56" s="1245"/>
      <c r="F56" s="1245"/>
      <c r="G56" s="1245"/>
      <c r="H56" s="1245"/>
      <c r="I56" s="1245"/>
      <c r="J56" s="5563"/>
      <c r="K56" s="5563"/>
      <c r="L56" s="5563"/>
      <c r="M56" s="5563"/>
      <c r="N56" s="5563"/>
      <c r="O56" s="5563"/>
      <c r="P56" s="5563"/>
      <c r="Q56" s="5563"/>
      <c r="R56" s="5563"/>
      <c r="S56" s="5563"/>
      <c r="T56" s="5563"/>
      <c r="U56" s="5563"/>
      <c r="V56" s="5563"/>
      <c r="W56" s="5563"/>
      <c r="X56" s="5563"/>
      <c r="Y56" s="5563"/>
      <c r="Z56" s="5563"/>
      <c r="AA56" s="5563"/>
      <c r="AB56" s="5563"/>
      <c r="AC56" s="5563"/>
      <c r="AD56" s="5563"/>
      <c r="AE56" s="5563"/>
      <c r="AF56" s="5563"/>
      <c r="AG56" s="5563"/>
      <c r="AH56" s="2730" t="s">
        <v>22</v>
      </c>
    </row>
    <row r="57" spans="1:34" ht="13.5" thickBot="1">
      <c r="A57" s="1246"/>
      <c r="C57" s="1248"/>
      <c r="D57" s="1248"/>
      <c r="E57" s="1248"/>
      <c r="F57" s="1245"/>
      <c r="G57" s="1245"/>
      <c r="H57" s="5569" t="s">
        <v>103</v>
      </c>
      <c r="I57" s="5570"/>
      <c r="J57" s="5571">
        <v>4</v>
      </c>
      <c r="K57" s="5554"/>
      <c r="L57" s="5554"/>
      <c r="M57" s="5554"/>
      <c r="N57" s="5554">
        <v>5</v>
      </c>
      <c r="O57" s="5554"/>
      <c r="P57" s="5554"/>
      <c r="Q57" s="5554"/>
      <c r="R57" s="5554">
        <v>6</v>
      </c>
      <c r="S57" s="5554"/>
      <c r="T57" s="5554"/>
      <c r="U57" s="5554"/>
      <c r="V57" s="5554">
        <v>6</v>
      </c>
      <c r="W57" s="5554"/>
      <c r="X57" s="5554"/>
      <c r="Y57" s="5554"/>
      <c r="Z57" s="5554">
        <v>5</v>
      </c>
      <c r="AA57" s="5554"/>
      <c r="AB57" s="5554"/>
      <c r="AC57" s="5554"/>
      <c r="AD57" s="5554">
        <v>7</v>
      </c>
      <c r="AE57" s="5554"/>
      <c r="AF57" s="5554"/>
      <c r="AG57" s="5554"/>
      <c r="AH57" s="2691">
        <f>SUM(J57:AG57)</f>
        <v>33</v>
      </c>
    </row>
    <row r="58" spans="1:34" ht="13.5" thickBot="1">
      <c r="A58" s="1246"/>
      <c r="B58" s="1248"/>
      <c r="C58" s="1245"/>
      <c r="D58" s="1245"/>
      <c r="E58" s="1245"/>
      <c r="F58" s="1245"/>
      <c r="G58" s="1245"/>
      <c r="H58" s="5565" t="s">
        <v>104</v>
      </c>
      <c r="I58" s="5566"/>
      <c r="J58" s="5567">
        <v>2</v>
      </c>
      <c r="K58" s="5568"/>
      <c r="L58" s="5568"/>
      <c r="M58" s="5568"/>
      <c r="N58" s="5568">
        <v>3</v>
      </c>
      <c r="O58" s="5568"/>
      <c r="P58" s="5568"/>
      <c r="Q58" s="5568"/>
      <c r="R58" s="5568">
        <v>2</v>
      </c>
      <c r="S58" s="5568"/>
      <c r="T58" s="5568"/>
      <c r="U58" s="5568"/>
      <c r="V58" s="5568">
        <v>0</v>
      </c>
      <c r="W58" s="5568"/>
      <c r="X58" s="5568"/>
      <c r="Y58" s="5568"/>
      <c r="Z58" s="5568">
        <v>2</v>
      </c>
      <c r="AA58" s="5568"/>
      <c r="AB58" s="5568"/>
      <c r="AC58" s="5568"/>
      <c r="AD58" s="5568">
        <v>1</v>
      </c>
      <c r="AE58" s="5568"/>
      <c r="AF58" s="5568"/>
      <c r="AG58" s="5568"/>
      <c r="AH58" s="2731">
        <f>SUM(J58:AG58)</f>
        <v>10</v>
      </c>
    </row>
    <row r="59" spans="1:34">
      <c r="A59" s="1246"/>
      <c r="B59" s="1246"/>
      <c r="C59" s="1245"/>
      <c r="D59" s="1245"/>
      <c r="E59" s="1245"/>
      <c r="F59" s="1245"/>
      <c r="G59" s="1245"/>
      <c r="H59" s="1245"/>
      <c r="I59" s="1245"/>
      <c r="J59" s="1246"/>
      <c r="K59" s="1246"/>
      <c r="L59" s="1246"/>
      <c r="M59" s="1246"/>
      <c r="N59" s="1246"/>
      <c r="O59" s="1246"/>
      <c r="P59" s="1246"/>
      <c r="Q59" s="1246"/>
      <c r="R59" s="1246"/>
      <c r="S59" s="1246"/>
      <c r="T59" s="1246"/>
      <c r="U59" s="1246"/>
      <c r="V59" s="1246"/>
      <c r="W59" s="1246"/>
      <c r="X59" s="1246"/>
      <c r="Y59" s="1246"/>
      <c r="Z59" s="1246"/>
      <c r="AA59" s="1246"/>
      <c r="AB59" s="1246"/>
      <c r="AC59" s="1246"/>
      <c r="AD59" s="1246"/>
      <c r="AE59" s="1246"/>
      <c r="AF59" s="1246"/>
      <c r="AG59" s="1246"/>
      <c r="AH59" s="1246"/>
    </row>
    <row r="61" spans="1:34">
      <c r="C61" s="5564"/>
      <c r="D61" s="5564"/>
      <c r="E61" s="5564"/>
      <c r="F61" s="5564"/>
      <c r="G61" s="5564"/>
      <c r="H61" s="5564"/>
      <c r="I61" s="5564"/>
      <c r="J61" s="5564"/>
      <c r="K61" s="5564"/>
      <c r="L61" s="5564"/>
      <c r="M61" s="5564"/>
      <c r="N61" s="5564"/>
      <c r="O61" s="5564"/>
      <c r="P61" s="5564"/>
      <c r="Q61" s="5564"/>
      <c r="R61" s="5564"/>
      <c r="S61" s="5564"/>
      <c r="T61" s="5564"/>
      <c r="U61" s="5564"/>
      <c r="V61" s="5564"/>
      <c r="W61" s="5564"/>
      <c r="X61" s="5564"/>
      <c r="Y61" s="5564"/>
      <c r="Z61" s="5564"/>
      <c r="AA61" s="5564"/>
      <c r="AB61" s="5564"/>
      <c r="AC61" s="5564"/>
    </row>
    <row r="62" spans="1:34">
      <c r="C62" s="5564"/>
      <c r="D62" s="5564"/>
      <c r="E62" s="5564"/>
      <c r="F62" s="5564"/>
      <c r="G62" s="5564"/>
      <c r="H62" s="5564"/>
      <c r="I62" s="5564"/>
      <c r="J62" s="5564"/>
      <c r="K62" s="5564"/>
      <c r="L62" s="5564"/>
      <c r="M62" s="5564"/>
      <c r="N62" s="5564"/>
      <c r="O62" s="5564"/>
      <c r="P62" s="5564"/>
      <c r="Q62" s="5564"/>
      <c r="R62" s="5564"/>
      <c r="S62" s="5564"/>
      <c r="T62" s="5564"/>
      <c r="U62" s="5564"/>
      <c r="V62" s="5564"/>
      <c r="W62" s="5564"/>
      <c r="X62" s="5564"/>
      <c r="Y62" s="5564"/>
      <c r="Z62" s="5564"/>
      <c r="AA62" s="5564"/>
      <c r="AB62" s="5564"/>
      <c r="AC62" s="5564"/>
      <c r="AD62" s="5564"/>
      <c r="AE62" s="5564"/>
      <c r="AF62" s="5564"/>
    </row>
    <row r="63" spans="1:34">
      <c r="C63" s="5564"/>
      <c r="D63" s="5564"/>
      <c r="E63" s="5564"/>
      <c r="F63" s="5564"/>
      <c r="G63" s="5564"/>
      <c r="H63" s="5564"/>
      <c r="I63" s="5564"/>
      <c r="J63" s="5564"/>
      <c r="K63" s="5564"/>
      <c r="L63" s="5564"/>
      <c r="M63" s="5564"/>
      <c r="N63" s="5564"/>
      <c r="O63" s="5564"/>
      <c r="P63" s="5564"/>
      <c r="Q63" s="5564"/>
      <c r="R63" s="5564"/>
      <c r="S63" s="5564"/>
      <c r="T63" s="5564"/>
      <c r="U63" s="5564"/>
      <c r="V63" s="5564"/>
      <c r="W63" s="5564"/>
      <c r="X63" s="5564"/>
      <c r="Y63" s="5564"/>
      <c r="Z63" s="5564"/>
      <c r="AA63" s="5564"/>
      <c r="AB63" s="5564"/>
      <c r="AC63" s="5564"/>
      <c r="AD63" s="5564"/>
      <c r="AE63" s="5564"/>
      <c r="AF63" s="5564"/>
    </row>
    <row r="64" spans="1:34">
      <c r="C64" s="5564"/>
      <c r="D64" s="5564"/>
      <c r="E64" s="5564"/>
      <c r="F64" s="5564"/>
      <c r="G64" s="5564"/>
      <c r="H64" s="5564"/>
      <c r="I64" s="5564"/>
      <c r="J64" s="5564"/>
      <c r="K64" s="5564"/>
      <c r="L64" s="5564"/>
      <c r="M64" s="5564"/>
      <c r="N64" s="5564"/>
      <c r="O64" s="5564"/>
      <c r="P64" s="5564"/>
      <c r="Q64" s="5564"/>
      <c r="R64" s="5564"/>
      <c r="S64" s="5564"/>
      <c r="T64" s="5564"/>
      <c r="U64" s="5564"/>
      <c r="V64" s="5564"/>
      <c r="W64" s="5564"/>
      <c r="X64" s="5564"/>
      <c r="Y64" s="5564"/>
      <c r="Z64" s="5564"/>
      <c r="AA64" s="5564"/>
      <c r="AB64" s="5564"/>
      <c r="AC64" s="5564"/>
      <c r="AD64" s="5564"/>
      <c r="AE64" s="5564"/>
      <c r="AF64" s="5564"/>
    </row>
  </sheetData>
  <mergeCells count="48">
    <mergeCell ref="C61:AC61"/>
    <mergeCell ref="C62:AF62"/>
    <mergeCell ref="C63:AF63"/>
    <mergeCell ref="C64:AF64"/>
    <mergeCell ref="AD57:AG57"/>
    <mergeCell ref="H58:I58"/>
    <mergeCell ref="J58:M58"/>
    <mergeCell ref="N58:Q58"/>
    <mergeCell ref="R58:U58"/>
    <mergeCell ref="V58:Y58"/>
    <mergeCell ref="Z58:AC58"/>
    <mergeCell ref="AD58:AG58"/>
    <mergeCell ref="H57:I57"/>
    <mergeCell ref="J57:M57"/>
    <mergeCell ref="N57:Q57"/>
    <mergeCell ref="R57:U57"/>
    <mergeCell ref="V57:Y57"/>
    <mergeCell ref="Z57:AC57"/>
    <mergeCell ref="AD7:AG7"/>
    <mergeCell ref="B15:AH15"/>
    <mergeCell ref="B22:AH22"/>
    <mergeCell ref="A54:B54"/>
    <mergeCell ref="J56:M56"/>
    <mergeCell ref="N56:Q56"/>
    <mergeCell ref="R56:U56"/>
    <mergeCell ref="V56:Y56"/>
    <mergeCell ref="Z56:AC56"/>
    <mergeCell ref="AD56:AG56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A3:AH3"/>
    <mergeCell ref="A4:AH4"/>
    <mergeCell ref="A5:AH5"/>
  </mergeCells>
  <pageMargins left="0.7" right="0.7" top="0.75" bottom="0.75" header="0.3" footer="0.3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B546-8D59-4BAF-8FDA-321DDFF594B9}">
  <dimension ref="A1:AH56"/>
  <sheetViews>
    <sheetView showGridLines="0" topLeftCell="A4" workbookViewId="0">
      <selection activeCell="AN15" sqref="AN15"/>
    </sheetView>
  </sheetViews>
  <sheetFormatPr defaultColWidth="8.7109375" defaultRowHeight="12.75"/>
  <cols>
    <col min="1" max="1" width="3.5703125" style="1166" customWidth="1"/>
    <col min="2" max="2" width="39.7109375" style="1166" bestFit="1" customWidth="1"/>
    <col min="3" max="3" width="5.140625" style="1166" customWidth="1"/>
    <col min="4" max="4" width="5.28515625" style="1166" customWidth="1"/>
    <col min="5" max="5" width="5" style="1166" customWidth="1"/>
    <col min="6" max="6" width="8" style="1166" customWidth="1"/>
    <col min="7" max="7" width="7" style="1166" customWidth="1"/>
    <col min="8" max="8" width="6.85546875" style="1166" customWidth="1"/>
    <col min="9" max="9" width="4.5703125" style="1166" customWidth="1"/>
    <col min="10" max="18" width="3.85546875" style="1166" customWidth="1"/>
    <col min="19" max="21" width="4.42578125" style="1166" customWidth="1"/>
    <col min="22" max="33" width="3.85546875" style="1166" customWidth="1"/>
    <col min="34" max="34" width="8.5703125" style="1166" customWidth="1"/>
    <col min="35" max="16384" width="8.7109375" style="1166"/>
  </cols>
  <sheetData>
    <row r="1" spans="1:34" ht="15.75">
      <c r="A1" s="5525" t="s">
        <v>37</v>
      </c>
      <c r="B1" s="5525"/>
      <c r="C1" s="5525"/>
      <c r="D1" s="5525"/>
      <c r="E1" s="5525"/>
      <c r="F1" s="5525"/>
      <c r="G1" s="5525"/>
      <c r="H1" s="5525"/>
      <c r="I1" s="5525"/>
      <c r="J1" s="5525"/>
      <c r="K1" s="5525"/>
      <c r="L1" s="5525"/>
      <c r="M1" s="5525"/>
      <c r="N1" s="5525"/>
      <c r="O1" s="5525"/>
      <c r="P1" s="5525"/>
      <c r="Q1" s="5525"/>
      <c r="R1" s="5525"/>
      <c r="S1" s="5525"/>
      <c r="T1" s="5525"/>
      <c r="U1" s="5525"/>
      <c r="V1" s="5525"/>
      <c r="W1" s="5525"/>
      <c r="X1" s="5525"/>
      <c r="Y1" s="5525"/>
      <c r="Z1" s="5525"/>
      <c r="AA1" s="5525"/>
      <c r="AB1" s="5525"/>
      <c r="AC1" s="5525"/>
      <c r="AD1" s="5525"/>
      <c r="AE1" s="5525"/>
      <c r="AF1" s="5525"/>
      <c r="AG1" s="5525"/>
      <c r="AH1" s="5525"/>
    </row>
    <row r="2" spans="1:34" ht="15.75">
      <c r="A2" s="5525" t="s">
        <v>317</v>
      </c>
      <c r="B2" s="5525"/>
      <c r="C2" s="5525"/>
      <c r="D2" s="5525"/>
      <c r="E2" s="5525"/>
      <c r="F2" s="5525"/>
      <c r="G2" s="5525"/>
      <c r="H2" s="5525"/>
      <c r="I2" s="5525"/>
      <c r="J2" s="5525"/>
      <c r="K2" s="5525"/>
      <c r="L2" s="5525"/>
      <c r="M2" s="5525"/>
      <c r="N2" s="5525"/>
      <c r="O2" s="5525"/>
      <c r="P2" s="5525"/>
      <c r="Q2" s="5525"/>
      <c r="R2" s="5525"/>
      <c r="S2" s="5525"/>
      <c r="T2" s="5525"/>
      <c r="U2" s="5525"/>
      <c r="V2" s="5525"/>
      <c r="W2" s="5525"/>
      <c r="X2" s="5525"/>
      <c r="Y2" s="5525"/>
      <c r="Z2" s="5525"/>
      <c r="AA2" s="5525"/>
      <c r="AB2" s="5525"/>
      <c r="AC2" s="5525"/>
      <c r="AD2" s="5525"/>
      <c r="AE2" s="5525"/>
      <c r="AF2" s="5525"/>
      <c r="AG2" s="5525"/>
      <c r="AH2" s="5525"/>
    </row>
    <row r="3" spans="1:34" ht="15.75">
      <c r="A3" s="5526" t="s">
        <v>0</v>
      </c>
      <c r="B3" s="5526"/>
      <c r="C3" s="5526"/>
      <c r="D3" s="5526"/>
      <c r="E3" s="5526"/>
      <c r="F3" s="5526"/>
      <c r="G3" s="5526"/>
      <c r="H3" s="5526"/>
      <c r="I3" s="5526"/>
      <c r="J3" s="5526"/>
      <c r="K3" s="5526"/>
      <c r="L3" s="5526"/>
      <c r="M3" s="5526"/>
      <c r="N3" s="5526"/>
      <c r="O3" s="5526"/>
      <c r="P3" s="5526"/>
      <c r="Q3" s="5526"/>
      <c r="R3" s="5526"/>
      <c r="S3" s="5526"/>
      <c r="T3" s="5526"/>
      <c r="U3" s="5526"/>
      <c r="V3" s="5526"/>
      <c r="W3" s="5526"/>
      <c r="X3" s="5526"/>
      <c r="Y3" s="5526"/>
      <c r="Z3" s="5526"/>
      <c r="AA3" s="5526"/>
      <c r="AB3" s="5526"/>
      <c r="AC3" s="5526"/>
      <c r="AD3" s="5526"/>
      <c r="AE3" s="5526"/>
      <c r="AF3" s="5526"/>
      <c r="AG3" s="5526"/>
      <c r="AH3" s="5526"/>
    </row>
    <row r="4" spans="1:34" ht="15.75">
      <c r="A4" s="5526" t="s">
        <v>23</v>
      </c>
      <c r="B4" s="5526"/>
      <c r="C4" s="5526"/>
      <c r="D4" s="5526"/>
      <c r="E4" s="5526"/>
      <c r="F4" s="5526"/>
      <c r="G4" s="5526"/>
      <c r="H4" s="5526"/>
      <c r="I4" s="5526"/>
      <c r="J4" s="5526"/>
      <c r="K4" s="5526"/>
      <c r="L4" s="5526"/>
      <c r="M4" s="5526"/>
      <c r="N4" s="5526"/>
      <c r="O4" s="5526"/>
      <c r="P4" s="5526"/>
      <c r="Q4" s="5526"/>
      <c r="R4" s="5526"/>
      <c r="S4" s="5526"/>
      <c r="T4" s="5526"/>
      <c r="U4" s="5526"/>
      <c r="V4" s="5526"/>
      <c r="W4" s="5526"/>
      <c r="X4" s="5526"/>
      <c r="Y4" s="5526"/>
      <c r="Z4" s="5526"/>
      <c r="AA4" s="5526"/>
      <c r="AB4" s="5526"/>
      <c r="AC4" s="5526"/>
      <c r="AD4" s="5526"/>
      <c r="AE4" s="5526"/>
      <c r="AF4" s="5526"/>
      <c r="AG4" s="5526"/>
      <c r="AH4" s="5526"/>
    </row>
    <row r="5" spans="1:34" ht="13.5" thickBot="1">
      <c r="A5" s="5572"/>
      <c r="B5" s="5572"/>
      <c r="C5" s="5572"/>
      <c r="D5" s="5572"/>
      <c r="E5" s="5572"/>
      <c r="F5" s="5572"/>
      <c r="G5" s="5572"/>
      <c r="H5" s="5572"/>
      <c r="I5" s="5572"/>
      <c r="J5" s="5572"/>
      <c r="K5" s="5572"/>
      <c r="L5" s="5572"/>
      <c r="M5" s="5572"/>
      <c r="N5" s="5572"/>
      <c r="O5" s="5572"/>
      <c r="P5" s="5572"/>
      <c r="Q5" s="5572"/>
      <c r="R5" s="5572"/>
      <c r="S5" s="5572"/>
      <c r="T5" s="5572"/>
      <c r="U5" s="5572"/>
      <c r="V5" s="5572"/>
      <c r="W5" s="5572"/>
      <c r="X5" s="5572"/>
      <c r="Y5" s="5572"/>
      <c r="Z5" s="5572"/>
      <c r="AA5" s="5572"/>
      <c r="AB5" s="5572"/>
      <c r="AC5" s="5572"/>
      <c r="AD5" s="5572"/>
      <c r="AE5" s="5572"/>
      <c r="AF5" s="5572"/>
      <c r="AG5" s="5572"/>
      <c r="AH5" s="5572"/>
    </row>
    <row r="6" spans="1:34" ht="14.25" customHeight="1">
      <c r="A6" s="1167"/>
      <c r="B6" s="1168">
        <v>25</v>
      </c>
      <c r="C6" s="5586" t="s">
        <v>1</v>
      </c>
      <c r="D6" s="5587"/>
      <c r="E6" s="5588"/>
      <c r="F6" s="5589" t="s">
        <v>25</v>
      </c>
      <c r="G6" s="5592" t="s">
        <v>2</v>
      </c>
      <c r="H6" s="5595" t="s">
        <v>3</v>
      </c>
      <c r="I6" s="5596" t="s">
        <v>4</v>
      </c>
      <c r="J6" s="5573" t="s">
        <v>5</v>
      </c>
      <c r="K6" s="5574"/>
      <c r="L6" s="5574"/>
      <c r="M6" s="5574"/>
      <c r="N6" s="5574"/>
      <c r="O6" s="5574"/>
      <c r="P6" s="5574"/>
      <c r="Q6" s="5574"/>
      <c r="R6" s="5574"/>
      <c r="S6" s="5574"/>
      <c r="T6" s="5574"/>
      <c r="U6" s="5574"/>
      <c r="V6" s="5574"/>
      <c r="W6" s="5574"/>
      <c r="X6" s="5574"/>
      <c r="Y6" s="5574"/>
      <c r="Z6" s="5574"/>
      <c r="AA6" s="5574"/>
      <c r="AB6" s="5574"/>
      <c r="AC6" s="5574"/>
      <c r="AD6" s="5574"/>
      <c r="AE6" s="5574"/>
      <c r="AF6" s="5574"/>
      <c r="AG6" s="5575"/>
      <c r="AH6" s="5576" t="s">
        <v>26</v>
      </c>
    </row>
    <row r="7" spans="1:34">
      <c r="A7" s="1169"/>
      <c r="B7" s="1170"/>
      <c r="C7" s="5577" t="s">
        <v>6</v>
      </c>
      <c r="D7" s="5579" t="s">
        <v>7</v>
      </c>
      <c r="E7" s="5581" t="s">
        <v>39</v>
      </c>
      <c r="F7" s="5590"/>
      <c r="G7" s="5593"/>
      <c r="H7" s="5579"/>
      <c r="I7" s="5553"/>
      <c r="J7" s="5583">
        <v>1</v>
      </c>
      <c r="K7" s="5584"/>
      <c r="L7" s="5584"/>
      <c r="M7" s="5585"/>
      <c r="N7" s="5583">
        <v>2</v>
      </c>
      <c r="O7" s="5584"/>
      <c r="P7" s="5584"/>
      <c r="Q7" s="5585"/>
      <c r="R7" s="5583">
        <v>3</v>
      </c>
      <c r="S7" s="5584"/>
      <c r="T7" s="5584"/>
      <c r="U7" s="5585"/>
      <c r="V7" s="5583">
        <v>4</v>
      </c>
      <c r="W7" s="5584"/>
      <c r="X7" s="5584"/>
      <c r="Y7" s="5585"/>
      <c r="Z7" s="5583">
        <v>5</v>
      </c>
      <c r="AA7" s="5584"/>
      <c r="AB7" s="5584"/>
      <c r="AC7" s="5585"/>
      <c r="AD7" s="5583">
        <v>6</v>
      </c>
      <c r="AE7" s="5584"/>
      <c r="AF7" s="5584"/>
      <c r="AG7" s="5585"/>
      <c r="AH7" s="5532"/>
    </row>
    <row r="8" spans="1:34" ht="13.5" thickBot="1">
      <c r="A8" s="1169"/>
      <c r="B8" s="1171">
        <v>25</v>
      </c>
      <c r="C8" s="5578"/>
      <c r="D8" s="5580"/>
      <c r="E8" s="5582"/>
      <c r="F8" s="5591"/>
      <c r="G8" s="5594"/>
      <c r="H8" s="5580"/>
      <c r="I8" s="5553"/>
      <c r="J8" s="1172" t="s">
        <v>40</v>
      </c>
      <c r="K8" s="1173" t="s">
        <v>41</v>
      </c>
      <c r="L8" s="1174" t="s">
        <v>9</v>
      </c>
      <c r="M8" s="1175" t="s">
        <v>10</v>
      </c>
      <c r="N8" s="1172" t="s">
        <v>40</v>
      </c>
      <c r="O8" s="1173" t="s">
        <v>41</v>
      </c>
      <c r="P8" s="1174" t="s">
        <v>9</v>
      </c>
      <c r="Q8" s="1175" t="s">
        <v>10</v>
      </c>
      <c r="R8" s="1172" t="s">
        <v>40</v>
      </c>
      <c r="S8" s="1173" t="s">
        <v>41</v>
      </c>
      <c r="T8" s="1174" t="s">
        <v>9</v>
      </c>
      <c r="U8" s="1175" t="s">
        <v>10</v>
      </c>
      <c r="V8" s="1172" t="s">
        <v>40</v>
      </c>
      <c r="W8" s="1173" t="s">
        <v>41</v>
      </c>
      <c r="X8" s="1174" t="s">
        <v>9</v>
      </c>
      <c r="Y8" s="1175" t="s">
        <v>10</v>
      </c>
      <c r="Z8" s="1172" t="s">
        <v>40</v>
      </c>
      <c r="AA8" s="1173" t="s">
        <v>41</v>
      </c>
      <c r="AB8" s="1174" t="s">
        <v>9</v>
      </c>
      <c r="AC8" s="1175" t="s">
        <v>10</v>
      </c>
      <c r="AD8" s="1172" t="s">
        <v>40</v>
      </c>
      <c r="AE8" s="1173" t="s">
        <v>41</v>
      </c>
      <c r="AF8" s="1174" t="s">
        <v>9</v>
      </c>
      <c r="AG8" s="1176" t="s">
        <v>10</v>
      </c>
      <c r="AH8" s="5532"/>
    </row>
    <row r="9" spans="1:34" ht="13.5" thickBot="1">
      <c r="A9" s="1177"/>
      <c r="B9" s="5598"/>
      <c r="C9" s="5599"/>
      <c r="D9" s="5599"/>
      <c r="E9" s="5599"/>
      <c r="F9" s="5599"/>
      <c r="G9" s="5599"/>
      <c r="H9" s="5599"/>
      <c r="I9" s="5599"/>
      <c r="J9" s="5599"/>
      <c r="K9" s="5599"/>
      <c r="L9" s="5599"/>
      <c r="M9" s="5599"/>
      <c r="N9" s="5599"/>
      <c r="O9" s="5599"/>
      <c r="P9" s="5599"/>
      <c r="Q9" s="5599"/>
      <c r="R9" s="5599"/>
      <c r="S9" s="5599"/>
      <c r="T9" s="5599"/>
      <c r="U9" s="5599"/>
      <c r="V9" s="5599"/>
      <c r="W9" s="5599"/>
      <c r="X9" s="5599"/>
      <c r="Y9" s="5599"/>
      <c r="Z9" s="5599"/>
      <c r="AA9" s="5599"/>
      <c r="AB9" s="5599"/>
      <c r="AC9" s="5599"/>
      <c r="AD9" s="5599"/>
      <c r="AE9" s="5599"/>
      <c r="AF9" s="5599"/>
      <c r="AG9" s="5600"/>
      <c r="AH9" s="1178"/>
    </row>
    <row r="10" spans="1:34">
      <c r="A10" s="1179" t="s">
        <v>14</v>
      </c>
      <c r="B10" s="1180" t="s">
        <v>318</v>
      </c>
      <c r="C10" s="1181"/>
      <c r="D10" s="1181"/>
      <c r="E10" s="1181"/>
      <c r="F10" s="1181"/>
      <c r="G10" s="1181"/>
      <c r="H10" s="1181"/>
      <c r="I10" s="1181"/>
      <c r="J10" s="1181"/>
      <c r="K10" s="1181"/>
      <c r="L10" s="1181"/>
      <c r="M10" s="1181"/>
      <c r="N10" s="1181"/>
      <c r="O10" s="1181"/>
      <c r="P10" s="1181"/>
      <c r="Q10" s="1181"/>
      <c r="R10" s="1181"/>
      <c r="S10" s="1181"/>
      <c r="T10" s="1181"/>
      <c r="U10" s="1181"/>
      <c r="V10" s="1181"/>
      <c r="W10" s="1181"/>
      <c r="X10" s="1181"/>
      <c r="Y10" s="1181"/>
      <c r="Z10" s="1181"/>
      <c r="AA10" s="1181"/>
      <c r="AB10" s="1181"/>
      <c r="AC10" s="1181"/>
      <c r="AD10" s="1181"/>
      <c r="AE10" s="1181"/>
      <c r="AF10" s="1181"/>
      <c r="AG10" s="1181"/>
      <c r="AH10" s="1182"/>
    </row>
    <row r="11" spans="1:34">
      <c r="A11" s="1183">
        <v>1</v>
      </c>
      <c r="B11" s="1184" t="s">
        <v>319</v>
      </c>
      <c r="C11" s="1185">
        <f>SUM(J11,N11,R11,V11,Z11,AD11)</f>
        <v>30</v>
      </c>
      <c r="D11" s="1186">
        <f>SUM(K11,O11,S11,W11,AA11,AE11)</f>
        <v>30</v>
      </c>
      <c r="E11" s="1187">
        <f>SUM(C11:D11)</f>
        <v>60</v>
      </c>
      <c r="F11" s="1188">
        <v>60</v>
      </c>
      <c r="G11" s="1186">
        <f>H11-F11</f>
        <v>40</v>
      </c>
      <c r="H11" s="1186">
        <f>$B$8*I11</f>
        <v>100</v>
      </c>
      <c r="I11" s="1189">
        <f>SUM(M11,Q11,U11,Y11,AC11,AG11)</f>
        <v>4</v>
      </c>
      <c r="J11" s="1190">
        <v>30</v>
      </c>
      <c r="K11" s="1191">
        <v>30</v>
      </c>
      <c r="L11" s="1191">
        <v>40</v>
      </c>
      <c r="M11" s="1192">
        <v>4</v>
      </c>
      <c r="N11" s="1193"/>
      <c r="O11" s="1194"/>
      <c r="P11" s="1194"/>
      <c r="Q11" s="1195"/>
      <c r="R11" s="1196"/>
      <c r="S11" s="1191"/>
      <c r="T11" s="1191"/>
      <c r="U11" s="1197"/>
      <c r="V11" s="1190"/>
      <c r="W11" s="1191"/>
      <c r="X11" s="1191"/>
      <c r="Y11" s="1197"/>
      <c r="Z11" s="1190"/>
      <c r="AA11" s="1191"/>
      <c r="AB11" s="1191"/>
      <c r="AC11" s="1197"/>
      <c r="AD11" s="1190"/>
      <c r="AE11" s="1191"/>
      <c r="AF11" s="1191"/>
      <c r="AG11" s="1197"/>
      <c r="AH11" s="1198" t="s">
        <v>66</v>
      </c>
    </row>
    <row r="12" spans="1:34">
      <c r="A12" s="1199">
        <v>2</v>
      </c>
      <c r="B12" s="1200" t="s">
        <v>320</v>
      </c>
      <c r="C12" s="1185">
        <f>SUM(J12,N12,R12,V12,Z12,AD12)</f>
        <v>30</v>
      </c>
      <c r="D12" s="1186">
        <f>SUM(K12,O12,S12,W12,AA12,AE12)</f>
        <v>30</v>
      </c>
      <c r="E12" s="1187">
        <f t="shared" ref="E12:E17" si="0">SUM(C12:D12)</f>
        <v>60</v>
      </c>
      <c r="F12" s="1188">
        <v>60</v>
      </c>
      <c r="G12" s="1186">
        <f t="shared" ref="G12:G17" si="1">H12-F12</f>
        <v>40</v>
      </c>
      <c r="H12" s="1186">
        <f t="shared" ref="H12:H17" si="2">$B$8*I12</f>
        <v>100</v>
      </c>
      <c r="I12" s="1189">
        <f>SUM(M12,Q12,U12,Y12,AC12,AG12)</f>
        <v>4</v>
      </c>
      <c r="J12" s="1201"/>
      <c r="K12" s="1202"/>
      <c r="L12" s="1202"/>
      <c r="M12" s="1203"/>
      <c r="N12" s="1190">
        <v>30</v>
      </c>
      <c r="O12" s="1191">
        <v>30</v>
      </c>
      <c r="P12" s="1191">
        <v>40</v>
      </c>
      <c r="Q12" s="1197">
        <v>4</v>
      </c>
      <c r="R12" s="1201"/>
      <c r="S12" s="1202"/>
      <c r="T12" s="1202"/>
      <c r="U12" s="1203"/>
      <c r="V12" s="1201"/>
      <c r="W12" s="1202"/>
      <c r="X12" s="1202"/>
      <c r="Y12" s="1203"/>
      <c r="Z12" s="1201"/>
      <c r="AA12" s="1202"/>
      <c r="AB12" s="1202"/>
      <c r="AC12" s="1203"/>
      <c r="AD12" s="1201"/>
      <c r="AE12" s="1202"/>
      <c r="AF12" s="1202"/>
      <c r="AG12" s="1204"/>
      <c r="AH12" s="1205" t="s">
        <v>58</v>
      </c>
    </row>
    <row r="13" spans="1:34">
      <c r="A13" s="1199">
        <v>3</v>
      </c>
      <c r="B13" s="1200" t="s">
        <v>75</v>
      </c>
      <c r="C13" s="1185">
        <f t="shared" ref="C13:D17" si="3">SUM(J13,N13,R13,V13,Z13,AD13)</f>
        <v>30</v>
      </c>
      <c r="D13" s="1186">
        <f t="shared" si="3"/>
        <v>30</v>
      </c>
      <c r="E13" s="1187">
        <f t="shared" si="0"/>
        <v>60</v>
      </c>
      <c r="F13" s="1188">
        <v>60</v>
      </c>
      <c r="G13" s="1186">
        <f t="shared" si="1"/>
        <v>40</v>
      </c>
      <c r="H13" s="1186">
        <f t="shared" si="2"/>
        <v>100</v>
      </c>
      <c r="I13" s="1189">
        <f>SUM(M13,Q13,U13,Y13,AC13,AG13)</f>
        <v>4</v>
      </c>
      <c r="J13" s="1201"/>
      <c r="K13" s="1202"/>
      <c r="L13" s="1202"/>
      <c r="M13" s="1203"/>
      <c r="N13" s="1201"/>
      <c r="O13" s="1202"/>
      <c r="P13" s="1202"/>
      <c r="Q13" s="1203"/>
      <c r="R13" s="1201">
        <v>30</v>
      </c>
      <c r="S13" s="1202">
        <v>30</v>
      </c>
      <c r="T13" s="1202">
        <v>40</v>
      </c>
      <c r="U13" s="1203">
        <v>4</v>
      </c>
      <c r="V13" s="1201"/>
      <c r="W13" s="1202"/>
      <c r="X13" s="1202"/>
      <c r="Y13" s="1203"/>
      <c r="Z13" s="1201"/>
      <c r="AA13" s="1202"/>
      <c r="AB13" s="1202"/>
      <c r="AC13" s="1203"/>
      <c r="AD13" s="1201"/>
      <c r="AE13" s="1202"/>
      <c r="AF13" s="1202"/>
      <c r="AG13" s="1204"/>
      <c r="AH13" s="1206" t="s">
        <v>45</v>
      </c>
    </row>
    <row r="14" spans="1:34">
      <c r="A14" s="1183">
        <v>4</v>
      </c>
      <c r="B14" s="1207" t="s">
        <v>321</v>
      </c>
      <c r="C14" s="1185">
        <f t="shared" si="3"/>
        <v>60</v>
      </c>
      <c r="D14" s="1186">
        <f t="shared" si="3"/>
        <v>60</v>
      </c>
      <c r="E14" s="1187">
        <f t="shared" si="0"/>
        <v>120</v>
      </c>
      <c r="F14" s="1188">
        <v>120</v>
      </c>
      <c r="G14" s="1186">
        <f t="shared" si="1"/>
        <v>80</v>
      </c>
      <c r="H14" s="1186">
        <f t="shared" si="2"/>
        <v>200</v>
      </c>
      <c r="I14" s="1189">
        <f t="shared" ref="I14:I17" si="4">SUM(M14,Q14,U14,Y14,AC14,AG14)</f>
        <v>8</v>
      </c>
      <c r="J14" s="1208">
        <v>30</v>
      </c>
      <c r="K14" s="1209">
        <v>30</v>
      </c>
      <c r="L14" s="1209">
        <v>40</v>
      </c>
      <c r="M14" s="1210">
        <v>4</v>
      </c>
      <c r="N14" s="1208">
        <v>30</v>
      </c>
      <c r="O14" s="1209">
        <v>30</v>
      </c>
      <c r="P14" s="1209">
        <v>40</v>
      </c>
      <c r="Q14" s="1210">
        <v>4</v>
      </c>
      <c r="R14" s="1201"/>
      <c r="S14" s="1202"/>
      <c r="T14" s="1202"/>
      <c r="U14" s="1203"/>
      <c r="V14" s="1201"/>
      <c r="W14" s="1202"/>
      <c r="X14" s="1202"/>
      <c r="Y14" s="1203"/>
      <c r="Z14" s="1201"/>
      <c r="AA14" s="1202"/>
      <c r="AB14" s="1202"/>
      <c r="AC14" s="1203"/>
      <c r="AD14" s="1201"/>
      <c r="AE14" s="1202"/>
      <c r="AF14" s="1202"/>
      <c r="AG14" s="1204"/>
      <c r="AH14" s="1206" t="s">
        <v>47</v>
      </c>
    </row>
    <row r="15" spans="1:34">
      <c r="A15" s="1199">
        <v>5</v>
      </c>
      <c r="B15" s="1207" t="s">
        <v>322</v>
      </c>
      <c r="C15" s="1185">
        <f t="shared" si="3"/>
        <v>30</v>
      </c>
      <c r="D15" s="1186">
        <f t="shared" si="3"/>
        <v>30</v>
      </c>
      <c r="E15" s="1187">
        <f t="shared" si="0"/>
        <v>60</v>
      </c>
      <c r="F15" s="1188">
        <v>60</v>
      </c>
      <c r="G15" s="1186">
        <f t="shared" si="1"/>
        <v>15</v>
      </c>
      <c r="H15" s="1186">
        <f t="shared" si="2"/>
        <v>75</v>
      </c>
      <c r="I15" s="1189">
        <f t="shared" si="4"/>
        <v>3</v>
      </c>
      <c r="J15" s="1208"/>
      <c r="K15" s="1209"/>
      <c r="L15" s="1209"/>
      <c r="M15" s="1210"/>
      <c r="N15" s="1208"/>
      <c r="O15" s="1209"/>
      <c r="P15" s="1209"/>
      <c r="Q15" s="1210"/>
      <c r="R15" s="1201">
        <v>30</v>
      </c>
      <c r="S15" s="1202">
        <v>30</v>
      </c>
      <c r="T15" s="1202">
        <v>15</v>
      </c>
      <c r="U15" s="1203">
        <v>3</v>
      </c>
      <c r="V15" s="1201"/>
      <c r="W15" s="1202"/>
      <c r="X15" s="1202"/>
      <c r="Y15" s="1203"/>
      <c r="Z15" s="1190"/>
      <c r="AA15" s="1191"/>
      <c r="AB15" s="1191"/>
      <c r="AC15" s="1197"/>
      <c r="AD15" s="1201"/>
      <c r="AE15" s="1202"/>
      <c r="AF15" s="1202"/>
      <c r="AG15" s="1204"/>
      <c r="AH15" s="1205" t="s">
        <v>64</v>
      </c>
    </row>
    <row r="16" spans="1:34">
      <c r="A16" s="1199">
        <v>6</v>
      </c>
      <c r="B16" s="1211" t="s">
        <v>323</v>
      </c>
      <c r="C16" s="1185">
        <f t="shared" si="3"/>
        <v>30</v>
      </c>
      <c r="D16" s="1186">
        <f t="shared" si="3"/>
        <v>60</v>
      </c>
      <c r="E16" s="1187">
        <f t="shared" si="0"/>
        <v>90</v>
      </c>
      <c r="F16" s="1188">
        <v>90</v>
      </c>
      <c r="G16" s="1186">
        <f t="shared" si="1"/>
        <v>110</v>
      </c>
      <c r="H16" s="1186">
        <f t="shared" si="2"/>
        <v>200</v>
      </c>
      <c r="I16" s="1189">
        <f t="shared" si="4"/>
        <v>8</v>
      </c>
      <c r="J16" s="1190"/>
      <c r="K16" s="1191"/>
      <c r="L16" s="1191"/>
      <c r="M16" s="1197"/>
      <c r="N16" s="1190"/>
      <c r="O16" s="1191"/>
      <c r="P16" s="1191"/>
      <c r="Q16" s="1197"/>
      <c r="R16" s="1190"/>
      <c r="S16" s="1191"/>
      <c r="T16" s="1191"/>
      <c r="U16" s="1197"/>
      <c r="V16" s="1190">
        <v>15</v>
      </c>
      <c r="W16" s="1191">
        <v>30</v>
      </c>
      <c r="X16" s="1191">
        <v>55</v>
      </c>
      <c r="Y16" s="1197">
        <v>4</v>
      </c>
      <c r="Z16" s="1190">
        <v>15</v>
      </c>
      <c r="AA16" s="1191">
        <v>30</v>
      </c>
      <c r="AB16" s="1191">
        <v>55</v>
      </c>
      <c r="AC16" s="1197">
        <v>4</v>
      </c>
      <c r="AD16" s="1190"/>
      <c r="AE16" s="1191"/>
      <c r="AF16" s="1191"/>
      <c r="AG16" s="1192"/>
      <c r="AH16" s="1212" t="s">
        <v>72</v>
      </c>
    </row>
    <row r="17" spans="1:34">
      <c r="A17" s="1199">
        <v>7</v>
      </c>
      <c r="B17" s="1184" t="s">
        <v>324</v>
      </c>
      <c r="C17" s="1185">
        <f t="shared" si="3"/>
        <v>30</v>
      </c>
      <c r="D17" s="1186">
        <f t="shared" si="3"/>
        <v>60</v>
      </c>
      <c r="E17" s="1187">
        <f t="shared" si="0"/>
        <v>90</v>
      </c>
      <c r="F17" s="1188">
        <v>90</v>
      </c>
      <c r="G17" s="1186">
        <f t="shared" si="1"/>
        <v>60</v>
      </c>
      <c r="H17" s="1186">
        <f t="shared" si="2"/>
        <v>150</v>
      </c>
      <c r="I17" s="1189">
        <f t="shared" si="4"/>
        <v>6</v>
      </c>
      <c r="J17" s="1190"/>
      <c r="K17" s="1191"/>
      <c r="L17" s="1191"/>
      <c r="M17" s="1197"/>
      <c r="N17" s="1190"/>
      <c r="O17" s="1191"/>
      <c r="P17" s="1191"/>
      <c r="Q17" s="1197"/>
      <c r="R17" s="1190">
        <v>15</v>
      </c>
      <c r="S17" s="1191">
        <v>30</v>
      </c>
      <c r="T17" s="1191">
        <v>30</v>
      </c>
      <c r="U17" s="1197">
        <v>3</v>
      </c>
      <c r="V17" s="1190">
        <v>15</v>
      </c>
      <c r="W17" s="1191">
        <v>30</v>
      </c>
      <c r="X17" s="1191">
        <v>30</v>
      </c>
      <c r="Y17" s="1197">
        <v>3</v>
      </c>
      <c r="Z17" s="1190"/>
      <c r="AA17" s="1191"/>
      <c r="AB17" s="1191"/>
      <c r="AC17" s="1197"/>
      <c r="AD17" s="1190"/>
      <c r="AE17" s="1191"/>
      <c r="AF17" s="1191"/>
      <c r="AG17" s="1192"/>
      <c r="AH17" s="1198" t="s">
        <v>123</v>
      </c>
    </row>
    <row r="18" spans="1:34">
      <c r="A18" s="1213" t="s">
        <v>15</v>
      </c>
      <c r="B18" s="1214" t="s">
        <v>73</v>
      </c>
      <c r="C18" s="1215"/>
      <c r="D18" s="1216"/>
      <c r="E18" s="1217"/>
      <c r="F18" s="1218"/>
      <c r="G18" s="1216"/>
      <c r="H18" s="1216"/>
      <c r="I18" s="1219"/>
      <c r="J18" s="1215"/>
      <c r="K18" s="1216"/>
      <c r="L18" s="1216"/>
      <c r="M18" s="1219"/>
      <c r="N18" s="1215"/>
      <c r="O18" s="1216"/>
      <c r="P18" s="1216"/>
      <c r="Q18" s="1219"/>
      <c r="R18" s="1215"/>
      <c r="S18" s="1216"/>
      <c r="T18" s="1216"/>
      <c r="U18" s="1219"/>
      <c r="V18" s="1215"/>
      <c r="W18" s="1216"/>
      <c r="X18" s="1216"/>
      <c r="Y18" s="1219"/>
      <c r="Z18" s="1215"/>
      <c r="AA18" s="1216"/>
      <c r="AB18" s="1216"/>
      <c r="AC18" s="1219"/>
      <c r="AD18" s="1215"/>
      <c r="AE18" s="1216"/>
      <c r="AF18" s="1216"/>
      <c r="AG18" s="1220"/>
      <c r="AH18" s="1221"/>
    </row>
    <row r="19" spans="1:34">
      <c r="A19" s="1183">
        <v>8</v>
      </c>
      <c r="B19" s="1184" t="s">
        <v>74</v>
      </c>
      <c r="C19" s="1185">
        <f>SUM(J19,N19,R19,V19,Z19,AD19)</f>
        <v>15</v>
      </c>
      <c r="D19" s="1186">
        <f>SUM(K19,O19,S19,W19,AA19,AE19)</f>
        <v>30</v>
      </c>
      <c r="E19" s="1187">
        <f>SUM(C19:D19)</f>
        <v>45</v>
      </c>
      <c r="F19" s="1188">
        <v>45</v>
      </c>
      <c r="G19" s="1186">
        <f>H19-F19</f>
        <v>30</v>
      </c>
      <c r="H19" s="1186">
        <f>$B$8*I19</f>
        <v>75</v>
      </c>
      <c r="I19" s="1189">
        <f>SUM(M19,Q19,U19,Y19,AC19,AG19)</f>
        <v>3</v>
      </c>
      <c r="J19" s="1190"/>
      <c r="K19" s="1191"/>
      <c r="L19" s="1191"/>
      <c r="M19" s="1197"/>
      <c r="N19" s="1190">
        <v>15</v>
      </c>
      <c r="O19" s="1191">
        <v>30</v>
      </c>
      <c r="P19" s="1191">
        <v>30</v>
      </c>
      <c r="Q19" s="1197">
        <v>3</v>
      </c>
      <c r="R19" s="1190"/>
      <c r="S19" s="1191"/>
      <c r="T19" s="1191"/>
      <c r="U19" s="1197"/>
      <c r="V19" s="1190"/>
      <c r="W19" s="1191"/>
      <c r="X19" s="1191"/>
      <c r="Y19" s="1197"/>
      <c r="Z19" s="1190"/>
      <c r="AA19" s="1191"/>
      <c r="AB19" s="1191"/>
      <c r="AC19" s="1197"/>
      <c r="AD19" s="1190"/>
      <c r="AE19" s="1191"/>
      <c r="AF19" s="1191"/>
      <c r="AG19" s="1192"/>
      <c r="AH19" s="1212" t="s">
        <v>47</v>
      </c>
    </row>
    <row r="20" spans="1:34">
      <c r="A20" s="1183">
        <v>9</v>
      </c>
      <c r="B20" s="1184" t="s">
        <v>325</v>
      </c>
      <c r="C20" s="1185">
        <f t="shared" ref="C20:D24" si="5">SUM(J20,N20,R20,V20,Z20,AD20)</f>
        <v>0</v>
      </c>
      <c r="D20" s="1186">
        <f t="shared" si="5"/>
        <v>30</v>
      </c>
      <c r="E20" s="1187">
        <f t="shared" ref="E20:E24" si="6">SUM(C20:D20)</f>
        <v>30</v>
      </c>
      <c r="F20" s="1188">
        <v>30</v>
      </c>
      <c r="G20" s="1186">
        <f t="shared" ref="G20:G24" si="7">H20-F20</f>
        <v>45</v>
      </c>
      <c r="H20" s="1186">
        <f t="shared" ref="H20:H24" si="8">$B$8*I20</f>
        <v>75</v>
      </c>
      <c r="I20" s="1189">
        <f t="shared" ref="I20:I24" si="9">SUM(M20,Q20,U20,Y20,AC20,AG20)</f>
        <v>3</v>
      </c>
      <c r="J20" s="1190">
        <v>0</v>
      </c>
      <c r="K20" s="1191">
        <v>30</v>
      </c>
      <c r="L20" s="1191">
        <v>45</v>
      </c>
      <c r="M20" s="1197">
        <v>3</v>
      </c>
      <c r="N20" s="1190"/>
      <c r="O20" s="1191"/>
      <c r="P20" s="1191"/>
      <c r="Q20" s="1197"/>
      <c r="R20" s="1190"/>
      <c r="S20" s="1191"/>
      <c r="T20" s="1191"/>
      <c r="U20" s="1197"/>
      <c r="V20" s="1190"/>
      <c r="W20" s="1191"/>
      <c r="X20" s="1191"/>
      <c r="Y20" s="1197"/>
      <c r="Z20" s="1190"/>
      <c r="AA20" s="1191"/>
      <c r="AB20" s="1191"/>
      <c r="AC20" s="1197"/>
      <c r="AD20" s="1190"/>
      <c r="AE20" s="1191"/>
      <c r="AF20" s="1191"/>
      <c r="AG20" s="1192"/>
      <c r="AH20" s="1198" t="s">
        <v>66</v>
      </c>
    </row>
    <row r="21" spans="1:34">
      <c r="A21" s="1183">
        <v>10</v>
      </c>
      <c r="B21" s="1184" t="s">
        <v>326</v>
      </c>
      <c r="C21" s="1185">
        <f t="shared" si="5"/>
        <v>15</v>
      </c>
      <c r="D21" s="1186">
        <f t="shared" si="5"/>
        <v>60</v>
      </c>
      <c r="E21" s="1187">
        <f t="shared" si="6"/>
        <v>75</v>
      </c>
      <c r="F21" s="1188">
        <v>75</v>
      </c>
      <c r="G21" s="1186">
        <f t="shared" si="7"/>
        <v>50</v>
      </c>
      <c r="H21" s="1186">
        <f t="shared" si="8"/>
        <v>125</v>
      </c>
      <c r="I21" s="1189">
        <f t="shared" si="9"/>
        <v>5</v>
      </c>
      <c r="J21" s="1190">
        <v>15</v>
      </c>
      <c r="K21" s="1191">
        <v>30</v>
      </c>
      <c r="L21" s="1191">
        <v>30</v>
      </c>
      <c r="M21" s="1197">
        <v>3</v>
      </c>
      <c r="N21" s="1190">
        <v>0</v>
      </c>
      <c r="O21" s="1191">
        <v>30</v>
      </c>
      <c r="P21" s="1191">
        <v>20</v>
      </c>
      <c r="Q21" s="1197">
        <v>2</v>
      </c>
      <c r="R21" s="1190"/>
      <c r="S21" s="1191"/>
      <c r="T21" s="1191"/>
      <c r="U21" s="1197"/>
      <c r="V21" s="1190"/>
      <c r="W21" s="1191"/>
      <c r="X21" s="1191"/>
      <c r="Y21" s="1197"/>
      <c r="Z21" s="1190"/>
      <c r="AA21" s="1191"/>
      <c r="AB21" s="1191"/>
      <c r="AC21" s="1197"/>
      <c r="AD21" s="1190"/>
      <c r="AE21" s="1191"/>
      <c r="AF21" s="1191"/>
      <c r="AG21" s="1192"/>
      <c r="AH21" s="1198" t="s">
        <v>119</v>
      </c>
    </row>
    <row r="22" spans="1:34">
      <c r="A22" s="1183">
        <v>11</v>
      </c>
      <c r="B22" s="1211" t="s">
        <v>327</v>
      </c>
      <c r="C22" s="1185">
        <f t="shared" si="5"/>
        <v>30</v>
      </c>
      <c r="D22" s="1186">
        <f t="shared" si="5"/>
        <v>30</v>
      </c>
      <c r="E22" s="1187">
        <f t="shared" si="6"/>
        <v>60</v>
      </c>
      <c r="F22" s="1188">
        <v>45</v>
      </c>
      <c r="G22" s="1186">
        <f t="shared" si="7"/>
        <v>55</v>
      </c>
      <c r="H22" s="1186">
        <f t="shared" si="8"/>
        <v>100</v>
      </c>
      <c r="I22" s="1189">
        <f t="shared" si="9"/>
        <v>4</v>
      </c>
      <c r="J22" s="1190"/>
      <c r="K22" s="1191"/>
      <c r="L22" s="1191"/>
      <c r="M22" s="1197"/>
      <c r="N22" s="1190"/>
      <c r="O22" s="1191"/>
      <c r="P22" s="1191"/>
      <c r="Q22" s="1197"/>
      <c r="R22" s="1190"/>
      <c r="S22" s="1191"/>
      <c r="T22" s="1191"/>
      <c r="U22" s="1197"/>
      <c r="V22" s="1190"/>
      <c r="W22" s="1191"/>
      <c r="X22" s="1191"/>
      <c r="Y22" s="1197"/>
      <c r="Z22" s="1190">
        <v>30</v>
      </c>
      <c r="AA22" s="1191">
        <v>30</v>
      </c>
      <c r="AB22" s="1191">
        <v>55</v>
      </c>
      <c r="AC22" s="1197">
        <v>4</v>
      </c>
      <c r="AD22" s="1190"/>
      <c r="AE22" s="1191"/>
      <c r="AF22" s="1191"/>
      <c r="AG22" s="1192"/>
      <c r="AH22" s="1198" t="s">
        <v>52</v>
      </c>
    </row>
    <row r="23" spans="1:34">
      <c r="A23" s="1183">
        <v>12</v>
      </c>
      <c r="B23" s="1211" t="s">
        <v>328</v>
      </c>
      <c r="C23" s="1185">
        <f t="shared" si="5"/>
        <v>30</v>
      </c>
      <c r="D23" s="1186">
        <f t="shared" si="5"/>
        <v>30</v>
      </c>
      <c r="E23" s="1187">
        <f t="shared" si="6"/>
        <v>60</v>
      </c>
      <c r="F23" s="1188">
        <v>60</v>
      </c>
      <c r="G23" s="1186">
        <f t="shared" si="7"/>
        <v>40</v>
      </c>
      <c r="H23" s="1186">
        <f t="shared" si="8"/>
        <v>100</v>
      </c>
      <c r="I23" s="1189">
        <f t="shared" si="9"/>
        <v>4</v>
      </c>
      <c r="J23" s="1190"/>
      <c r="K23" s="1191"/>
      <c r="L23" s="1191"/>
      <c r="M23" s="1197"/>
      <c r="N23" s="1190"/>
      <c r="O23" s="1191"/>
      <c r="P23" s="1191"/>
      <c r="Q23" s="1197"/>
      <c r="R23" s="1190"/>
      <c r="S23" s="1191"/>
      <c r="T23" s="1191"/>
      <c r="U23" s="1197"/>
      <c r="V23" s="1190"/>
      <c r="W23" s="1191"/>
      <c r="X23" s="1191"/>
      <c r="Y23" s="1197"/>
      <c r="Z23" s="1190">
        <v>30</v>
      </c>
      <c r="AA23" s="1191">
        <v>30</v>
      </c>
      <c r="AB23" s="1191">
        <v>55</v>
      </c>
      <c r="AC23" s="1197">
        <v>4</v>
      </c>
      <c r="AD23" s="1190"/>
      <c r="AE23" s="1191"/>
      <c r="AF23" s="1191"/>
      <c r="AG23" s="1192"/>
      <c r="AH23" s="1198" t="s">
        <v>52</v>
      </c>
    </row>
    <row r="24" spans="1:34">
      <c r="A24" s="1183">
        <v>13</v>
      </c>
      <c r="B24" s="1211" t="s">
        <v>329</v>
      </c>
      <c r="C24" s="1185">
        <f t="shared" si="5"/>
        <v>15</v>
      </c>
      <c r="D24" s="1186">
        <f t="shared" si="5"/>
        <v>30</v>
      </c>
      <c r="E24" s="1187">
        <f t="shared" si="6"/>
        <v>45</v>
      </c>
      <c r="F24" s="1188">
        <v>60</v>
      </c>
      <c r="G24" s="1186">
        <f t="shared" si="7"/>
        <v>15</v>
      </c>
      <c r="H24" s="1186">
        <f t="shared" si="8"/>
        <v>75</v>
      </c>
      <c r="I24" s="1189">
        <f t="shared" si="9"/>
        <v>3</v>
      </c>
      <c r="J24" s="1190"/>
      <c r="K24" s="1191"/>
      <c r="L24" s="1191"/>
      <c r="M24" s="1197"/>
      <c r="N24" s="1190"/>
      <c r="O24" s="1191"/>
      <c r="P24" s="1191"/>
      <c r="Q24" s="1197"/>
      <c r="R24" s="1190"/>
      <c r="S24" s="1191"/>
      <c r="T24" s="1191"/>
      <c r="U24" s="1197"/>
      <c r="V24" s="1190"/>
      <c r="W24" s="1191"/>
      <c r="X24" s="1191"/>
      <c r="Y24" s="1197"/>
      <c r="Z24" s="1190"/>
      <c r="AA24" s="1191"/>
      <c r="AB24" s="1191"/>
      <c r="AC24" s="1197"/>
      <c r="AD24" s="1190">
        <v>15</v>
      </c>
      <c r="AE24" s="1191">
        <v>30</v>
      </c>
      <c r="AF24" s="1191">
        <v>30</v>
      </c>
      <c r="AG24" s="1192">
        <v>3</v>
      </c>
      <c r="AH24" s="1198" t="s">
        <v>54</v>
      </c>
    </row>
    <row r="25" spans="1:34">
      <c r="A25" s="1213" t="s">
        <v>16</v>
      </c>
      <c r="B25" s="1214" t="s">
        <v>330</v>
      </c>
      <c r="C25" s="1215"/>
      <c r="D25" s="1216"/>
      <c r="E25" s="1217"/>
      <c r="F25" s="1218"/>
      <c r="G25" s="1216"/>
      <c r="H25" s="1216"/>
      <c r="I25" s="1219"/>
      <c r="J25" s="1215"/>
      <c r="K25" s="1216"/>
      <c r="L25" s="1216"/>
      <c r="M25" s="1219"/>
      <c r="N25" s="1215"/>
      <c r="O25" s="1216"/>
      <c r="P25" s="1216"/>
      <c r="Q25" s="1219"/>
      <c r="R25" s="1215"/>
      <c r="S25" s="1216"/>
      <c r="T25" s="1216"/>
      <c r="U25" s="1219"/>
      <c r="V25" s="1215"/>
      <c r="W25" s="1216"/>
      <c r="X25" s="1216"/>
      <c r="Y25" s="1219"/>
      <c r="Z25" s="1215"/>
      <c r="AA25" s="1216"/>
      <c r="AB25" s="1216"/>
      <c r="AC25" s="1219"/>
      <c r="AD25" s="1215"/>
      <c r="AE25" s="1216"/>
      <c r="AF25" s="1216"/>
      <c r="AG25" s="1220"/>
      <c r="AH25" s="1221"/>
    </row>
    <row r="26" spans="1:34">
      <c r="A26" s="1222">
        <v>14</v>
      </c>
      <c r="B26" s="1184" t="s">
        <v>89</v>
      </c>
      <c r="C26" s="1185">
        <f t="shared" ref="C26:D36" si="10">SUM(J26,N26,R26,V26,Z26,AD26)</f>
        <v>60</v>
      </c>
      <c r="D26" s="1186">
        <f t="shared" si="10"/>
        <v>120</v>
      </c>
      <c r="E26" s="1187">
        <f>SUM(C26:D26)</f>
        <v>180</v>
      </c>
      <c r="F26" s="1223">
        <v>180</v>
      </c>
      <c r="G26" s="1186">
        <f>H26-F26</f>
        <v>70</v>
      </c>
      <c r="H26" s="1186">
        <f>$B$8*I26</f>
        <v>250</v>
      </c>
      <c r="I26" s="1189">
        <f>SUM(M26,Q26,U26,Y26,AC26,AG26)</f>
        <v>10</v>
      </c>
      <c r="J26" s="1190">
        <v>30</v>
      </c>
      <c r="K26" s="1191">
        <v>60</v>
      </c>
      <c r="L26" s="1191">
        <v>35</v>
      </c>
      <c r="M26" s="1197">
        <v>5</v>
      </c>
      <c r="N26" s="1190"/>
      <c r="O26" s="1191"/>
      <c r="P26" s="1191"/>
      <c r="Q26" s="1197"/>
      <c r="R26" s="1190"/>
      <c r="S26" s="1191"/>
      <c r="T26" s="1191"/>
      <c r="U26" s="1197"/>
      <c r="V26" s="1190"/>
      <c r="W26" s="1191"/>
      <c r="X26" s="1191"/>
      <c r="Y26" s="1197"/>
      <c r="Z26" s="1190">
        <v>30</v>
      </c>
      <c r="AA26" s="1191">
        <v>60</v>
      </c>
      <c r="AB26" s="1191">
        <v>35</v>
      </c>
      <c r="AC26" s="1197">
        <v>5</v>
      </c>
      <c r="AD26" s="1190"/>
      <c r="AE26" s="1191"/>
      <c r="AF26" s="1191"/>
      <c r="AG26" s="1192"/>
      <c r="AH26" s="1224" t="s">
        <v>331</v>
      </c>
    </row>
    <row r="27" spans="1:34">
      <c r="A27" s="1222">
        <v>15</v>
      </c>
      <c r="B27" s="1184" t="s">
        <v>332</v>
      </c>
      <c r="C27" s="1185">
        <f t="shared" si="10"/>
        <v>15</v>
      </c>
      <c r="D27" s="1186">
        <f t="shared" si="10"/>
        <v>60</v>
      </c>
      <c r="E27" s="1187">
        <f>SUM(C27:D27)</f>
        <v>75</v>
      </c>
      <c r="F27" s="1223">
        <v>75</v>
      </c>
      <c r="G27" s="1186">
        <f>H27-F27</f>
        <v>50</v>
      </c>
      <c r="H27" s="1186">
        <f>$B$8*I27</f>
        <v>125</v>
      </c>
      <c r="I27" s="1189">
        <f>SUM(M27,Q27,U27,Y27,AC27,AG27)</f>
        <v>5</v>
      </c>
      <c r="J27" s="1190"/>
      <c r="K27" s="1191"/>
      <c r="L27" s="1191"/>
      <c r="M27" s="1197"/>
      <c r="N27" s="1190">
        <v>15</v>
      </c>
      <c r="O27" s="1191">
        <v>30</v>
      </c>
      <c r="P27" s="1191">
        <v>30</v>
      </c>
      <c r="Q27" s="1197">
        <v>3</v>
      </c>
      <c r="R27" s="1190">
        <v>0</v>
      </c>
      <c r="S27" s="1191">
        <v>30</v>
      </c>
      <c r="T27" s="1191">
        <v>20</v>
      </c>
      <c r="U27" s="1197">
        <v>2</v>
      </c>
      <c r="V27" s="1190"/>
      <c r="W27" s="1191"/>
      <c r="X27" s="1191"/>
      <c r="Y27" s="1197"/>
      <c r="Z27" s="1190"/>
      <c r="AA27" s="1191"/>
      <c r="AB27" s="1191"/>
      <c r="AC27" s="1197"/>
      <c r="AD27" s="1190"/>
      <c r="AE27" s="1191"/>
      <c r="AF27" s="1191"/>
      <c r="AG27" s="1192"/>
      <c r="AH27" s="1225" t="s">
        <v>58</v>
      </c>
    </row>
    <row r="28" spans="1:34">
      <c r="A28" s="1222">
        <v>16</v>
      </c>
      <c r="B28" s="1184" t="s">
        <v>333</v>
      </c>
      <c r="C28" s="1185">
        <f t="shared" si="10"/>
        <v>15</v>
      </c>
      <c r="D28" s="1186">
        <f t="shared" si="10"/>
        <v>30</v>
      </c>
      <c r="E28" s="1187">
        <f>SUM(C28:D28)</f>
        <v>45</v>
      </c>
      <c r="F28" s="1188">
        <v>45</v>
      </c>
      <c r="G28" s="1186">
        <f>H28-F28</f>
        <v>30</v>
      </c>
      <c r="H28" s="1186">
        <f>$B$8*I28</f>
        <v>75</v>
      </c>
      <c r="I28" s="1189">
        <f>SUM(M28,Q28,U28,Y28,AC28,AG28)</f>
        <v>3</v>
      </c>
      <c r="J28" s="1190"/>
      <c r="K28" s="1191"/>
      <c r="L28" s="1191"/>
      <c r="M28" s="1197"/>
      <c r="N28" s="1190"/>
      <c r="O28" s="1191"/>
      <c r="P28" s="1191"/>
      <c r="Q28" s="1197"/>
      <c r="R28" s="1190">
        <v>15</v>
      </c>
      <c r="S28" s="1191">
        <v>30</v>
      </c>
      <c r="T28" s="1191">
        <v>30</v>
      </c>
      <c r="U28" s="1197">
        <v>3</v>
      </c>
      <c r="V28" s="1190"/>
      <c r="W28" s="1191"/>
      <c r="X28" s="1191"/>
      <c r="Y28" s="1197"/>
      <c r="Z28" s="1190"/>
      <c r="AA28" s="1191"/>
      <c r="AB28" s="1191"/>
      <c r="AC28" s="1197"/>
      <c r="AD28" s="1190"/>
      <c r="AE28" s="1191"/>
      <c r="AF28" s="1191"/>
      <c r="AG28" s="1192"/>
      <c r="AH28" s="1198" t="s">
        <v>64</v>
      </c>
    </row>
    <row r="29" spans="1:34">
      <c r="A29" s="1222">
        <v>17</v>
      </c>
      <c r="B29" s="1184" t="s">
        <v>334</v>
      </c>
      <c r="C29" s="1185">
        <f t="shared" si="10"/>
        <v>0</v>
      </c>
      <c r="D29" s="1186">
        <f t="shared" si="10"/>
        <v>30</v>
      </c>
      <c r="E29" s="1187">
        <f t="shared" ref="E29:E36" si="11">SUM(C29:D29)</f>
        <v>30</v>
      </c>
      <c r="F29" s="1188">
        <v>30</v>
      </c>
      <c r="G29" s="1186">
        <f t="shared" ref="G29:G36" si="12">H29-F29</f>
        <v>45</v>
      </c>
      <c r="H29" s="1186">
        <f t="shared" ref="H29:H36" si="13">$B$8*I29</f>
        <v>75</v>
      </c>
      <c r="I29" s="1189">
        <f t="shared" ref="I29:I36" si="14">SUM(M29,Q29,U29,Y29,AC29,AG29)</f>
        <v>3</v>
      </c>
      <c r="J29" s="1190">
        <v>0</v>
      </c>
      <c r="K29" s="1191">
        <v>30</v>
      </c>
      <c r="L29" s="1191">
        <v>45</v>
      </c>
      <c r="M29" s="1197">
        <v>3</v>
      </c>
      <c r="N29" s="1190"/>
      <c r="O29" s="1191"/>
      <c r="P29" s="1191"/>
      <c r="Q29" s="1197"/>
      <c r="R29" s="1190"/>
      <c r="S29" s="1191"/>
      <c r="T29" s="1191"/>
      <c r="U29" s="1197"/>
      <c r="V29" s="1190"/>
      <c r="W29" s="1191"/>
      <c r="X29" s="1191"/>
      <c r="Y29" s="1197"/>
      <c r="Z29" s="1190"/>
      <c r="AA29" s="1191"/>
      <c r="AB29" s="1191"/>
      <c r="AC29" s="1197"/>
      <c r="AD29" s="1190"/>
      <c r="AE29" s="1191"/>
      <c r="AF29" s="1191"/>
      <c r="AG29" s="1192"/>
      <c r="AH29" s="1198" t="s">
        <v>58</v>
      </c>
    </row>
    <row r="30" spans="1:34">
      <c r="A30" s="1222">
        <v>18</v>
      </c>
      <c r="B30" s="1184" t="s">
        <v>335</v>
      </c>
      <c r="C30" s="1185">
        <f t="shared" si="10"/>
        <v>0</v>
      </c>
      <c r="D30" s="1186">
        <f t="shared" si="10"/>
        <v>60</v>
      </c>
      <c r="E30" s="1187">
        <f t="shared" si="11"/>
        <v>60</v>
      </c>
      <c r="F30" s="1188">
        <v>60</v>
      </c>
      <c r="G30" s="1186">
        <f t="shared" si="12"/>
        <v>65</v>
      </c>
      <c r="H30" s="1186">
        <f t="shared" si="13"/>
        <v>125</v>
      </c>
      <c r="I30" s="1189">
        <f t="shared" si="14"/>
        <v>5</v>
      </c>
      <c r="J30" s="1190"/>
      <c r="K30" s="1191"/>
      <c r="L30" s="1191"/>
      <c r="M30" s="1197"/>
      <c r="N30" s="1190"/>
      <c r="O30" s="1191"/>
      <c r="P30" s="1191"/>
      <c r="Q30" s="1197"/>
      <c r="R30" s="1190">
        <v>0</v>
      </c>
      <c r="S30" s="1191">
        <v>30</v>
      </c>
      <c r="T30" s="1191">
        <v>20</v>
      </c>
      <c r="U30" s="1197">
        <v>2</v>
      </c>
      <c r="V30" s="1190">
        <v>0</v>
      </c>
      <c r="W30" s="1191">
        <v>30</v>
      </c>
      <c r="X30" s="1191">
        <v>45</v>
      </c>
      <c r="Y30" s="1197">
        <v>3</v>
      </c>
      <c r="Z30" s="1190"/>
      <c r="AA30" s="1191"/>
      <c r="AB30" s="1191"/>
      <c r="AC30" s="1197"/>
      <c r="AD30" s="1190"/>
      <c r="AE30" s="1191"/>
      <c r="AF30" s="1191"/>
      <c r="AG30" s="1192"/>
      <c r="AH30" s="1198" t="s">
        <v>123</v>
      </c>
    </row>
    <row r="31" spans="1:34">
      <c r="A31" s="1222">
        <v>19</v>
      </c>
      <c r="B31" s="1184" t="s">
        <v>336</v>
      </c>
      <c r="C31" s="1185">
        <f t="shared" si="10"/>
        <v>15</v>
      </c>
      <c r="D31" s="1186">
        <f t="shared" si="10"/>
        <v>30</v>
      </c>
      <c r="E31" s="1187">
        <f t="shared" si="11"/>
        <v>45</v>
      </c>
      <c r="F31" s="1188">
        <v>45</v>
      </c>
      <c r="G31" s="1186">
        <f t="shared" si="12"/>
        <v>30</v>
      </c>
      <c r="H31" s="1186">
        <f t="shared" si="13"/>
        <v>75</v>
      </c>
      <c r="I31" s="1189">
        <f t="shared" si="14"/>
        <v>3</v>
      </c>
      <c r="J31" s="1190"/>
      <c r="K31" s="1191"/>
      <c r="L31" s="1191"/>
      <c r="M31" s="1197"/>
      <c r="N31" s="1190"/>
      <c r="O31" s="1191"/>
      <c r="P31" s="1191"/>
      <c r="Q31" s="1197"/>
      <c r="R31" s="1190"/>
      <c r="S31" s="1191"/>
      <c r="T31" s="1191"/>
      <c r="U31" s="1197"/>
      <c r="V31" s="1190"/>
      <c r="W31" s="1191"/>
      <c r="X31" s="1191"/>
      <c r="Y31" s="1197"/>
      <c r="Z31" s="1190"/>
      <c r="AA31" s="1191"/>
      <c r="AB31" s="1191"/>
      <c r="AC31" s="1197"/>
      <c r="AD31" s="1190">
        <v>15</v>
      </c>
      <c r="AE31" s="1191">
        <v>30</v>
      </c>
      <c r="AF31" s="1191">
        <v>30</v>
      </c>
      <c r="AG31" s="1192">
        <v>3</v>
      </c>
      <c r="AH31" s="1198" t="s">
        <v>54</v>
      </c>
    </row>
    <row r="32" spans="1:34">
      <c r="A32" s="1222">
        <v>20</v>
      </c>
      <c r="B32" s="1184" t="s">
        <v>337</v>
      </c>
      <c r="C32" s="1185">
        <f t="shared" si="10"/>
        <v>30</v>
      </c>
      <c r="D32" s="1186">
        <f t="shared" si="10"/>
        <v>30</v>
      </c>
      <c r="E32" s="1187">
        <f t="shared" si="11"/>
        <v>60</v>
      </c>
      <c r="F32" s="1188">
        <v>60</v>
      </c>
      <c r="G32" s="1186">
        <f t="shared" si="12"/>
        <v>40</v>
      </c>
      <c r="H32" s="1186">
        <f t="shared" si="13"/>
        <v>100</v>
      </c>
      <c r="I32" s="1189">
        <f t="shared" si="14"/>
        <v>4</v>
      </c>
      <c r="J32" s="1190"/>
      <c r="K32" s="1191"/>
      <c r="L32" s="1191"/>
      <c r="M32" s="1197"/>
      <c r="N32" s="1190"/>
      <c r="O32" s="1191"/>
      <c r="P32" s="1191"/>
      <c r="Q32" s="1197"/>
      <c r="R32" s="1190"/>
      <c r="S32" s="1191"/>
      <c r="T32" s="1191"/>
      <c r="U32" s="1197"/>
      <c r="V32" s="1190"/>
      <c r="W32" s="1191"/>
      <c r="X32" s="1191"/>
      <c r="Y32" s="1197"/>
      <c r="Z32" s="1190">
        <v>30</v>
      </c>
      <c r="AA32" s="1191">
        <v>30</v>
      </c>
      <c r="AB32" s="1191">
        <v>40</v>
      </c>
      <c r="AC32" s="1197">
        <v>4</v>
      </c>
      <c r="AD32" s="1190"/>
      <c r="AE32" s="1191"/>
      <c r="AF32" s="1191"/>
      <c r="AG32" s="1192"/>
      <c r="AH32" s="1198" t="s">
        <v>52</v>
      </c>
    </row>
    <row r="33" spans="1:34">
      <c r="A33" s="1222">
        <v>21</v>
      </c>
      <c r="B33" s="1184" t="s">
        <v>338</v>
      </c>
      <c r="C33" s="1185">
        <v>30</v>
      </c>
      <c r="D33" s="1186">
        <v>30</v>
      </c>
      <c r="E33" s="1187">
        <v>60</v>
      </c>
      <c r="F33" s="1188">
        <v>60</v>
      </c>
      <c r="G33" s="1186">
        <v>40</v>
      </c>
      <c r="H33" s="1186">
        <v>100</v>
      </c>
      <c r="I33" s="1189">
        <v>4</v>
      </c>
      <c r="J33" s="1190"/>
      <c r="K33" s="1191"/>
      <c r="L33" s="1191"/>
      <c r="M33" s="1197"/>
      <c r="N33" s="1190"/>
      <c r="O33" s="1191"/>
      <c r="P33" s="1191"/>
      <c r="Q33" s="1197"/>
      <c r="R33" s="1190"/>
      <c r="S33" s="1191"/>
      <c r="T33" s="1191"/>
      <c r="U33" s="1197"/>
      <c r="V33" s="1190"/>
      <c r="W33" s="1191"/>
      <c r="X33" s="1191"/>
      <c r="Y33" s="1197"/>
      <c r="Z33" s="1190">
        <v>30</v>
      </c>
      <c r="AA33" s="1191">
        <v>30</v>
      </c>
      <c r="AB33" s="1191">
        <v>40</v>
      </c>
      <c r="AC33" s="1197">
        <v>4</v>
      </c>
      <c r="AD33" s="1190"/>
      <c r="AE33" s="1191"/>
      <c r="AF33" s="1191"/>
      <c r="AG33" s="1192"/>
      <c r="AH33" s="1198"/>
    </row>
    <row r="34" spans="1:34">
      <c r="A34" s="1222">
        <v>22</v>
      </c>
      <c r="B34" s="1184" t="s">
        <v>339</v>
      </c>
      <c r="C34" s="1185">
        <f t="shared" si="10"/>
        <v>15</v>
      </c>
      <c r="D34" s="1186">
        <f t="shared" si="10"/>
        <v>30</v>
      </c>
      <c r="E34" s="1187">
        <f t="shared" si="11"/>
        <v>45</v>
      </c>
      <c r="F34" s="1188">
        <v>45</v>
      </c>
      <c r="G34" s="1186">
        <f t="shared" si="12"/>
        <v>30</v>
      </c>
      <c r="H34" s="1186">
        <f t="shared" si="13"/>
        <v>75</v>
      </c>
      <c r="I34" s="1189">
        <f t="shared" si="14"/>
        <v>3</v>
      </c>
      <c r="J34" s="1190"/>
      <c r="K34" s="1191"/>
      <c r="L34" s="1191"/>
      <c r="M34" s="1197"/>
      <c r="N34" s="1190"/>
      <c r="O34" s="1191"/>
      <c r="P34" s="1191"/>
      <c r="Q34" s="1197"/>
      <c r="R34" s="1190"/>
      <c r="S34" s="1191"/>
      <c r="T34" s="1191"/>
      <c r="U34" s="1197"/>
      <c r="V34" s="1190"/>
      <c r="W34" s="1191"/>
      <c r="X34" s="1191"/>
      <c r="Y34" s="1197"/>
      <c r="Z34" s="1190"/>
      <c r="AA34" s="1191"/>
      <c r="AB34" s="1191"/>
      <c r="AC34" s="1197"/>
      <c r="AD34" s="1190">
        <v>15</v>
      </c>
      <c r="AE34" s="1191">
        <v>30</v>
      </c>
      <c r="AF34" s="1191">
        <v>30</v>
      </c>
      <c r="AG34" s="1197">
        <v>3</v>
      </c>
      <c r="AH34" s="1198" t="s">
        <v>54</v>
      </c>
    </row>
    <row r="35" spans="1:34">
      <c r="A35" s="1222">
        <v>23</v>
      </c>
      <c r="B35" s="1211" t="s">
        <v>340</v>
      </c>
      <c r="C35" s="1185">
        <f t="shared" si="10"/>
        <v>0</v>
      </c>
      <c r="D35" s="1186">
        <f t="shared" si="10"/>
        <v>120</v>
      </c>
      <c r="E35" s="1187">
        <f t="shared" si="11"/>
        <v>120</v>
      </c>
      <c r="F35" s="1188">
        <v>120</v>
      </c>
      <c r="G35" s="1186">
        <f t="shared" si="12"/>
        <v>180</v>
      </c>
      <c r="H35" s="1186">
        <f t="shared" si="13"/>
        <v>300</v>
      </c>
      <c r="I35" s="1189">
        <f t="shared" si="14"/>
        <v>12</v>
      </c>
      <c r="J35" s="1190">
        <v>0</v>
      </c>
      <c r="K35" s="1191">
        <v>30</v>
      </c>
      <c r="L35" s="1191">
        <v>45</v>
      </c>
      <c r="M35" s="1197">
        <v>3</v>
      </c>
      <c r="N35" s="1190">
        <v>0</v>
      </c>
      <c r="O35" s="1191">
        <v>30</v>
      </c>
      <c r="P35" s="1191">
        <v>45</v>
      </c>
      <c r="Q35" s="1197">
        <v>3</v>
      </c>
      <c r="R35" s="1190"/>
      <c r="S35" s="1191"/>
      <c r="T35" s="1191"/>
      <c r="U35" s="1197"/>
      <c r="V35" s="1190">
        <v>0</v>
      </c>
      <c r="W35" s="1191">
        <v>30</v>
      </c>
      <c r="X35" s="1191">
        <v>45</v>
      </c>
      <c r="Y35" s="1197">
        <v>3</v>
      </c>
      <c r="Z35" s="1190"/>
      <c r="AA35" s="1191"/>
      <c r="AB35" s="1191"/>
      <c r="AC35" s="1197"/>
      <c r="AD35" s="1190">
        <v>0</v>
      </c>
      <c r="AE35" s="1191">
        <v>30</v>
      </c>
      <c r="AF35" s="1191">
        <v>45</v>
      </c>
      <c r="AG35" s="1197">
        <v>3</v>
      </c>
      <c r="AH35" s="1198" t="s">
        <v>341</v>
      </c>
    </row>
    <row r="36" spans="1:34">
      <c r="A36" s="1222">
        <v>24</v>
      </c>
      <c r="B36" s="1226" t="s">
        <v>342</v>
      </c>
      <c r="C36" s="1185">
        <f t="shared" si="10"/>
        <v>0</v>
      </c>
      <c r="D36" s="1186">
        <f t="shared" si="10"/>
        <v>60</v>
      </c>
      <c r="E36" s="1187">
        <f t="shared" si="11"/>
        <v>60</v>
      </c>
      <c r="F36" s="1188">
        <v>60</v>
      </c>
      <c r="G36" s="1186">
        <f t="shared" si="12"/>
        <v>90</v>
      </c>
      <c r="H36" s="1186">
        <f t="shared" si="13"/>
        <v>150</v>
      </c>
      <c r="I36" s="1189">
        <f t="shared" si="14"/>
        <v>6</v>
      </c>
      <c r="J36" s="1190"/>
      <c r="K36" s="1191"/>
      <c r="L36" s="1191"/>
      <c r="M36" s="1197"/>
      <c r="N36" s="1190"/>
      <c r="O36" s="1191"/>
      <c r="P36" s="1191"/>
      <c r="Q36" s="1197"/>
      <c r="R36" s="1190"/>
      <c r="S36" s="1191"/>
      <c r="T36" s="1191"/>
      <c r="U36" s="1197"/>
      <c r="V36" s="1190">
        <v>0</v>
      </c>
      <c r="W36" s="1191">
        <v>60</v>
      </c>
      <c r="X36" s="1191">
        <v>90</v>
      </c>
      <c r="Y36" s="1192">
        <v>6</v>
      </c>
      <c r="Z36" s="1190"/>
      <c r="AA36" s="1191"/>
      <c r="AB36" s="1191"/>
      <c r="AC36" s="1197"/>
      <c r="AD36" s="1190"/>
      <c r="AE36" s="1191"/>
      <c r="AF36" s="1191"/>
      <c r="AG36" s="1192"/>
      <c r="AH36" s="1198" t="s">
        <v>62</v>
      </c>
    </row>
    <row r="37" spans="1:34">
      <c r="A37" s="1213" t="s">
        <v>17</v>
      </c>
      <c r="B37" s="1214" t="s">
        <v>343</v>
      </c>
      <c r="C37" s="1215"/>
      <c r="D37" s="1216"/>
      <c r="E37" s="1217"/>
      <c r="F37" s="1218"/>
      <c r="G37" s="1216"/>
      <c r="H37" s="1216"/>
      <c r="I37" s="1219"/>
      <c r="J37" s="1215"/>
      <c r="K37" s="1216"/>
      <c r="L37" s="1216"/>
      <c r="M37" s="1219"/>
      <c r="N37" s="1215"/>
      <c r="O37" s="1216"/>
      <c r="P37" s="1216"/>
      <c r="Q37" s="1219"/>
      <c r="R37" s="1215"/>
      <c r="S37" s="1216"/>
      <c r="T37" s="1216"/>
      <c r="U37" s="1219"/>
      <c r="V37" s="1215"/>
      <c r="W37" s="1216"/>
      <c r="X37" s="1216"/>
      <c r="Y37" s="1219"/>
      <c r="Z37" s="1215"/>
      <c r="AA37" s="1216"/>
      <c r="AB37" s="1216"/>
      <c r="AC37" s="1219"/>
      <c r="AD37" s="1215"/>
      <c r="AE37" s="1216"/>
      <c r="AF37" s="1216"/>
      <c r="AG37" s="1220"/>
      <c r="AH37" s="1221"/>
    </row>
    <row r="38" spans="1:34">
      <c r="A38" s="1183">
        <v>25</v>
      </c>
      <c r="B38" s="1184" t="s">
        <v>344</v>
      </c>
      <c r="C38" s="1185">
        <f t="shared" ref="C38:D40" si="15">SUM(J38,N38,R38,V38,Z38,AD38)</f>
        <v>0</v>
      </c>
      <c r="D38" s="1186">
        <f t="shared" si="15"/>
        <v>60</v>
      </c>
      <c r="E38" s="1187">
        <f>SUM(C38:D38)</f>
        <v>60</v>
      </c>
      <c r="F38" s="1188">
        <v>60</v>
      </c>
      <c r="G38" s="1186">
        <f>H38-F38</f>
        <v>40</v>
      </c>
      <c r="H38" s="1186">
        <f>$B$8*I38</f>
        <v>100</v>
      </c>
      <c r="I38" s="1189">
        <f>SUM(M38,Q38,U38,Y38,AC38,AG38)</f>
        <v>4</v>
      </c>
      <c r="J38" s="1190"/>
      <c r="K38" s="1191"/>
      <c r="L38" s="1191"/>
      <c r="M38" s="1197"/>
      <c r="N38" s="1190"/>
      <c r="O38" s="1191"/>
      <c r="P38" s="1191"/>
      <c r="Q38" s="1197"/>
      <c r="R38" s="1190">
        <v>0</v>
      </c>
      <c r="S38" s="1191">
        <v>30</v>
      </c>
      <c r="T38" s="1191">
        <v>20</v>
      </c>
      <c r="U38" s="1197">
        <v>2</v>
      </c>
      <c r="V38" s="1190">
        <v>0</v>
      </c>
      <c r="W38" s="1191">
        <v>30</v>
      </c>
      <c r="X38" s="1191">
        <v>20</v>
      </c>
      <c r="Y38" s="1197">
        <v>2</v>
      </c>
      <c r="Z38" s="1190"/>
      <c r="AA38" s="1191"/>
      <c r="AB38" s="1191"/>
      <c r="AC38" s="1197"/>
      <c r="AD38" s="1190"/>
      <c r="AE38" s="1191"/>
      <c r="AF38" s="1191"/>
      <c r="AG38" s="1192"/>
      <c r="AH38" s="1198" t="s">
        <v>123</v>
      </c>
    </row>
    <row r="39" spans="1:34">
      <c r="A39" s="1183">
        <v>26</v>
      </c>
      <c r="B39" s="1184" t="s">
        <v>345</v>
      </c>
      <c r="C39" s="1185">
        <f t="shared" si="15"/>
        <v>45</v>
      </c>
      <c r="D39" s="1186">
        <f t="shared" si="15"/>
        <v>90</v>
      </c>
      <c r="E39" s="1187">
        <f>SUM(C39:D39)</f>
        <v>135</v>
      </c>
      <c r="F39" s="1188">
        <v>135</v>
      </c>
      <c r="G39" s="1186">
        <f>H39-F39</f>
        <v>90</v>
      </c>
      <c r="H39" s="1186">
        <f>$B$8*I39</f>
        <v>225</v>
      </c>
      <c r="I39" s="1189">
        <f>SUM(M39,Q39,U39,Y39,AC39,AG39)</f>
        <v>9</v>
      </c>
      <c r="J39" s="1190">
        <v>15</v>
      </c>
      <c r="K39" s="1191">
        <v>30</v>
      </c>
      <c r="L39" s="1191">
        <v>30</v>
      </c>
      <c r="M39" s="1197">
        <v>3</v>
      </c>
      <c r="N39" s="1190">
        <v>15</v>
      </c>
      <c r="O39" s="1191">
        <v>30</v>
      </c>
      <c r="P39" s="1191">
        <v>30</v>
      </c>
      <c r="Q39" s="1197">
        <v>3</v>
      </c>
      <c r="R39" s="1190">
        <v>15</v>
      </c>
      <c r="S39" s="1191">
        <v>30</v>
      </c>
      <c r="T39" s="1191">
        <v>30</v>
      </c>
      <c r="U39" s="1197">
        <v>3</v>
      </c>
      <c r="V39" s="1227"/>
      <c r="W39" s="1228"/>
      <c r="X39" s="1228"/>
      <c r="Y39" s="1229"/>
      <c r="Z39" s="1190"/>
      <c r="AA39" s="1191"/>
      <c r="AB39" s="1191"/>
      <c r="AC39" s="1197"/>
      <c r="AD39" s="1190"/>
      <c r="AE39" s="1191"/>
      <c r="AF39" s="1191"/>
      <c r="AG39" s="1192"/>
      <c r="AH39" s="1212" t="s">
        <v>45</v>
      </c>
    </row>
    <row r="40" spans="1:34">
      <c r="A40" s="1183">
        <v>27</v>
      </c>
      <c r="B40" s="1184" t="s">
        <v>346</v>
      </c>
      <c r="C40" s="1185">
        <f t="shared" si="15"/>
        <v>30</v>
      </c>
      <c r="D40" s="1186">
        <f t="shared" si="15"/>
        <v>30</v>
      </c>
      <c r="E40" s="1187">
        <f>SUM(C40:D40)</f>
        <v>60</v>
      </c>
      <c r="F40" s="1188">
        <v>60</v>
      </c>
      <c r="G40" s="1186">
        <f>H40-F40</f>
        <v>90</v>
      </c>
      <c r="H40" s="1186">
        <f>$B$8*I40</f>
        <v>150</v>
      </c>
      <c r="I40" s="1189">
        <f>SUM(M40,Q40,U40,Y40,AC40,AG40)</f>
        <v>6</v>
      </c>
      <c r="J40" s="1190"/>
      <c r="K40" s="1191"/>
      <c r="L40" s="1191"/>
      <c r="M40" s="1197"/>
      <c r="N40" s="1190"/>
      <c r="O40" s="1191"/>
      <c r="P40" s="1191"/>
      <c r="Q40" s="1197"/>
      <c r="R40" s="1190"/>
      <c r="S40" s="1191"/>
      <c r="T40" s="1191"/>
      <c r="U40" s="1197"/>
      <c r="V40" s="1190"/>
      <c r="W40" s="1191"/>
      <c r="X40" s="1191"/>
      <c r="Y40" s="1197"/>
      <c r="Z40" s="1190"/>
      <c r="AA40" s="1191"/>
      <c r="AB40" s="1191"/>
      <c r="AC40" s="1197"/>
      <c r="AD40" s="1190">
        <v>30</v>
      </c>
      <c r="AE40" s="1191">
        <v>30</v>
      </c>
      <c r="AF40" s="1191">
        <v>90</v>
      </c>
      <c r="AG40" s="1192">
        <v>6</v>
      </c>
      <c r="AH40" s="1198" t="s">
        <v>54</v>
      </c>
    </row>
    <row r="41" spans="1:34">
      <c r="A41" s="1183">
        <v>28</v>
      </c>
      <c r="B41" s="1184" t="s">
        <v>347</v>
      </c>
      <c r="C41" s="1185">
        <v>0</v>
      </c>
      <c r="D41" s="1186">
        <v>30</v>
      </c>
      <c r="E41" s="1187">
        <v>30</v>
      </c>
      <c r="F41" s="1188">
        <v>30</v>
      </c>
      <c r="G41" s="1186">
        <v>20</v>
      </c>
      <c r="H41" s="1186">
        <v>50</v>
      </c>
      <c r="I41" s="1189">
        <v>2</v>
      </c>
      <c r="J41" s="1190"/>
      <c r="K41" s="1191"/>
      <c r="L41" s="1191"/>
      <c r="M41" s="1197"/>
      <c r="N41" s="1190"/>
      <c r="O41" s="1191"/>
      <c r="P41" s="1191"/>
      <c r="Q41" s="1197"/>
      <c r="R41" s="1190"/>
      <c r="S41" s="1191"/>
      <c r="T41" s="1191"/>
      <c r="U41" s="1197"/>
      <c r="V41" s="1190"/>
      <c r="W41" s="1191"/>
      <c r="X41" s="1191"/>
      <c r="Y41" s="1197"/>
      <c r="Z41" s="1190"/>
      <c r="AA41" s="1191"/>
      <c r="AB41" s="1191"/>
      <c r="AC41" s="1197"/>
      <c r="AD41" s="1190">
        <v>0</v>
      </c>
      <c r="AE41" s="1191">
        <v>30</v>
      </c>
      <c r="AF41" s="1191">
        <v>20</v>
      </c>
      <c r="AG41" s="1192">
        <v>2</v>
      </c>
      <c r="AH41" s="1198" t="s">
        <v>54</v>
      </c>
    </row>
    <row r="42" spans="1:34">
      <c r="A42" s="1213" t="s">
        <v>18</v>
      </c>
      <c r="B42" s="1214" t="s">
        <v>348</v>
      </c>
      <c r="C42" s="1215"/>
      <c r="D42" s="1216"/>
      <c r="E42" s="1217"/>
      <c r="F42" s="1218"/>
      <c r="G42" s="1216"/>
      <c r="H42" s="1216"/>
      <c r="I42" s="1219"/>
      <c r="J42" s="1215"/>
      <c r="K42" s="1216"/>
      <c r="L42" s="1216"/>
      <c r="M42" s="1219"/>
      <c r="N42" s="1215"/>
      <c r="O42" s="1216"/>
      <c r="P42" s="1216"/>
      <c r="Q42" s="1219"/>
      <c r="R42" s="1215"/>
      <c r="S42" s="1216"/>
      <c r="T42" s="1216"/>
      <c r="U42" s="1219"/>
      <c r="V42" s="1215"/>
      <c r="W42" s="1216"/>
      <c r="X42" s="1216"/>
      <c r="Y42" s="1219"/>
      <c r="Z42" s="1215"/>
      <c r="AA42" s="1216"/>
      <c r="AB42" s="1216"/>
      <c r="AC42" s="1219"/>
      <c r="AD42" s="1215"/>
      <c r="AE42" s="1216"/>
      <c r="AF42" s="1216"/>
      <c r="AG42" s="1220"/>
      <c r="AH42" s="1221"/>
    </row>
    <row r="43" spans="1:34">
      <c r="A43" s="1169">
        <v>29</v>
      </c>
      <c r="B43" s="1230" t="s">
        <v>99</v>
      </c>
      <c r="C43" s="1172">
        <f>SUM(J43,N43,R43,V43,Z43,AD43)</f>
        <v>0</v>
      </c>
      <c r="D43" s="1173">
        <v>960</v>
      </c>
      <c r="E43" s="1231">
        <f>SUM(C43:D43)</f>
        <v>960</v>
      </c>
      <c r="F43" s="1232">
        <v>960</v>
      </c>
      <c r="G43" s="1173">
        <f>H43-F43</f>
        <v>40</v>
      </c>
      <c r="H43" s="1173">
        <f>$B$8*I43</f>
        <v>1000</v>
      </c>
      <c r="I43" s="1175">
        <v>40</v>
      </c>
      <c r="J43" s="1233"/>
      <c r="K43" s="1234"/>
      <c r="L43" s="1234"/>
      <c r="M43" s="1235"/>
      <c r="N43" s="1233">
        <v>0</v>
      </c>
      <c r="O43" s="1234">
        <v>192</v>
      </c>
      <c r="P43" s="1234">
        <v>8</v>
      </c>
      <c r="Q43" s="1235">
        <v>8</v>
      </c>
      <c r="R43" s="1233">
        <v>0</v>
      </c>
      <c r="S43" s="1234">
        <v>192</v>
      </c>
      <c r="T43" s="1234">
        <v>8</v>
      </c>
      <c r="U43" s="1235">
        <v>8</v>
      </c>
      <c r="V43" s="1233">
        <v>0</v>
      </c>
      <c r="W43" s="1234">
        <v>192</v>
      </c>
      <c r="X43" s="1234">
        <v>8</v>
      </c>
      <c r="Y43" s="1235">
        <v>8</v>
      </c>
      <c r="Z43" s="1233">
        <v>0</v>
      </c>
      <c r="AA43" s="1234">
        <v>192</v>
      </c>
      <c r="AB43" s="1234">
        <v>8</v>
      </c>
      <c r="AC43" s="1235">
        <v>8</v>
      </c>
      <c r="AD43" s="1233">
        <v>0</v>
      </c>
      <c r="AE43" s="1234">
        <v>192</v>
      </c>
      <c r="AF43" s="1234">
        <v>8</v>
      </c>
      <c r="AG43" s="1236">
        <v>8</v>
      </c>
      <c r="AH43" s="1237" t="s">
        <v>349</v>
      </c>
    </row>
    <row r="44" spans="1:34">
      <c r="A44" s="1169">
        <v>30</v>
      </c>
      <c r="B44" s="1238" t="s">
        <v>350</v>
      </c>
      <c r="C44" s="1172">
        <v>0</v>
      </c>
      <c r="D44" s="1173">
        <v>8</v>
      </c>
      <c r="E44" s="1231">
        <v>8</v>
      </c>
      <c r="F44" s="1232">
        <v>8</v>
      </c>
      <c r="G44" s="1173">
        <v>42</v>
      </c>
      <c r="H44" s="1173">
        <v>50</v>
      </c>
      <c r="I44" s="1175">
        <v>2</v>
      </c>
      <c r="J44" s="1233"/>
      <c r="K44" s="1234"/>
      <c r="L44" s="1234"/>
      <c r="M44" s="1235"/>
      <c r="N44" s="1233"/>
      <c r="O44" s="1234"/>
      <c r="P44" s="1234"/>
      <c r="Q44" s="1235"/>
      <c r="R44" s="1233"/>
      <c r="S44" s="1234"/>
      <c r="T44" s="1234"/>
      <c r="U44" s="1235"/>
      <c r="V44" s="1233"/>
      <c r="W44" s="1234"/>
      <c r="X44" s="1234"/>
      <c r="Y44" s="1235"/>
      <c r="Z44" s="1233"/>
      <c r="AA44" s="1234"/>
      <c r="AB44" s="1234"/>
      <c r="AC44" s="1235"/>
      <c r="AD44" s="1190"/>
      <c r="AE44" s="1191">
        <v>8</v>
      </c>
      <c r="AF44" s="1191">
        <v>42</v>
      </c>
      <c r="AG44" s="1192">
        <v>2</v>
      </c>
      <c r="AH44" s="1237" t="s">
        <v>54</v>
      </c>
    </row>
    <row r="45" spans="1:34" ht="13.5" thickBot="1">
      <c r="A45" s="1213"/>
      <c r="B45" s="1214"/>
      <c r="C45" s="1215"/>
      <c r="D45" s="1216"/>
      <c r="E45" s="1217"/>
      <c r="F45" s="1218"/>
      <c r="G45" s="1216"/>
      <c r="H45" s="1216"/>
      <c r="I45" s="1219"/>
      <c r="J45" s="1215"/>
      <c r="K45" s="1216"/>
      <c r="L45" s="1216"/>
      <c r="M45" s="1219"/>
      <c r="N45" s="1215"/>
      <c r="O45" s="1216"/>
      <c r="P45" s="1216"/>
      <c r="Q45" s="1219"/>
      <c r="R45" s="1215"/>
      <c r="S45" s="1216"/>
      <c r="T45" s="1216"/>
      <c r="U45" s="1219"/>
      <c r="V45" s="1215"/>
      <c r="W45" s="1216"/>
      <c r="X45" s="1216"/>
      <c r="Y45" s="1219"/>
      <c r="Z45" s="1215"/>
      <c r="AA45" s="1216"/>
      <c r="AB45" s="1216"/>
      <c r="AC45" s="1219"/>
      <c r="AD45" s="1215"/>
      <c r="AE45" s="1216"/>
      <c r="AF45" s="1216"/>
      <c r="AG45" s="1220"/>
      <c r="AH45" s="1221"/>
    </row>
    <row r="46" spans="1:34" ht="13.5" thickBot="1">
      <c r="A46" s="5601" t="s">
        <v>3</v>
      </c>
      <c r="B46" s="5602"/>
      <c r="C46" s="1239">
        <f t="shared" ref="C46:H46" si="16">SUM(C11:C45)</f>
        <v>600</v>
      </c>
      <c r="D46" s="1239">
        <f t="shared" si="16"/>
        <v>2288</v>
      </c>
      <c r="E46" s="1239">
        <f t="shared" si="16"/>
        <v>2888</v>
      </c>
      <c r="F46" s="1239">
        <f t="shared" si="16"/>
        <v>2888</v>
      </c>
      <c r="G46" s="1239">
        <f t="shared" si="16"/>
        <v>1612</v>
      </c>
      <c r="H46" s="1239">
        <f t="shared" si="16"/>
        <v>4500</v>
      </c>
      <c r="I46" s="1240">
        <f>SUM(I11:I44)</f>
        <v>180</v>
      </c>
      <c r="J46" s="1239">
        <f>SUM(J11:J44)</f>
        <v>120</v>
      </c>
      <c r="K46" s="1239">
        <f t="shared" ref="K46:AG46" si="17">SUM(K11:K44)</f>
        <v>270</v>
      </c>
      <c r="L46" s="1239">
        <f t="shared" si="17"/>
        <v>310</v>
      </c>
      <c r="M46" s="1241">
        <f t="shared" si="17"/>
        <v>28</v>
      </c>
      <c r="N46" s="1239">
        <f t="shared" si="17"/>
        <v>105</v>
      </c>
      <c r="O46" s="1239">
        <f t="shared" si="17"/>
        <v>402</v>
      </c>
      <c r="P46" s="1239">
        <f t="shared" si="17"/>
        <v>243</v>
      </c>
      <c r="Q46" s="1241">
        <f t="shared" si="17"/>
        <v>30</v>
      </c>
      <c r="R46" s="1239">
        <f t="shared" si="17"/>
        <v>105</v>
      </c>
      <c r="S46" s="1239">
        <f t="shared" si="17"/>
        <v>432</v>
      </c>
      <c r="T46" s="1239">
        <f t="shared" si="17"/>
        <v>213</v>
      </c>
      <c r="U46" s="1241">
        <f t="shared" si="17"/>
        <v>30</v>
      </c>
      <c r="V46" s="1239">
        <f t="shared" si="17"/>
        <v>30</v>
      </c>
      <c r="W46" s="1239">
        <f t="shared" si="17"/>
        <v>402</v>
      </c>
      <c r="X46" s="1239">
        <f t="shared" si="17"/>
        <v>293</v>
      </c>
      <c r="Y46" s="1241">
        <f t="shared" si="17"/>
        <v>29</v>
      </c>
      <c r="Z46" s="1239">
        <f t="shared" si="17"/>
        <v>165</v>
      </c>
      <c r="AA46" s="1239">
        <f t="shared" si="17"/>
        <v>402</v>
      </c>
      <c r="AB46" s="1239">
        <f t="shared" si="17"/>
        <v>288</v>
      </c>
      <c r="AC46" s="1241">
        <f t="shared" si="17"/>
        <v>33</v>
      </c>
      <c r="AD46" s="1239">
        <f t="shared" si="17"/>
        <v>75</v>
      </c>
      <c r="AE46" s="1239">
        <f t="shared" si="17"/>
        <v>380</v>
      </c>
      <c r="AF46" s="1239">
        <f t="shared" si="17"/>
        <v>295</v>
      </c>
      <c r="AG46" s="1241">
        <f t="shared" si="17"/>
        <v>30</v>
      </c>
      <c r="AH46" s="1242"/>
    </row>
    <row r="47" spans="1:34" ht="13.5" thickBot="1">
      <c r="A47" s="1243"/>
      <c r="B47" s="1244" t="s">
        <v>351</v>
      </c>
      <c r="C47" s="1245"/>
      <c r="D47" s="1245"/>
      <c r="E47" s="1245"/>
      <c r="F47" s="1245"/>
      <c r="G47" s="1245"/>
      <c r="H47" s="1245"/>
      <c r="I47" s="1245"/>
      <c r="J47" s="1245"/>
      <c r="K47" s="1245"/>
      <c r="L47" s="1245"/>
      <c r="M47" s="1245"/>
      <c r="N47" s="1245"/>
      <c r="O47" s="1245"/>
      <c r="P47" s="1245"/>
      <c r="Q47" s="1245"/>
      <c r="R47" s="1245"/>
      <c r="S47" s="1245"/>
      <c r="T47" s="1245"/>
      <c r="U47" s="1245"/>
      <c r="V47" s="1245"/>
      <c r="W47" s="1245"/>
      <c r="X47" s="1245"/>
      <c r="Y47" s="1245"/>
      <c r="Z47" s="1245"/>
      <c r="AA47" s="1245"/>
      <c r="AB47" s="1245"/>
      <c r="AC47" s="1245"/>
      <c r="AD47" s="1245"/>
      <c r="AE47" s="1245"/>
      <c r="AF47" s="1245"/>
      <c r="AG47" s="1245"/>
      <c r="AH47" s="1245"/>
    </row>
    <row r="48" spans="1:34" ht="13.5" thickBot="1">
      <c r="A48" s="1246"/>
      <c r="B48" s="1246" t="s">
        <v>352</v>
      </c>
      <c r="C48" s="1245"/>
      <c r="D48" s="1245"/>
      <c r="E48" s="1245"/>
      <c r="F48" s="1245"/>
      <c r="G48" s="1245"/>
      <c r="H48" s="1245"/>
      <c r="I48" s="1245"/>
      <c r="J48" s="5563"/>
      <c r="K48" s="5563"/>
      <c r="L48" s="5563"/>
      <c r="M48" s="5563"/>
      <c r="N48" s="5563"/>
      <c r="O48" s="5563"/>
      <c r="P48" s="5563"/>
      <c r="Q48" s="5563"/>
      <c r="R48" s="5563"/>
      <c r="S48" s="5563"/>
      <c r="T48" s="5563"/>
      <c r="U48" s="5563"/>
      <c r="V48" s="5563"/>
      <c r="W48" s="5563"/>
      <c r="X48" s="5563"/>
      <c r="Y48" s="5563"/>
      <c r="Z48" s="5563"/>
      <c r="AA48" s="5563"/>
      <c r="AB48" s="5563"/>
      <c r="AC48" s="5563"/>
      <c r="AD48" s="5563"/>
      <c r="AE48" s="5563"/>
      <c r="AF48" s="5563"/>
      <c r="AG48" s="5563"/>
      <c r="AH48" s="1247" t="s">
        <v>22</v>
      </c>
    </row>
    <row r="49" spans="1:34" ht="13.5" thickBot="1">
      <c r="A49" s="1246"/>
      <c r="C49" s="1248"/>
      <c r="D49" s="1248"/>
      <c r="E49" s="1248"/>
      <c r="F49" s="1245"/>
      <c r="G49" s="1245"/>
      <c r="H49" s="5598" t="s">
        <v>103</v>
      </c>
      <c r="I49" s="5600"/>
      <c r="J49" s="5607">
        <v>4</v>
      </c>
      <c r="K49" s="5597"/>
      <c r="L49" s="5597"/>
      <c r="M49" s="5597"/>
      <c r="N49" s="5597">
        <v>7</v>
      </c>
      <c r="O49" s="5597"/>
      <c r="P49" s="5597"/>
      <c r="Q49" s="5597"/>
      <c r="R49" s="5597">
        <v>6</v>
      </c>
      <c r="S49" s="5597"/>
      <c r="T49" s="5597"/>
      <c r="U49" s="5597"/>
      <c r="V49" s="5597">
        <v>6</v>
      </c>
      <c r="W49" s="5597"/>
      <c r="X49" s="5597"/>
      <c r="Y49" s="5597"/>
      <c r="Z49" s="5597">
        <v>4</v>
      </c>
      <c r="AA49" s="5597"/>
      <c r="AB49" s="5597"/>
      <c r="AC49" s="5597"/>
      <c r="AD49" s="5597">
        <v>8</v>
      </c>
      <c r="AE49" s="5597"/>
      <c r="AF49" s="5597"/>
      <c r="AG49" s="5597"/>
      <c r="AH49" s="1249">
        <f>SUM(J49:AG49)</f>
        <v>35</v>
      </c>
    </row>
    <row r="50" spans="1:34" ht="13.5" thickBot="1">
      <c r="A50" s="1246"/>
      <c r="B50" s="1248"/>
      <c r="C50" s="1245"/>
      <c r="D50" s="1245"/>
      <c r="E50" s="1245"/>
      <c r="F50" s="1245"/>
      <c r="G50" s="1245"/>
      <c r="H50" s="5603" t="s">
        <v>104</v>
      </c>
      <c r="I50" s="5604"/>
      <c r="J50" s="5605">
        <v>1</v>
      </c>
      <c r="K50" s="5606"/>
      <c r="L50" s="5606"/>
      <c r="M50" s="5606"/>
      <c r="N50" s="5606">
        <v>2</v>
      </c>
      <c r="O50" s="5606"/>
      <c r="P50" s="5606"/>
      <c r="Q50" s="5606"/>
      <c r="R50" s="5606">
        <v>2</v>
      </c>
      <c r="S50" s="5606"/>
      <c r="T50" s="5606"/>
      <c r="U50" s="5606"/>
      <c r="V50" s="5606">
        <v>0</v>
      </c>
      <c r="W50" s="5606"/>
      <c r="X50" s="5606"/>
      <c r="Y50" s="5606"/>
      <c r="Z50" s="5606">
        <v>2</v>
      </c>
      <c r="AA50" s="5606"/>
      <c r="AB50" s="5606"/>
      <c r="AC50" s="5606"/>
      <c r="AD50" s="5606">
        <v>0</v>
      </c>
      <c r="AE50" s="5606"/>
      <c r="AF50" s="5606"/>
      <c r="AG50" s="5606"/>
      <c r="AH50" s="1250">
        <f>SUM(J50:AG50)</f>
        <v>7</v>
      </c>
    </row>
    <row r="51" spans="1:34">
      <c r="A51" s="1246"/>
      <c r="B51" s="1246"/>
      <c r="C51" s="1245"/>
      <c r="D51" s="1245"/>
      <c r="E51" s="1245"/>
      <c r="F51" s="1245"/>
      <c r="G51" s="1245"/>
      <c r="H51" s="1245"/>
      <c r="I51" s="1245"/>
      <c r="J51" s="1246"/>
      <c r="K51" s="1246"/>
      <c r="L51" s="1246"/>
      <c r="M51" s="1246"/>
      <c r="N51" s="1246"/>
      <c r="O51" s="1246"/>
      <c r="P51" s="1246"/>
      <c r="Q51" s="1246"/>
      <c r="R51" s="1246"/>
      <c r="S51" s="1246"/>
      <c r="T51" s="1246"/>
      <c r="U51" s="1246"/>
      <c r="V51" s="1246"/>
      <c r="W51" s="1246"/>
      <c r="X51" s="1246"/>
      <c r="Y51" s="1246"/>
      <c r="Z51" s="1246"/>
      <c r="AA51" s="1246"/>
      <c r="AB51" s="1246"/>
      <c r="AC51" s="1246"/>
      <c r="AD51" s="1246"/>
      <c r="AE51" s="1246"/>
      <c r="AF51" s="1246"/>
      <c r="AG51" s="1246"/>
      <c r="AH51" s="1246"/>
    </row>
    <row r="53" spans="1:34">
      <c r="C53" s="5564"/>
      <c r="D53" s="5564"/>
      <c r="E53" s="5564"/>
      <c r="F53" s="5564"/>
      <c r="G53" s="5564"/>
      <c r="H53" s="5564"/>
      <c r="I53" s="5564"/>
      <c r="J53" s="5564"/>
      <c r="K53" s="5564"/>
      <c r="L53" s="5564"/>
      <c r="M53" s="5564"/>
      <c r="N53" s="5564"/>
      <c r="O53" s="5564"/>
      <c r="P53" s="5564"/>
      <c r="Q53" s="5564"/>
      <c r="R53" s="5564"/>
      <c r="S53" s="5564"/>
      <c r="T53" s="5564"/>
      <c r="U53" s="5564"/>
      <c r="V53" s="5564"/>
      <c r="W53" s="5564"/>
      <c r="X53" s="5564"/>
      <c r="Y53" s="5564"/>
      <c r="Z53" s="5564"/>
      <c r="AA53" s="5564"/>
      <c r="AB53" s="5564"/>
      <c r="AC53" s="5564"/>
    </row>
    <row r="54" spans="1:34">
      <c r="C54" s="5564"/>
      <c r="D54" s="5564"/>
      <c r="E54" s="5564"/>
      <c r="F54" s="5564"/>
      <c r="G54" s="5564"/>
      <c r="H54" s="5564"/>
      <c r="I54" s="5564"/>
      <c r="J54" s="5564"/>
      <c r="K54" s="5564"/>
      <c r="L54" s="5564"/>
      <c r="M54" s="5564"/>
      <c r="N54" s="5564"/>
      <c r="O54" s="5564"/>
      <c r="P54" s="5564"/>
      <c r="Q54" s="5564"/>
      <c r="R54" s="5564"/>
      <c r="S54" s="5564"/>
      <c r="T54" s="5564"/>
      <c r="U54" s="5564"/>
      <c r="V54" s="5564"/>
      <c r="W54" s="5564"/>
      <c r="X54" s="5564"/>
      <c r="Y54" s="5564"/>
      <c r="Z54" s="5564"/>
      <c r="AA54" s="5564"/>
      <c r="AB54" s="5564"/>
      <c r="AC54" s="5564"/>
      <c r="AD54" s="5564"/>
      <c r="AE54" s="5564"/>
      <c r="AF54" s="5564"/>
    </row>
    <row r="55" spans="1:34">
      <c r="C55" s="5564"/>
      <c r="D55" s="5564"/>
      <c r="E55" s="5564"/>
      <c r="F55" s="5564"/>
      <c r="G55" s="5564"/>
      <c r="H55" s="5564"/>
      <c r="I55" s="5564"/>
      <c r="J55" s="5564"/>
      <c r="K55" s="5564"/>
      <c r="L55" s="5564"/>
      <c r="M55" s="5564"/>
      <c r="N55" s="5564"/>
      <c r="O55" s="5564"/>
      <c r="P55" s="5564"/>
      <c r="Q55" s="5564"/>
      <c r="R55" s="5564"/>
      <c r="S55" s="5564"/>
      <c r="T55" s="5564"/>
      <c r="U55" s="5564"/>
      <c r="V55" s="5564"/>
      <c r="W55" s="5564"/>
      <c r="X55" s="5564"/>
      <c r="Y55" s="5564"/>
      <c r="Z55" s="5564"/>
      <c r="AA55" s="5564"/>
      <c r="AB55" s="5564"/>
      <c r="AC55" s="5564"/>
      <c r="AD55" s="5564"/>
      <c r="AE55" s="5564"/>
      <c r="AF55" s="5564"/>
    </row>
    <row r="56" spans="1:34">
      <c r="C56" s="5564"/>
      <c r="D56" s="5564"/>
      <c r="E56" s="5564"/>
      <c r="F56" s="5564"/>
      <c r="G56" s="5564"/>
      <c r="H56" s="5564"/>
      <c r="I56" s="5564"/>
      <c r="J56" s="5564"/>
      <c r="K56" s="5564"/>
      <c r="L56" s="5564"/>
      <c r="M56" s="5564"/>
      <c r="N56" s="5564"/>
      <c r="O56" s="5564"/>
      <c r="P56" s="5564"/>
      <c r="Q56" s="5564"/>
      <c r="R56" s="5564"/>
      <c r="S56" s="5564"/>
      <c r="T56" s="5564"/>
      <c r="U56" s="5564"/>
      <c r="V56" s="5564"/>
      <c r="W56" s="5564"/>
      <c r="X56" s="5564"/>
      <c r="Y56" s="5564"/>
      <c r="Z56" s="5564"/>
      <c r="AA56" s="5564"/>
      <c r="AB56" s="5564"/>
      <c r="AC56" s="5564"/>
      <c r="AD56" s="5564"/>
      <c r="AE56" s="5564"/>
      <c r="AF56" s="5564"/>
    </row>
  </sheetData>
  <mergeCells count="47">
    <mergeCell ref="C53:AC53"/>
    <mergeCell ref="C54:AF54"/>
    <mergeCell ref="C55:AF55"/>
    <mergeCell ref="C56:AF56"/>
    <mergeCell ref="AD49:AG49"/>
    <mergeCell ref="H50:I50"/>
    <mergeCell ref="J50:M50"/>
    <mergeCell ref="N50:Q50"/>
    <mergeCell ref="R50:U50"/>
    <mergeCell ref="V50:Y50"/>
    <mergeCell ref="Z50:AC50"/>
    <mergeCell ref="AD50:AG50"/>
    <mergeCell ref="H49:I49"/>
    <mergeCell ref="J49:M49"/>
    <mergeCell ref="N49:Q49"/>
    <mergeCell ref="R49:U49"/>
    <mergeCell ref="V49:Y49"/>
    <mergeCell ref="Z49:AC49"/>
    <mergeCell ref="AD7:AG7"/>
    <mergeCell ref="B9:AG9"/>
    <mergeCell ref="A46:B46"/>
    <mergeCell ref="J48:M48"/>
    <mergeCell ref="N48:Q48"/>
    <mergeCell ref="R48:U48"/>
    <mergeCell ref="V48:Y48"/>
    <mergeCell ref="Z48:AC48"/>
    <mergeCell ref="AD48:AG48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A3:AH3"/>
    <mergeCell ref="A4:AH4"/>
    <mergeCell ref="A5:AH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5249-1ADA-4FDD-AAC0-63CB44D6C5F8}">
  <sheetPr>
    <pageSetUpPr fitToPage="1"/>
  </sheetPr>
  <dimension ref="A1:AI75"/>
  <sheetViews>
    <sheetView zoomScale="80" zoomScaleNormal="80" workbookViewId="0">
      <selection activeCell="B20" sqref="B20"/>
    </sheetView>
  </sheetViews>
  <sheetFormatPr defaultColWidth="9.140625" defaultRowHeight="12.75"/>
  <cols>
    <col min="1" max="1" width="3.5703125" style="125" customWidth="1"/>
    <col min="2" max="2" width="45.7109375" style="125" customWidth="1"/>
    <col min="3" max="3" width="5.140625" style="125" customWidth="1"/>
    <col min="4" max="4" width="5.28515625" style="125" customWidth="1"/>
    <col min="5" max="5" width="5.7109375" style="125" customWidth="1"/>
    <col min="6" max="6" width="8" style="125" customWidth="1"/>
    <col min="7" max="7" width="7" style="125" customWidth="1"/>
    <col min="8" max="8" width="6.42578125" style="125" customWidth="1"/>
    <col min="9" max="10" width="4.5703125" style="125" customWidth="1"/>
    <col min="11" max="12" width="4.7109375" style="125" customWidth="1"/>
    <col min="13" max="13" width="4.42578125" style="125" customWidth="1"/>
    <col min="14" max="14" width="4.5703125" style="125" customWidth="1"/>
    <col min="15" max="15" width="4.28515625" style="125" customWidth="1"/>
    <col min="16" max="16" width="4.5703125" style="125" customWidth="1"/>
    <col min="17" max="17" width="3.85546875" style="125" customWidth="1"/>
    <col min="18" max="18" width="4.28515625" style="125" customWidth="1"/>
    <col min="19" max="21" width="4.42578125" style="125" customWidth="1"/>
    <col min="22" max="22" width="4.28515625" style="125" customWidth="1"/>
    <col min="23" max="25" width="4.42578125" style="125" customWidth="1"/>
    <col min="26" max="27" width="4.28515625" style="125" customWidth="1"/>
    <col min="28" max="28" width="4.42578125" style="125" customWidth="1"/>
    <col min="29" max="30" width="3.85546875" style="125" customWidth="1"/>
    <col min="31" max="31" width="4.42578125" style="125" customWidth="1"/>
    <col min="32" max="32" width="4.28515625" style="125" customWidth="1"/>
    <col min="33" max="33" width="3.85546875" style="125" customWidth="1"/>
    <col min="34" max="34" width="11.85546875" style="125" customWidth="1"/>
    <col min="35" max="16384" width="9.140625" style="125"/>
  </cols>
  <sheetData>
    <row r="1" spans="1:34" ht="13.9" customHeight="1">
      <c r="A1" s="5608" t="s">
        <v>37</v>
      </c>
      <c r="B1" s="5608"/>
      <c r="C1" s="5608"/>
      <c r="D1" s="5608"/>
      <c r="E1" s="5608"/>
      <c r="F1" s="5608"/>
      <c r="G1" s="5608"/>
      <c r="H1" s="5608"/>
      <c r="I1" s="5608"/>
      <c r="J1" s="5608"/>
      <c r="K1" s="5608"/>
      <c r="L1" s="5608"/>
      <c r="M1" s="5608"/>
      <c r="N1" s="5608"/>
      <c r="O1" s="5608"/>
      <c r="P1" s="5608"/>
      <c r="Q1" s="5608"/>
      <c r="R1" s="5608"/>
      <c r="S1" s="5608"/>
      <c r="T1" s="5608"/>
      <c r="U1" s="5608"/>
      <c r="V1" s="5608"/>
      <c r="W1" s="5608"/>
      <c r="X1" s="5608"/>
      <c r="Y1" s="5608"/>
      <c r="Z1" s="5608"/>
      <c r="AA1" s="5608"/>
      <c r="AB1" s="5608"/>
      <c r="AC1" s="5608"/>
      <c r="AD1" s="5608"/>
      <c r="AE1" s="5608"/>
      <c r="AF1" s="5608"/>
      <c r="AG1" s="5608"/>
      <c r="AH1" s="5608"/>
    </row>
    <row r="2" spans="1:34" ht="13.9" customHeight="1">
      <c r="A2" s="5608" t="s">
        <v>38</v>
      </c>
      <c r="B2" s="5608"/>
      <c r="C2" s="5608"/>
      <c r="D2" s="5608"/>
      <c r="E2" s="5608"/>
      <c r="F2" s="5608"/>
      <c r="G2" s="5608"/>
      <c r="H2" s="5608"/>
      <c r="I2" s="5608"/>
      <c r="J2" s="5608"/>
      <c r="K2" s="5608"/>
      <c r="L2" s="5608"/>
      <c r="M2" s="5608"/>
      <c r="N2" s="5608"/>
      <c r="O2" s="5608"/>
      <c r="P2" s="5608"/>
      <c r="Q2" s="5608"/>
      <c r="R2" s="5608"/>
      <c r="S2" s="5608"/>
      <c r="T2" s="5608"/>
      <c r="U2" s="5608"/>
      <c r="V2" s="5608"/>
      <c r="W2" s="5608"/>
      <c r="X2" s="5608"/>
      <c r="Y2" s="5608"/>
      <c r="Z2" s="5608"/>
      <c r="AA2" s="5608"/>
      <c r="AB2" s="5608"/>
      <c r="AC2" s="5608"/>
      <c r="AD2" s="5608"/>
      <c r="AE2" s="5608"/>
      <c r="AF2" s="5608"/>
      <c r="AG2" s="5608"/>
      <c r="AH2" s="5608"/>
    </row>
    <row r="3" spans="1:34" ht="13.9" customHeight="1">
      <c r="A3" s="126"/>
      <c r="B3" s="5609" t="s">
        <v>447</v>
      </c>
      <c r="C3" s="5610"/>
      <c r="D3" s="5610"/>
      <c r="E3" s="5610"/>
      <c r="F3" s="5610"/>
      <c r="G3" s="5610"/>
      <c r="H3" s="5610"/>
      <c r="I3" s="5610"/>
      <c r="J3" s="5610"/>
      <c r="K3" s="5610"/>
      <c r="L3" s="5610"/>
      <c r="M3" s="5610"/>
      <c r="N3" s="5610"/>
      <c r="O3" s="5610"/>
      <c r="P3" s="5610"/>
      <c r="Q3" s="5610"/>
      <c r="R3" s="5610"/>
      <c r="S3" s="5610"/>
      <c r="T3" s="5610"/>
      <c r="U3" s="5610"/>
      <c r="V3" s="5610"/>
      <c r="W3" s="5610"/>
      <c r="X3" s="5610"/>
      <c r="Y3" s="5610"/>
      <c r="Z3" s="5610"/>
      <c r="AA3" s="5610"/>
      <c r="AB3" s="5610"/>
      <c r="AC3" s="5610"/>
      <c r="AD3" s="5610"/>
      <c r="AE3" s="5610"/>
      <c r="AF3" s="5610"/>
      <c r="AG3" s="5610"/>
      <c r="AH3" s="5610"/>
    </row>
    <row r="4" spans="1:34" ht="13.9" customHeight="1">
      <c r="A4" s="5611" t="s">
        <v>0</v>
      </c>
      <c r="B4" s="5611"/>
      <c r="C4" s="5611"/>
      <c r="D4" s="5611"/>
      <c r="E4" s="5611"/>
      <c r="F4" s="5611"/>
      <c r="G4" s="5611"/>
      <c r="H4" s="5611"/>
      <c r="I4" s="5611"/>
      <c r="J4" s="5611"/>
      <c r="K4" s="5611"/>
      <c r="L4" s="5611"/>
      <c r="M4" s="5611"/>
      <c r="N4" s="5611"/>
      <c r="O4" s="5611"/>
      <c r="P4" s="5611"/>
      <c r="Q4" s="5611"/>
      <c r="R4" s="5611"/>
      <c r="S4" s="5611"/>
      <c r="T4" s="5611"/>
      <c r="U4" s="5611"/>
      <c r="V4" s="5611"/>
      <c r="W4" s="5611"/>
      <c r="X4" s="5611"/>
      <c r="Y4" s="5611"/>
      <c r="Z4" s="5611"/>
      <c r="AA4" s="5611"/>
      <c r="AB4" s="5611"/>
      <c r="AC4" s="5611"/>
      <c r="AD4" s="5611"/>
      <c r="AE4" s="5611"/>
      <c r="AF4" s="5611"/>
      <c r="AG4" s="5611"/>
      <c r="AH4" s="5611"/>
    </row>
    <row r="5" spans="1:34" ht="16.5" thickBot="1">
      <c r="A5" s="5611" t="s">
        <v>23</v>
      </c>
      <c r="B5" s="5611"/>
      <c r="C5" s="5611"/>
      <c r="D5" s="5611"/>
      <c r="E5" s="5611"/>
      <c r="F5" s="5611"/>
      <c r="G5" s="5611"/>
      <c r="H5" s="5611"/>
      <c r="I5" s="5611"/>
      <c r="J5" s="5611"/>
      <c r="K5" s="5611"/>
      <c r="L5" s="5611"/>
      <c r="M5" s="5611"/>
      <c r="N5" s="5611"/>
      <c r="O5" s="5611"/>
      <c r="P5" s="5611"/>
      <c r="Q5" s="5611"/>
      <c r="R5" s="5611"/>
      <c r="S5" s="5611"/>
      <c r="T5" s="5611"/>
      <c r="U5" s="5611"/>
      <c r="V5" s="5611"/>
      <c r="W5" s="5611"/>
      <c r="X5" s="5611"/>
      <c r="Y5" s="5611"/>
      <c r="Z5" s="5611"/>
      <c r="AA5" s="5611"/>
      <c r="AB5" s="5611"/>
      <c r="AC5" s="5611"/>
      <c r="AD5" s="5611"/>
      <c r="AE5" s="5611"/>
      <c r="AF5" s="5611"/>
      <c r="AG5" s="5611"/>
      <c r="AH5" s="5611"/>
    </row>
    <row r="6" spans="1:34">
      <c r="A6" s="2841"/>
      <c r="B6" s="2842">
        <v>25</v>
      </c>
      <c r="C6" s="5619" t="s">
        <v>1</v>
      </c>
      <c r="D6" s="5619"/>
      <c r="E6" s="5619"/>
      <c r="F6" s="5620" t="s">
        <v>25</v>
      </c>
      <c r="G6" s="5620" t="s">
        <v>2</v>
      </c>
      <c r="H6" s="5619" t="s">
        <v>3</v>
      </c>
      <c r="I6" s="5623" t="s">
        <v>4</v>
      </c>
      <c r="J6" s="5612" t="s">
        <v>5</v>
      </c>
      <c r="K6" s="5612"/>
      <c r="L6" s="5612"/>
      <c r="M6" s="5612"/>
      <c r="N6" s="5612"/>
      <c r="O6" s="5612"/>
      <c r="P6" s="5612"/>
      <c r="Q6" s="5612"/>
      <c r="R6" s="5612"/>
      <c r="S6" s="5612"/>
      <c r="T6" s="5612"/>
      <c r="U6" s="5612"/>
      <c r="V6" s="5612"/>
      <c r="W6" s="5612"/>
      <c r="X6" s="5612"/>
      <c r="Y6" s="5612"/>
      <c r="Z6" s="5612"/>
      <c r="AA6" s="5612"/>
      <c r="AB6" s="5612"/>
      <c r="AC6" s="5612"/>
      <c r="AD6" s="5612"/>
      <c r="AE6" s="5612"/>
      <c r="AF6" s="5612"/>
      <c r="AG6" s="5612"/>
      <c r="AH6" s="5613" t="s">
        <v>26</v>
      </c>
    </row>
    <row r="7" spans="1:34" ht="13.5" thickBot="1">
      <c r="A7" s="2843"/>
      <c r="B7" s="2844"/>
      <c r="C7" s="5616" t="s">
        <v>6</v>
      </c>
      <c r="D7" s="5616" t="s">
        <v>7</v>
      </c>
      <c r="E7" s="5616" t="s">
        <v>39</v>
      </c>
      <c r="F7" s="5621"/>
      <c r="G7" s="5621"/>
      <c r="H7" s="5616"/>
      <c r="I7" s="5624"/>
      <c r="J7" s="5618">
        <v>1</v>
      </c>
      <c r="K7" s="5618"/>
      <c r="L7" s="5618"/>
      <c r="M7" s="5618"/>
      <c r="N7" s="5618">
        <v>2</v>
      </c>
      <c r="O7" s="5618"/>
      <c r="P7" s="5618"/>
      <c r="Q7" s="5618"/>
      <c r="R7" s="5618">
        <v>3</v>
      </c>
      <c r="S7" s="5618"/>
      <c r="T7" s="5618"/>
      <c r="U7" s="5618"/>
      <c r="V7" s="5618">
        <v>4</v>
      </c>
      <c r="W7" s="5618"/>
      <c r="X7" s="5618"/>
      <c r="Y7" s="5618"/>
      <c r="Z7" s="5618">
        <v>5</v>
      </c>
      <c r="AA7" s="5618"/>
      <c r="AB7" s="5618"/>
      <c r="AC7" s="5618"/>
      <c r="AD7" s="5618">
        <v>6</v>
      </c>
      <c r="AE7" s="5618"/>
      <c r="AF7" s="5618"/>
      <c r="AG7" s="5618"/>
      <c r="AH7" s="5614"/>
    </row>
    <row r="8" spans="1:34" ht="13.5" thickBot="1">
      <c r="A8" s="2846"/>
      <c r="B8" s="2847">
        <v>25</v>
      </c>
      <c r="C8" s="5617"/>
      <c r="D8" s="5617"/>
      <c r="E8" s="5617"/>
      <c r="F8" s="5622"/>
      <c r="G8" s="5622"/>
      <c r="H8" s="5617"/>
      <c r="I8" s="5625"/>
      <c r="J8" s="2848" t="s">
        <v>40</v>
      </c>
      <c r="K8" s="2849" t="s">
        <v>41</v>
      </c>
      <c r="L8" s="2849" t="s">
        <v>9</v>
      </c>
      <c r="M8" s="2850" t="s">
        <v>10</v>
      </c>
      <c r="N8" s="2848" t="s">
        <v>40</v>
      </c>
      <c r="O8" s="2849" t="s">
        <v>41</v>
      </c>
      <c r="P8" s="2849" t="s">
        <v>9</v>
      </c>
      <c r="Q8" s="2850" t="s">
        <v>10</v>
      </c>
      <c r="R8" s="2848" t="s">
        <v>40</v>
      </c>
      <c r="S8" s="2849" t="s">
        <v>41</v>
      </c>
      <c r="T8" s="2849" t="s">
        <v>9</v>
      </c>
      <c r="U8" s="2850" t="s">
        <v>10</v>
      </c>
      <c r="V8" s="2848" t="s">
        <v>40</v>
      </c>
      <c r="W8" s="2849" t="s">
        <v>41</v>
      </c>
      <c r="X8" s="2849" t="s">
        <v>9</v>
      </c>
      <c r="Y8" s="2850" t="s">
        <v>10</v>
      </c>
      <c r="Z8" s="2848" t="s">
        <v>40</v>
      </c>
      <c r="AA8" s="2849" t="s">
        <v>41</v>
      </c>
      <c r="AB8" s="2849" t="s">
        <v>9</v>
      </c>
      <c r="AC8" s="2850" t="s">
        <v>10</v>
      </c>
      <c r="AD8" s="2848" t="s">
        <v>40</v>
      </c>
      <c r="AE8" s="2849" t="s">
        <v>41</v>
      </c>
      <c r="AF8" s="2849" t="s">
        <v>9</v>
      </c>
      <c r="AG8" s="2850" t="s">
        <v>10</v>
      </c>
      <c r="AH8" s="5615"/>
    </row>
    <row r="9" spans="1:34" ht="15" customHeight="1" thickBot="1">
      <c r="A9" s="2851"/>
      <c r="B9" s="5628" t="s">
        <v>423</v>
      </c>
      <c r="C9" s="5629"/>
      <c r="D9" s="5629"/>
      <c r="E9" s="5629"/>
      <c r="F9" s="5629"/>
      <c r="G9" s="5629"/>
      <c r="H9" s="5629"/>
      <c r="I9" s="5629"/>
      <c r="J9" s="5629"/>
      <c r="K9" s="5629"/>
      <c r="L9" s="5629"/>
      <c r="M9" s="5629"/>
      <c r="N9" s="5629"/>
      <c r="O9" s="5629"/>
      <c r="P9" s="5629"/>
      <c r="Q9" s="5629"/>
      <c r="R9" s="5629"/>
      <c r="S9" s="5629"/>
      <c r="T9" s="5629"/>
      <c r="U9" s="5629"/>
      <c r="V9" s="5629"/>
      <c r="W9" s="5629"/>
      <c r="X9" s="5629"/>
      <c r="Y9" s="5629"/>
      <c r="Z9" s="5629"/>
      <c r="AA9" s="5629"/>
      <c r="AB9" s="5629"/>
      <c r="AC9" s="5629"/>
      <c r="AD9" s="5629"/>
      <c r="AE9" s="5629"/>
      <c r="AF9" s="5629"/>
      <c r="AG9" s="5629"/>
      <c r="AH9" s="5630"/>
    </row>
    <row r="10" spans="1:34" ht="12" customHeight="1" thickBot="1">
      <c r="A10" s="2852" t="s">
        <v>14</v>
      </c>
      <c r="B10" s="5631" t="s">
        <v>422</v>
      </c>
      <c r="C10" s="5632"/>
      <c r="D10" s="5632"/>
      <c r="E10" s="5632"/>
      <c r="F10" s="5632"/>
      <c r="G10" s="5632"/>
      <c r="H10" s="5632"/>
      <c r="I10" s="5632"/>
      <c r="J10" s="5633"/>
      <c r="K10" s="5633"/>
      <c r="L10" s="5633"/>
      <c r="M10" s="5633"/>
      <c r="N10" s="5632"/>
      <c r="O10" s="5632"/>
      <c r="P10" s="5632"/>
      <c r="Q10" s="5632"/>
      <c r="R10" s="5632"/>
      <c r="S10" s="5632"/>
      <c r="T10" s="5632"/>
      <c r="U10" s="5632"/>
      <c r="V10" s="5632"/>
      <c r="W10" s="5632"/>
      <c r="X10" s="5632"/>
      <c r="Y10" s="5632"/>
      <c r="Z10" s="5632"/>
      <c r="AA10" s="5632"/>
      <c r="AB10" s="5632"/>
      <c r="AC10" s="5632"/>
      <c r="AD10" s="5632"/>
      <c r="AE10" s="5632"/>
      <c r="AF10" s="5632"/>
      <c r="AG10" s="5634"/>
      <c r="AH10" s="1619"/>
    </row>
    <row r="11" spans="1:34" ht="12" customHeight="1">
      <c r="A11" s="2841">
        <v>1</v>
      </c>
      <c r="B11" s="2854" t="s">
        <v>12</v>
      </c>
      <c r="C11" s="2855">
        <f t="shared" ref="C11:D14" si="0">SUM(J11,N11,R11,V11,Z11,AD11)</f>
        <v>0</v>
      </c>
      <c r="D11" s="2856">
        <f t="shared" si="0"/>
        <v>120</v>
      </c>
      <c r="E11" s="2857">
        <f>SUM(C11:D11)</f>
        <v>120</v>
      </c>
      <c r="F11" s="2858">
        <v>120</v>
      </c>
      <c r="G11" s="2859">
        <f>H11-F11</f>
        <v>180</v>
      </c>
      <c r="H11" s="2859">
        <f>$B$8*I11</f>
        <v>300</v>
      </c>
      <c r="I11" s="2860">
        <f>SUM(M11,Q11,U11,Y11,AC11,AG11)</f>
        <v>12</v>
      </c>
      <c r="J11" s="2855">
        <v>0</v>
      </c>
      <c r="K11" s="2856">
        <v>30</v>
      </c>
      <c r="L11" s="2856">
        <v>20</v>
      </c>
      <c r="M11" s="2861">
        <v>2</v>
      </c>
      <c r="N11" s="2858">
        <v>0</v>
      </c>
      <c r="O11" s="2859">
        <v>30</v>
      </c>
      <c r="P11" s="2859">
        <v>20</v>
      </c>
      <c r="Q11" s="2860">
        <v>2</v>
      </c>
      <c r="R11" s="2855">
        <v>0</v>
      </c>
      <c r="S11" s="2856">
        <v>15</v>
      </c>
      <c r="T11" s="2856">
        <v>35</v>
      </c>
      <c r="U11" s="2862">
        <v>2</v>
      </c>
      <c r="V11" s="2858">
        <v>0</v>
      </c>
      <c r="W11" s="2859">
        <v>15</v>
      </c>
      <c r="X11" s="2859">
        <v>35</v>
      </c>
      <c r="Y11" s="2860">
        <v>2</v>
      </c>
      <c r="Z11" s="2855">
        <v>0</v>
      </c>
      <c r="AA11" s="2856">
        <v>15</v>
      </c>
      <c r="AB11" s="2856">
        <v>35</v>
      </c>
      <c r="AC11" s="2862">
        <v>2</v>
      </c>
      <c r="AD11" s="2858">
        <v>0</v>
      </c>
      <c r="AE11" s="2859">
        <v>15</v>
      </c>
      <c r="AF11" s="2859">
        <v>35</v>
      </c>
      <c r="AG11" s="2860">
        <v>2</v>
      </c>
      <c r="AH11" s="2863" t="s">
        <v>54</v>
      </c>
    </row>
    <row r="12" spans="1:34" ht="12" customHeight="1">
      <c r="A12" s="2843">
        <v>2</v>
      </c>
      <c r="B12" s="2864" t="s">
        <v>82</v>
      </c>
      <c r="C12" s="2865">
        <f t="shared" si="0"/>
        <v>0</v>
      </c>
      <c r="D12" s="2866">
        <f t="shared" si="0"/>
        <v>15</v>
      </c>
      <c r="E12" s="2867">
        <f>SUM(C12:D12)</f>
        <v>15</v>
      </c>
      <c r="F12" s="2868">
        <v>15</v>
      </c>
      <c r="G12" s="2866">
        <f>H12-F12</f>
        <v>35</v>
      </c>
      <c r="H12" s="2866">
        <f>$B$8*I12</f>
        <v>50</v>
      </c>
      <c r="I12" s="2869">
        <f>SUM(M12,Q12,U12,Y12,AC12,AG12)</f>
        <v>2</v>
      </c>
      <c r="J12" s="2870">
        <v>0</v>
      </c>
      <c r="K12" s="2871">
        <v>15</v>
      </c>
      <c r="L12" s="2871">
        <v>35</v>
      </c>
      <c r="M12" s="2872">
        <v>2</v>
      </c>
      <c r="N12" s="2844"/>
      <c r="O12" s="2871"/>
      <c r="P12" s="2871"/>
      <c r="Q12" s="2873"/>
      <c r="R12" s="2870"/>
      <c r="S12" s="2871"/>
      <c r="T12" s="2871"/>
      <c r="U12" s="2872"/>
      <c r="V12" s="2844"/>
      <c r="W12" s="2871"/>
      <c r="X12" s="2871"/>
      <c r="Y12" s="2873"/>
      <c r="Z12" s="2870"/>
      <c r="AA12" s="2871"/>
      <c r="AB12" s="2871"/>
      <c r="AC12" s="2872"/>
      <c r="AD12" s="2844"/>
      <c r="AE12" s="2871"/>
      <c r="AF12" s="2871"/>
      <c r="AG12" s="2873"/>
      <c r="AH12" s="2874" t="s">
        <v>66</v>
      </c>
    </row>
    <row r="13" spans="1:34" ht="12" customHeight="1">
      <c r="A13" s="2843">
        <v>3</v>
      </c>
      <c r="B13" s="2875" t="s">
        <v>67</v>
      </c>
      <c r="C13" s="2865">
        <f t="shared" si="0"/>
        <v>15</v>
      </c>
      <c r="D13" s="2866">
        <f t="shared" si="0"/>
        <v>0</v>
      </c>
      <c r="E13" s="2867">
        <f>SUM(C13:D13)</f>
        <v>15</v>
      </c>
      <c r="F13" s="2868">
        <v>15</v>
      </c>
      <c r="G13" s="2866">
        <f>H13-F13</f>
        <v>35</v>
      </c>
      <c r="H13" s="2866">
        <f>$B$8*I13</f>
        <v>50</v>
      </c>
      <c r="I13" s="2869">
        <f>SUM(M13,Q13,U13,Y13,AC13,AG13)</f>
        <v>2</v>
      </c>
      <c r="J13" s="2870"/>
      <c r="K13" s="2871"/>
      <c r="L13" s="2871"/>
      <c r="M13" s="2872"/>
      <c r="N13" s="2844"/>
      <c r="O13" s="2871"/>
      <c r="P13" s="2871"/>
      <c r="Q13" s="2873"/>
      <c r="R13" s="2870"/>
      <c r="S13" s="2871"/>
      <c r="T13" s="2871"/>
      <c r="U13" s="2872"/>
      <c r="V13" s="2844"/>
      <c r="W13" s="2871"/>
      <c r="X13" s="2871"/>
      <c r="Y13" s="2873"/>
      <c r="Z13" s="2870"/>
      <c r="AA13" s="2871"/>
      <c r="AB13" s="2871"/>
      <c r="AC13" s="2872"/>
      <c r="AD13" s="2844">
        <v>15</v>
      </c>
      <c r="AE13" s="2871">
        <v>0</v>
      </c>
      <c r="AF13" s="2871">
        <v>35</v>
      </c>
      <c r="AG13" s="2873">
        <v>2</v>
      </c>
      <c r="AH13" s="2874" t="s">
        <v>54</v>
      </c>
    </row>
    <row r="14" spans="1:34" ht="12" customHeight="1">
      <c r="A14" s="2843">
        <v>4</v>
      </c>
      <c r="B14" s="2876" t="s">
        <v>28</v>
      </c>
      <c r="C14" s="2870">
        <f t="shared" si="0"/>
        <v>0</v>
      </c>
      <c r="D14" s="2871">
        <f t="shared" si="0"/>
        <v>30</v>
      </c>
      <c r="E14" s="2877">
        <f>SUM(C14:D14)</f>
        <v>30</v>
      </c>
      <c r="F14" s="2844">
        <v>30</v>
      </c>
      <c r="G14" s="2871">
        <f>H14-F14</f>
        <v>20</v>
      </c>
      <c r="H14" s="2871">
        <f>$B$8*I14</f>
        <v>50</v>
      </c>
      <c r="I14" s="2873">
        <f>SUM(M14,Q14,U14,Y14,AC14,AG14)</f>
        <v>2</v>
      </c>
      <c r="J14" s="2870"/>
      <c r="K14" s="2871"/>
      <c r="L14" s="2871"/>
      <c r="M14" s="2872"/>
      <c r="N14" s="2844">
        <v>0</v>
      </c>
      <c r="O14" s="2871">
        <v>30</v>
      </c>
      <c r="P14" s="2871">
        <v>20</v>
      </c>
      <c r="Q14" s="2873">
        <v>2</v>
      </c>
      <c r="R14" s="2870"/>
      <c r="S14" s="2871"/>
      <c r="T14" s="2871"/>
      <c r="U14" s="2872"/>
      <c r="V14" s="2844"/>
      <c r="W14" s="2871"/>
      <c r="X14" s="2871"/>
      <c r="Y14" s="2873"/>
      <c r="Z14" s="2870"/>
      <c r="AA14" s="2871"/>
      <c r="AB14" s="2871"/>
      <c r="AC14" s="2872"/>
      <c r="AD14" s="2844"/>
      <c r="AE14" s="2871"/>
      <c r="AF14" s="2871"/>
      <c r="AG14" s="2873"/>
      <c r="AH14" s="2874" t="s">
        <v>58</v>
      </c>
    </row>
    <row r="15" spans="1:34" ht="12" customHeight="1" thickBot="1">
      <c r="A15" s="2878">
        <v>5</v>
      </c>
      <c r="B15" s="2879" t="s">
        <v>421</v>
      </c>
      <c r="C15" s="2880">
        <v>4</v>
      </c>
      <c r="D15" s="2845">
        <v>0</v>
      </c>
      <c r="E15" s="2881">
        <v>4</v>
      </c>
      <c r="F15" s="2882">
        <v>4</v>
      </c>
      <c r="G15" s="2845">
        <v>0</v>
      </c>
      <c r="H15" s="2845">
        <v>4</v>
      </c>
      <c r="I15" s="2883">
        <v>0</v>
      </c>
      <c r="J15" s="2865">
        <v>4</v>
      </c>
      <c r="K15" s="2866">
        <v>0</v>
      </c>
      <c r="L15" s="2866">
        <v>0</v>
      </c>
      <c r="M15" s="2884">
        <v>0</v>
      </c>
      <c r="N15" s="2885"/>
      <c r="O15" s="2886"/>
      <c r="P15" s="2886"/>
      <c r="Q15" s="2887"/>
      <c r="R15" s="2888"/>
      <c r="S15" s="2886"/>
      <c r="T15" s="2886"/>
      <c r="U15" s="2889"/>
      <c r="V15" s="2885"/>
      <c r="W15" s="2886"/>
      <c r="X15" s="2886"/>
      <c r="Y15" s="2887"/>
      <c r="Z15" s="2888"/>
      <c r="AA15" s="2886"/>
      <c r="AB15" s="2886"/>
      <c r="AC15" s="2889"/>
      <c r="AD15" s="2885"/>
      <c r="AE15" s="2886"/>
      <c r="AF15" s="2886"/>
      <c r="AG15" s="2887"/>
      <c r="AH15" s="2890" t="s">
        <v>66</v>
      </c>
    </row>
    <row r="16" spans="1:34" ht="12" customHeight="1" thickBot="1">
      <c r="A16" s="2852"/>
      <c r="B16" s="2853" t="s">
        <v>55</v>
      </c>
      <c r="C16" s="2891">
        <f>SUM(C11:C15)</f>
        <v>19</v>
      </c>
      <c r="D16" s="2891">
        <f t="shared" ref="D16:AG16" si="1">SUM(D11:D15)</f>
        <v>165</v>
      </c>
      <c r="E16" s="2891">
        <f t="shared" si="1"/>
        <v>184</v>
      </c>
      <c r="F16" s="2891">
        <f t="shared" si="1"/>
        <v>184</v>
      </c>
      <c r="G16" s="2891">
        <f t="shared" si="1"/>
        <v>270</v>
      </c>
      <c r="H16" s="2891">
        <f t="shared" si="1"/>
        <v>454</v>
      </c>
      <c r="I16" s="2891">
        <f t="shared" si="1"/>
        <v>18</v>
      </c>
      <c r="J16" s="2891">
        <f t="shared" si="1"/>
        <v>4</v>
      </c>
      <c r="K16" s="2891">
        <f t="shared" si="1"/>
        <v>45</v>
      </c>
      <c r="L16" s="2891">
        <f t="shared" si="1"/>
        <v>55</v>
      </c>
      <c r="M16" s="2892">
        <f t="shared" si="1"/>
        <v>4</v>
      </c>
      <c r="N16" s="2891">
        <f t="shared" si="1"/>
        <v>0</v>
      </c>
      <c r="O16" s="2891">
        <f t="shared" si="1"/>
        <v>60</v>
      </c>
      <c r="P16" s="2891">
        <f t="shared" si="1"/>
        <v>40</v>
      </c>
      <c r="Q16" s="2892">
        <f t="shared" si="1"/>
        <v>4</v>
      </c>
      <c r="R16" s="2891">
        <f t="shared" si="1"/>
        <v>0</v>
      </c>
      <c r="S16" s="2891">
        <f t="shared" si="1"/>
        <v>15</v>
      </c>
      <c r="T16" s="2891">
        <f t="shared" si="1"/>
        <v>35</v>
      </c>
      <c r="U16" s="2892">
        <f t="shared" si="1"/>
        <v>2</v>
      </c>
      <c r="V16" s="2891">
        <f t="shared" si="1"/>
        <v>0</v>
      </c>
      <c r="W16" s="2891">
        <f t="shared" si="1"/>
        <v>15</v>
      </c>
      <c r="X16" s="2891">
        <f t="shared" si="1"/>
        <v>35</v>
      </c>
      <c r="Y16" s="2892">
        <f t="shared" si="1"/>
        <v>2</v>
      </c>
      <c r="Z16" s="2891">
        <f t="shared" si="1"/>
        <v>0</v>
      </c>
      <c r="AA16" s="2891">
        <f t="shared" si="1"/>
        <v>15</v>
      </c>
      <c r="AB16" s="2891">
        <f t="shared" si="1"/>
        <v>35</v>
      </c>
      <c r="AC16" s="2891">
        <f t="shared" si="1"/>
        <v>2</v>
      </c>
      <c r="AD16" s="2891">
        <f t="shared" si="1"/>
        <v>15</v>
      </c>
      <c r="AE16" s="2891">
        <f t="shared" si="1"/>
        <v>15</v>
      </c>
      <c r="AF16" s="2891">
        <f t="shared" si="1"/>
        <v>70</v>
      </c>
      <c r="AG16" s="2892">
        <f t="shared" si="1"/>
        <v>4</v>
      </c>
      <c r="AH16" s="2893"/>
    </row>
    <row r="17" spans="1:35" ht="12" customHeight="1" thickBot="1">
      <c r="A17" s="2851"/>
      <c r="B17" s="5628" t="s">
        <v>424</v>
      </c>
      <c r="C17" s="5629"/>
      <c r="D17" s="5629"/>
      <c r="E17" s="5629"/>
      <c r="F17" s="5629"/>
      <c r="G17" s="5629"/>
      <c r="H17" s="5629"/>
      <c r="I17" s="5629"/>
      <c r="J17" s="5629"/>
      <c r="K17" s="5629"/>
      <c r="L17" s="5629"/>
      <c r="M17" s="5629"/>
      <c r="N17" s="5629"/>
      <c r="O17" s="5629"/>
      <c r="P17" s="5629"/>
      <c r="Q17" s="5629"/>
      <c r="R17" s="5629"/>
      <c r="S17" s="5629"/>
      <c r="T17" s="5629"/>
      <c r="U17" s="5629"/>
      <c r="V17" s="5629"/>
      <c r="W17" s="5629"/>
      <c r="X17" s="5629"/>
      <c r="Y17" s="5629"/>
      <c r="Z17" s="5629"/>
      <c r="AA17" s="5629"/>
      <c r="AB17" s="5629"/>
      <c r="AC17" s="5629"/>
      <c r="AD17" s="5629"/>
      <c r="AE17" s="5629"/>
      <c r="AF17" s="5629"/>
      <c r="AG17" s="5629"/>
      <c r="AH17" s="5630"/>
    </row>
    <row r="18" spans="1:35" ht="12" customHeight="1" thickBot="1">
      <c r="A18" s="2852" t="s">
        <v>15</v>
      </c>
      <c r="B18" s="5635" t="s">
        <v>445</v>
      </c>
      <c r="C18" s="5636"/>
      <c r="D18" s="5636"/>
      <c r="E18" s="5636"/>
      <c r="F18" s="5636"/>
      <c r="G18" s="5636"/>
      <c r="H18" s="5636"/>
      <c r="I18" s="5636"/>
      <c r="J18" s="5636"/>
      <c r="K18" s="5636"/>
      <c r="L18" s="5636"/>
      <c r="M18" s="5636"/>
      <c r="N18" s="5636"/>
      <c r="O18" s="5636"/>
      <c r="P18" s="5636"/>
      <c r="Q18" s="5636"/>
      <c r="R18" s="5636"/>
      <c r="S18" s="5636"/>
      <c r="T18" s="5636"/>
      <c r="U18" s="5636"/>
      <c r="V18" s="5636"/>
      <c r="W18" s="5636"/>
      <c r="X18" s="5636"/>
      <c r="Y18" s="5636"/>
      <c r="Z18" s="5636"/>
      <c r="AA18" s="5636"/>
      <c r="AB18" s="5636"/>
      <c r="AC18" s="5636"/>
      <c r="AD18" s="5636"/>
      <c r="AE18" s="5636"/>
      <c r="AF18" s="5636"/>
      <c r="AG18" s="5637"/>
      <c r="AH18" s="1619"/>
    </row>
    <row r="19" spans="1:35">
      <c r="A19" s="2894">
        <v>6</v>
      </c>
      <c r="B19" s="2895" t="s">
        <v>43</v>
      </c>
      <c r="C19" s="2855">
        <f t="shared" ref="C19:D29" si="2">SUM(J19,N19,R19,V19,Z19,AD19)</f>
        <v>30</v>
      </c>
      <c r="D19" s="2856">
        <f t="shared" si="2"/>
        <v>30</v>
      </c>
      <c r="E19" s="2857">
        <f t="shared" ref="E19:E29" si="3">SUM(C19:D19)</f>
        <v>60</v>
      </c>
      <c r="F19" s="2858">
        <v>60</v>
      </c>
      <c r="G19" s="2859">
        <f t="shared" ref="G19:G29" si="4">H19-F19</f>
        <v>15</v>
      </c>
      <c r="H19" s="2859">
        <f t="shared" ref="H19:H29" si="5">$B$8*I19</f>
        <v>75</v>
      </c>
      <c r="I19" s="2860">
        <f t="shared" ref="I19:I29" si="6">SUM(M19,Q19,U19,Y19,AC19,AG19)</f>
        <v>3</v>
      </c>
      <c r="J19" s="2855">
        <v>30</v>
      </c>
      <c r="K19" s="2856">
        <v>30</v>
      </c>
      <c r="L19" s="2856">
        <v>15</v>
      </c>
      <c r="M19" s="2862">
        <v>3</v>
      </c>
      <c r="N19" s="2858"/>
      <c r="O19" s="2859"/>
      <c r="P19" s="2859"/>
      <c r="Q19" s="2860"/>
      <c r="R19" s="2855"/>
      <c r="S19" s="2856"/>
      <c r="T19" s="2856"/>
      <c r="U19" s="2862"/>
      <c r="V19" s="2858"/>
      <c r="W19" s="2859"/>
      <c r="X19" s="2859"/>
      <c r="Y19" s="2860"/>
      <c r="Z19" s="2855"/>
      <c r="AA19" s="2856"/>
      <c r="AB19" s="2856"/>
      <c r="AC19" s="2862"/>
      <c r="AD19" s="2858"/>
      <c r="AE19" s="2859"/>
      <c r="AF19" s="2859"/>
      <c r="AG19" s="2860"/>
      <c r="AH19" s="2896" t="s">
        <v>44</v>
      </c>
      <c r="AI19" s="146"/>
    </row>
    <row r="20" spans="1:35" ht="13.5" thickBot="1">
      <c r="A20" s="2897">
        <v>7</v>
      </c>
      <c r="B20" s="2879" t="s">
        <v>59</v>
      </c>
      <c r="C20" s="2865">
        <f>SUM(J20,N20,R20,V20,Z20,AD20)</f>
        <v>30</v>
      </c>
      <c r="D20" s="2866">
        <f>SUM(K20,O20,S20,W20,AA20,AE20)</f>
        <v>30</v>
      </c>
      <c r="E20" s="2867">
        <f>SUM(C20:D20)</f>
        <v>60</v>
      </c>
      <c r="F20" s="2868">
        <v>60</v>
      </c>
      <c r="G20" s="2866">
        <f>H20-F20</f>
        <v>15</v>
      </c>
      <c r="H20" s="2866">
        <f>$B$8*I20</f>
        <v>75</v>
      </c>
      <c r="I20" s="2869">
        <f>SUM(M20,Q20,U20,Y20,AC20,AG20)</f>
        <v>3</v>
      </c>
      <c r="J20" s="2865"/>
      <c r="K20" s="2866"/>
      <c r="L20" s="2866"/>
      <c r="M20" s="2898"/>
      <c r="N20" s="2868">
        <v>30</v>
      </c>
      <c r="O20" s="2866">
        <v>30</v>
      </c>
      <c r="P20" s="2866">
        <v>15</v>
      </c>
      <c r="Q20" s="2869">
        <v>3</v>
      </c>
      <c r="R20" s="2865"/>
      <c r="S20" s="2866"/>
      <c r="T20" s="2866"/>
      <c r="U20" s="2898"/>
      <c r="V20" s="2868"/>
      <c r="W20" s="2866"/>
      <c r="X20" s="2866"/>
      <c r="Y20" s="2869"/>
      <c r="Z20" s="2865"/>
      <c r="AA20" s="2866"/>
      <c r="AB20" s="2866"/>
      <c r="AC20" s="2898"/>
      <c r="AD20" s="2868"/>
      <c r="AE20" s="2866"/>
      <c r="AF20" s="2866"/>
      <c r="AG20" s="2869"/>
      <c r="AH20" s="2899" t="s">
        <v>47</v>
      </c>
      <c r="AI20" s="146"/>
    </row>
    <row r="21" spans="1:35" ht="13.5" thickBot="1">
      <c r="A21" s="2900"/>
      <c r="B21" s="2853" t="s">
        <v>55</v>
      </c>
      <c r="C21" s="2901">
        <f>SUM(C19:C20)</f>
        <v>60</v>
      </c>
      <c r="D21" s="2901">
        <f t="shared" ref="D21:AG21" si="7">SUM(D19:D20)</f>
        <v>60</v>
      </c>
      <c r="E21" s="2901">
        <f t="shared" si="7"/>
        <v>120</v>
      </c>
      <c r="F21" s="2901">
        <f t="shared" si="7"/>
        <v>120</v>
      </c>
      <c r="G21" s="2901">
        <f t="shared" si="7"/>
        <v>30</v>
      </c>
      <c r="H21" s="2901">
        <f t="shared" si="7"/>
        <v>150</v>
      </c>
      <c r="I21" s="2902">
        <f t="shared" si="7"/>
        <v>6</v>
      </c>
      <c r="J21" s="2901">
        <f t="shared" si="7"/>
        <v>30</v>
      </c>
      <c r="K21" s="2901">
        <f t="shared" si="7"/>
        <v>30</v>
      </c>
      <c r="L21" s="2901">
        <f t="shared" si="7"/>
        <v>15</v>
      </c>
      <c r="M21" s="2902">
        <f t="shared" si="7"/>
        <v>3</v>
      </c>
      <c r="N21" s="2901">
        <f t="shared" si="7"/>
        <v>30</v>
      </c>
      <c r="O21" s="2901">
        <f t="shared" si="7"/>
        <v>30</v>
      </c>
      <c r="P21" s="2901">
        <f t="shared" si="7"/>
        <v>15</v>
      </c>
      <c r="Q21" s="2902">
        <f t="shared" si="7"/>
        <v>3</v>
      </c>
      <c r="R21" s="2901">
        <f t="shared" si="7"/>
        <v>0</v>
      </c>
      <c r="S21" s="2901">
        <f t="shared" si="7"/>
        <v>0</v>
      </c>
      <c r="T21" s="2901">
        <f t="shared" si="7"/>
        <v>0</v>
      </c>
      <c r="U21" s="2902">
        <f t="shared" si="7"/>
        <v>0</v>
      </c>
      <c r="V21" s="2901">
        <f t="shared" si="7"/>
        <v>0</v>
      </c>
      <c r="W21" s="2901">
        <f t="shared" si="7"/>
        <v>0</v>
      </c>
      <c r="X21" s="2901">
        <f t="shared" si="7"/>
        <v>0</v>
      </c>
      <c r="Y21" s="2902">
        <f t="shared" si="7"/>
        <v>0</v>
      </c>
      <c r="Z21" s="2901">
        <f t="shared" si="7"/>
        <v>0</v>
      </c>
      <c r="AA21" s="2901">
        <f t="shared" si="7"/>
        <v>0</v>
      </c>
      <c r="AB21" s="2901">
        <f t="shared" si="7"/>
        <v>0</v>
      </c>
      <c r="AC21" s="2902">
        <f t="shared" si="7"/>
        <v>0</v>
      </c>
      <c r="AD21" s="2901">
        <f t="shared" si="7"/>
        <v>0</v>
      </c>
      <c r="AE21" s="2901">
        <f t="shared" si="7"/>
        <v>0</v>
      </c>
      <c r="AF21" s="2901">
        <f t="shared" si="7"/>
        <v>0</v>
      </c>
      <c r="AG21" s="2902">
        <f t="shared" si="7"/>
        <v>0</v>
      </c>
      <c r="AH21" s="2903"/>
      <c r="AI21" s="146"/>
    </row>
    <row r="22" spans="1:35" ht="13.5" thickBot="1">
      <c r="A22" s="2851"/>
      <c r="B22" s="5628" t="s">
        <v>417</v>
      </c>
      <c r="C22" s="5629"/>
      <c r="D22" s="5629"/>
      <c r="E22" s="5629"/>
      <c r="F22" s="5629"/>
      <c r="G22" s="5629"/>
      <c r="H22" s="5629"/>
      <c r="I22" s="5629"/>
      <c r="J22" s="5629"/>
      <c r="K22" s="5629"/>
      <c r="L22" s="5629"/>
      <c r="M22" s="5629"/>
      <c r="N22" s="5629"/>
      <c r="O22" s="5629"/>
      <c r="P22" s="5629"/>
      <c r="Q22" s="5629"/>
      <c r="R22" s="5629"/>
      <c r="S22" s="5629"/>
      <c r="T22" s="5629"/>
      <c r="U22" s="5629"/>
      <c r="V22" s="5629"/>
      <c r="W22" s="5629"/>
      <c r="X22" s="5629"/>
      <c r="Y22" s="5629"/>
      <c r="Z22" s="5629"/>
      <c r="AA22" s="5629"/>
      <c r="AB22" s="5629"/>
      <c r="AC22" s="5629"/>
      <c r="AD22" s="5629"/>
      <c r="AE22" s="5629"/>
      <c r="AF22" s="5629"/>
      <c r="AG22" s="5629"/>
      <c r="AH22" s="5630"/>
      <c r="AI22" s="146"/>
    </row>
    <row r="23" spans="1:35" ht="13.5" thickBot="1">
      <c r="A23" s="2900" t="s">
        <v>16</v>
      </c>
      <c r="B23" s="5635" t="s">
        <v>446</v>
      </c>
      <c r="C23" s="5636"/>
      <c r="D23" s="5636"/>
      <c r="E23" s="5636"/>
      <c r="F23" s="5636"/>
      <c r="G23" s="5636"/>
      <c r="H23" s="5636"/>
      <c r="I23" s="5636"/>
      <c r="J23" s="5636"/>
      <c r="K23" s="5636"/>
      <c r="L23" s="5636"/>
      <c r="M23" s="5636"/>
      <c r="N23" s="5636"/>
      <c r="O23" s="5636"/>
      <c r="P23" s="5636"/>
      <c r="Q23" s="5636"/>
      <c r="R23" s="5636"/>
      <c r="S23" s="5636"/>
      <c r="T23" s="5636"/>
      <c r="U23" s="5636"/>
      <c r="V23" s="5636"/>
      <c r="W23" s="5636"/>
      <c r="X23" s="5636"/>
      <c r="Y23" s="5636"/>
      <c r="Z23" s="5636"/>
      <c r="AA23" s="5636"/>
      <c r="AB23" s="5636"/>
      <c r="AC23" s="5636"/>
      <c r="AD23" s="5636"/>
      <c r="AE23" s="5636"/>
      <c r="AF23" s="5636"/>
      <c r="AG23" s="5637"/>
      <c r="AH23" s="2903"/>
      <c r="AI23" s="146"/>
    </row>
    <row r="24" spans="1:35">
      <c r="A24" s="2904">
        <v>8</v>
      </c>
      <c r="B24" s="2905" t="s">
        <v>11</v>
      </c>
      <c r="C24" s="2855">
        <f t="shared" si="2"/>
        <v>30</v>
      </c>
      <c r="D24" s="2856">
        <f t="shared" si="2"/>
        <v>30</v>
      </c>
      <c r="E24" s="2857">
        <f t="shared" si="3"/>
        <v>60</v>
      </c>
      <c r="F24" s="2844">
        <v>60</v>
      </c>
      <c r="G24" s="2871">
        <f t="shared" si="4"/>
        <v>15</v>
      </c>
      <c r="H24" s="2871">
        <f t="shared" si="5"/>
        <v>75</v>
      </c>
      <c r="I24" s="2873">
        <f t="shared" si="6"/>
        <v>3</v>
      </c>
      <c r="J24" s="2855"/>
      <c r="K24" s="2856"/>
      <c r="L24" s="2856"/>
      <c r="M24" s="2862"/>
      <c r="N24" s="2844"/>
      <c r="O24" s="2871"/>
      <c r="P24" s="2871"/>
      <c r="Q24" s="2873"/>
      <c r="R24" s="2855">
        <v>30</v>
      </c>
      <c r="S24" s="2856">
        <v>30</v>
      </c>
      <c r="T24" s="2856">
        <v>15</v>
      </c>
      <c r="U24" s="2862">
        <v>3</v>
      </c>
      <c r="V24" s="2844"/>
      <c r="W24" s="2871"/>
      <c r="X24" s="2871"/>
      <c r="Y24" s="2873"/>
      <c r="Z24" s="2855"/>
      <c r="AA24" s="2856"/>
      <c r="AB24" s="2856"/>
      <c r="AC24" s="2862"/>
      <c r="AD24" s="2844"/>
      <c r="AE24" s="2871"/>
      <c r="AF24" s="2871"/>
      <c r="AG24" s="2873"/>
      <c r="AH24" s="2896" t="s">
        <v>45</v>
      </c>
      <c r="AI24" s="146"/>
    </row>
    <row r="25" spans="1:35">
      <c r="A25" s="2843">
        <v>9</v>
      </c>
      <c r="B25" s="2906" t="s">
        <v>46</v>
      </c>
      <c r="C25" s="2870">
        <f t="shared" si="2"/>
        <v>30</v>
      </c>
      <c r="D25" s="2871">
        <f t="shared" si="2"/>
        <v>30</v>
      </c>
      <c r="E25" s="2877">
        <f t="shared" si="3"/>
        <v>60</v>
      </c>
      <c r="F25" s="2844">
        <v>60</v>
      </c>
      <c r="G25" s="2871">
        <f t="shared" si="4"/>
        <v>15</v>
      </c>
      <c r="H25" s="2871">
        <f t="shared" si="5"/>
        <v>75</v>
      </c>
      <c r="I25" s="2873">
        <f t="shared" si="6"/>
        <v>3</v>
      </c>
      <c r="J25" s="2907"/>
      <c r="K25" s="2871"/>
      <c r="L25" s="2871"/>
      <c r="M25" s="2872"/>
      <c r="N25" s="2908">
        <v>30</v>
      </c>
      <c r="O25" s="2871">
        <v>30</v>
      </c>
      <c r="P25" s="2871">
        <v>15</v>
      </c>
      <c r="Q25" s="2873">
        <v>3</v>
      </c>
      <c r="R25" s="2870"/>
      <c r="S25" s="2871"/>
      <c r="T25" s="2871"/>
      <c r="U25" s="2872"/>
      <c r="V25" s="2844"/>
      <c r="W25" s="2871"/>
      <c r="X25" s="2871"/>
      <c r="Y25" s="2873"/>
      <c r="Z25" s="2870"/>
      <c r="AA25" s="2871"/>
      <c r="AB25" s="2871"/>
      <c r="AC25" s="2872"/>
      <c r="AD25" s="2844"/>
      <c r="AE25" s="2871"/>
      <c r="AF25" s="2871"/>
      <c r="AG25" s="2873"/>
      <c r="AH25" s="2909" t="s">
        <v>47</v>
      </c>
      <c r="AI25" s="146"/>
    </row>
    <row r="26" spans="1:35">
      <c r="A26" s="2843">
        <v>10</v>
      </c>
      <c r="B26" s="2905" t="s">
        <v>48</v>
      </c>
      <c r="C26" s="2870">
        <f t="shared" si="2"/>
        <v>15</v>
      </c>
      <c r="D26" s="2871">
        <f t="shared" si="2"/>
        <v>30</v>
      </c>
      <c r="E26" s="2877">
        <f t="shared" si="3"/>
        <v>45</v>
      </c>
      <c r="F26" s="2844">
        <v>45</v>
      </c>
      <c r="G26" s="2871">
        <f t="shared" si="4"/>
        <v>30</v>
      </c>
      <c r="H26" s="2871">
        <f t="shared" si="5"/>
        <v>75</v>
      </c>
      <c r="I26" s="2873">
        <f t="shared" si="6"/>
        <v>3</v>
      </c>
      <c r="J26" s="2870"/>
      <c r="K26" s="2871"/>
      <c r="L26" s="2871"/>
      <c r="M26" s="2872"/>
      <c r="N26" s="2844"/>
      <c r="O26" s="2871"/>
      <c r="P26" s="2871"/>
      <c r="Q26" s="2873"/>
      <c r="R26" s="2870">
        <v>15</v>
      </c>
      <c r="S26" s="2871">
        <v>30</v>
      </c>
      <c r="T26" s="2871">
        <v>30</v>
      </c>
      <c r="U26" s="2872">
        <v>3</v>
      </c>
      <c r="V26" s="2844"/>
      <c r="W26" s="2871"/>
      <c r="X26" s="2871"/>
      <c r="Y26" s="2873"/>
      <c r="Z26" s="2870"/>
      <c r="AA26" s="2871"/>
      <c r="AB26" s="2871"/>
      <c r="AC26" s="2872"/>
      <c r="AD26" s="2844"/>
      <c r="AE26" s="2871"/>
      <c r="AF26" s="2871"/>
      <c r="AG26" s="2873"/>
      <c r="AH26" s="2909" t="s">
        <v>45</v>
      </c>
      <c r="AI26" s="146"/>
    </row>
    <row r="27" spans="1:35">
      <c r="A27" s="2910">
        <v>11</v>
      </c>
      <c r="B27" s="2905" t="s">
        <v>49</v>
      </c>
      <c r="C27" s="2870">
        <f t="shared" si="2"/>
        <v>15</v>
      </c>
      <c r="D27" s="2871">
        <f t="shared" si="2"/>
        <v>30</v>
      </c>
      <c r="E27" s="2877">
        <f t="shared" si="3"/>
        <v>45</v>
      </c>
      <c r="F27" s="2844">
        <v>45</v>
      </c>
      <c r="G27" s="2871">
        <f t="shared" si="4"/>
        <v>5</v>
      </c>
      <c r="H27" s="2871">
        <f t="shared" si="5"/>
        <v>50</v>
      </c>
      <c r="I27" s="2873">
        <f t="shared" si="6"/>
        <v>2</v>
      </c>
      <c r="J27" s="2870"/>
      <c r="K27" s="2871"/>
      <c r="L27" s="2871"/>
      <c r="M27" s="2872"/>
      <c r="N27" s="2844"/>
      <c r="O27" s="2871"/>
      <c r="P27" s="2871"/>
      <c r="Q27" s="2873"/>
      <c r="R27" s="2870"/>
      <c r="S27" s="2871"/>
      <c r="T27" s="2871"/>
      <c r="U27" s="2872"/>
      <c r="V27" s="2844">
        <v>15</v>
      </c>
      <c r="W27" s="2871">
        <v>30</v>
      </c>
      <c r="X27" s="2871">
        <v>5</v>
      </c>
      <c r="Y27" s="2873">
        <v>2</v>
      </c>
      <c r="Z27" s="2870"/>
      <c r="AA27" s="2871"/>
      <c r="AB27" s="2871"/>
      <c r="AC27" s="2872"/>
      <c r="AD27" s="2844"/>
      <c r="AE27" s="2871"/>
      <c r="AF27" s="2871"/>
      <c r="AG27" s="2873"/>
      <c r="AH27" s="2909" t="s">
        <v>50</v>
      </c>
      <c r="AI27" s="146"/>
    </row>
    <row r="28" spans="1:35">
      <c r="A28" s="2843">
        <v>12</v>
      </c>
      <c r="B28" s="2876" t="s">
        <v>106</v>
      </c>
      <c r="C28" s="2870">
        <f t="shared" si="2"/>
        <v>15</v>
      </c>
      <c r="D28" s="2871">
        <f t="shared" si="2"/>
        <v>15</v>
      </c>
      <c r="E28" s="2877">
        <f t="shared" si="3"/>
        <v>30</v>
      </c>
      <c r="F28" s="2844">
        <v>30</v>
      </c>
      <c r="G28" s="2871">
        <f t="shared" si="4"/>
        <v>20</v>
      </c>
      <c r="H28" s="2871">
        <f t="shared" si="5"/>
        <v>50</v>
      </c>
      <c r="I28" s="2873">
        <f t="shared" si="6"/>
        <v>2</v>
      </c>
      <c r="J28" s="2870"/>
      <c r="K28" s="2871"/>
      <c r="L28" s="2871"/>
      <c r="M28" s="2872"/>
      <c r="N28" s="2844"/>
      <c r="O28" s="2871"/>
      <c r="P28" s="2871"/>
      <c r="Q28" s="2873"/>
      <c r="R28" s="2870"/>
      <c r="S28" s="2871"/>
      <c r="T28" s="2871"/>
      <c r="U28" s="2872"/>
      <c r="V28" s="2844"/>
      <c r="W28" s="2871"/>
      <c r="X28" s="2871"/>
      <c r="Y28" s="2873"/>
      <c r="Z28" s="2870">
        <v>15</v>
      </c>
      <c r="AA28" s="2871">
        <v>15</v>
      </c>
      <c r="AB28" s="2871">
        <v>20</v>
      </c>
      <c r="AC28" s="2872">
        <v>2</v>
      </c>
      <c r="AD28" s="2844"/>
      <c r="AE28" s="2871"/>
      <c r="AF28" s="2871"/>
      <c r="AG28" s="2873"/>
      <c r="AH28" s="2909" t="s">
        <v>72</v>
      </c>
      <c r="AI28" s="146"/>
    </row>
    <row r="29" spans="1:35" ht="13.5" thickBot="1">
      <c r="A29" s="2878">
        <v>13</v>
      </c>
      <c r="B29" s="2911" t="s">
        <v>53</v>
      </c>
      <c r="C29" s="2865">
        <f t="shared" si="2"/>
        <v>15</v>
      </c>
      <c r="D29" s="2866">
        <f t="shared" si="2"/>
        <v>15</v>
      </c>
      <c r="E29" s="2867">
        <f t="shared" si="3"/>
        <v>30</v>
      </c>
      <c r="F29" s="2868">
        <v>30</v>
      </c>
      <c r="G29" s="2866">
        <f t="shared" si="4"/>
        <v>20</v>
      </c>
      <c r="H29" s="2866">
        <f t="shared" si="5"/>
        <v>50</v>
      </c>
      <c r="I29" s="2869">
        <f t="shared" si="6"/>
        <v>2</v>
      </c>
      <c r="J29" s="2865"/>
      <c r="K29" s="2866"/>
      <c r="L29" s="2866"/>
      <c r="M29" s="2898"/>
      <c r="N29" s="2868"/>
      <c r="O29" s="2866"/>
      <c r="P29" s="2866"/>
      <c r="Q29" s="2869"/>
      <c r="R29" s="2865"/>
      <c r="S29" s="2866"/>
      <c r="T29" s="2866"/>
      <c r="U29" s="2898"/>
      <c r="V29" s="2868"/>
      <c r="W29" s="2866"/>
      <c r="X29" s="2866"/>
      <c r="Y29" s="2869"/>
      <c r="Z29" s="2865"/>
      <c r="AA29" s="2866"/>
      <c r="AB29" s="2866"/>
      <c r="AC29" s="2898"/>
      <c r="AD29" s="2868">
        <v>15</v>
      </c>
      <c r="AE29" s="2866">
        <v>15</v>
      </c>
      <c r="AF29" s="2866">
        <v>20</v>
      </c>
      <c r="AG29" s="2869">
        <v>2</v>
      </c>
      <c r="AH29" s="2912" t="s">
        <v>54</v>
      </c>
      <c r="AI29" s="146"/>
    </row>
    <row r="30" spans="1:35" ht="13.5" thickBot="1">
      <c r="A30" s="2913"/>
      <c r="B30" s="2853" t="s">
        <v>55</v>
      </c>
      <c r="C30" s="2891">
        <f>SUM(C24:C29)</f>
        <v>120</v>
      </c>
      <c r="D30" s="2891">
        <f t="shared" ref="D30:AG30" si="8">SUM(D24:D29)</f>
        <v>150</v>
      </c>
      <c r="E30" s="2891">
        <f t="shared" si="8"/>
        <v>270</v>
      </c>
      <c r="F30" s="2891">
        <f t="shared" si="8"/>
        <v>270</v>
      </c>
      <c r="G30" s="2891">
        <f t="shared" si="8"/>
        <v>105</v>
      </c>
      <c r="H30" s="2891">
        <f t="shared" si="8"/>
        <v>375</v>
      </c>
      <c r="I30" s="2892">
        <f t="shared" si="8"/>
        <v>15</v>
      </c>
      <c r="J30" s="2891">
        <f t="shared" si="8"/>
        <v>0</v>
      </c>
      <c r="K30" s="2891">
        <f t="shared" si="8"/>
        <v>0</v>
      </c>
      <c r="L30" s="2891">
        <f t="shared" si="8"/>
        <v>0</v>
      </c>
      <c r="M30" s="2892">
        <f t="shared" si="8"/>
        <v>0</v>
      </c>
      <c r="N30" s="2891">
        <f t="shared" si="8"/>
        <v>30</v>
      </c>
      <c r="O30" s="2891">
        <f t="shared" si="8"/>
        <v>30</v>
      </c>
      <c r="P30" s="2891">
        <f t="shared" si="8"/>
        <v>15</v>
      </c>
      <c r="Q30" s="2892">
        <f t="shared" si="8"/>
        <v>3</v>
      </c>
      <c r="R30" s="2891">
        <f t="shared" si="8"/>
        <v>45</v>
      </c>
      <c r="S30" s="2891">
        <f t="shared" si="8"/>
        <v>60</v>
      </c>
      <c r="T30" s="2891">
        <f t="shared" si="8"/>
        <v>45</v>
      </c>
      <c r="U30" s="2892">
        <f t="shared" si="8"/>
        <v>6</v>
      </c>
      <c r="V30" s="2891">
        <f t="shared" si="8"/>
        <v>15</v>
      </c>
      <c r="W30" s="2891">
        <f t="shared" si="8"/>
        <v>30</v>
      </c>
      <c r="X30" s="2891">
        <f t="shared" si="8"/>
        <v>5</v>
      </c>
      <c r="Y30" s="2892">
        <f t="shared" si="8"/>
        <v>2</v>
      </c>
      <c r="Z30" s="2891">
        <f t="shared" si="8"/>
        <v>15</v>
      </c>
      <c r="AA30" s="2891">
        <f t="shared" si="8"/>
        <v>15</v>
      </c>
      <c r="AB30" s="2891">
        <f t="shared" si="8"/>
        <v>20</v>
      </c>
      <c r="AC30" s="2892">
        <f t="shared" si="8"/>
        <v>2</v>
      </c>
      <c r="AD30" s="2891">
        <f t="shared" si="8"/>
        <v>15</v>
      </c>
      <c r="AE30" s="2891">
        <f t="shared" si="8"/>
        <v>15</v>
      </c>
      <c r="AF30" s="2891">
        <f t="shared" si="8"/>
        <v>20</v>
      </c>
      <c r="AG30" s="2892">
        <f t="shared" si="8"/>
        <v>2</v>
      </c>
      <c r="AH30" s="2914"/>
    </row>
    <row r="31" spans="1:35" ht="12" customHeight="1" thickBot="1">
      <c r="A31" s="2852" t="s">
        <v>17</v>
      </c>
      <c r="B31" s="5638" t="s">
        <v>384</v>
      </c>
      <c r="C31" s="5638"/>
      <c r="D31" s="5638"/>
      <c r="E31" s="5638"/>
      <c r="F31" s="5638"/>
      <c r="G31" s="5638"/>
      <c r="H31" s="5638"/>
      <c r="I31" s="5638"/>
      <c r="J31" s="5638"/>
      <c r="K31" s="5638"/>
      <c r="L31" s="5638"/>
      <c r="M31" s="5638"/>
      <c r="N31" s="5638"/>
      <c r="O31" s="5638"/>
      <c r="P31" s="5638"/>
      <c r="Q31" s="5638"/>
      <c r="R31" s="5638"/>
      <c r="S31" s="5638"/>
      <c r="T31" s="5638"/>
      <c r="U31" s="5638"/>
      <c r="V31" s="5638"/>
      <c r="W31" s="5638"/>
      <c r="X31" s="5638"/>
      <c r="Y31" s="5638"/>
      <c r="Z31" s="5638"/>
      <c r="AA31" s="5638"/>
      <c r="AB31" s="5638"/>
      <c r="AC31" s="5638"/>
      <c r="AD31" s="5638"/>
      <c r="AE31" s="5638"/>
      <c r="AF31" s="5638"/>
      <c r="AG31" s="5639"/>
      <c r="AH31" s="2915"/>
    </row>
    <row r="32" spans="1:35">
      <c r="A32" s="2843">
        <v>14</v>
      </c>
      <c r="B32" s="2916" t="s">
        <v>60</v>
      </c>
      <c r="C32" s="2871">
        <f t="shared" ref="C32:D35" si="9">SUM(J32,N32,R32,V32,Z32,AD32)</f>
        <v>30</v>
      </c>
      <c r="D32" s="2871">
        <f t="shared" si="9"/>
        <v>30</v>
      </c>
      <c r="E32" s="2871">
        <f t="shared" ref="E32:E35" si="10">SUM(C32:D32)</f>
        <v>60</v>
      </c>
      <c r="F32" s="2871">
        <v>60</v>
      </c>
      <c r="G32" s="2871">
        <f t="shared" ref="G32:G35" si="11">H32-F32</f>
        <v>15</v>
      </c>
      <c r="H32" s="2871">
        <f t="shared" ref="H32:H35" si="12">$B$8*I32</f>
        <v>75</v>
      </c>
      <c r="I32" s="2873">
        <f t="shared" ref="I32:I35" si="13">SUM(M32,Q32,U32,Y32,AC32,AG32)</f>
        <v>3</v>
      </c>
      <c r="J32" s="2870">
        <v>30</v>
      </c>
      <c r="K32" s="2871">
        <v>30</v>
      </c>
      <c r="L32" s="2871">
        <v>15</v>
      </c>
      <c r="M32" s="2872">
        <v>3</v>
      </c>
      <c r="N32" s="2870"/>
      <c r="O32" s="2871"/>
      <c r="P32" s="2871"/>
      <c r="Q32" s="2873"/>
      <c r="R32" s="2870"/>
      <c r="S32" s="2871"/>
      <c r="T32" s="2871"/>
      <c r="U32" s="2872"/>
      <c r="V32" s="2844"/>
      <c r="W32" s="2871"/>
      <c r="X32" s="2871"/>
      <c r="Y32" s="2873"/>
      <c r="Z32" s="2870"/>
      <c r="AA32" s="2871"/>
      <c r="AB32" s="2871"/>
      <c r="AC32" s="2872"/>
      <c r="AD32" s="2844"/>
      <c r="AE32" s="2871"/>
      <c r="AF32" s="2871"/>
      <c r="AG32" s="2872"/>
      <c r="AH32" s="2917" t="s">
        <v>44</v>
      </c>
      <c r="AI32" s="146"/>
    </row>
    <row r="33" spans="1:35">
      <c r="A33" s="2843">
        <v>15</v>
      </c>
      <c r="B33" s="2918" t="s">
        <v>61</v>
      </c>
      <c r="C33" s="2871">
        <f t="shared" si="9"/>
        <v>15</v>
      </c>
      <c r="D33" s="2871">
        <f t="shared" si="9"/>
        <v>30</v>
      </c>
      <c r="E33" s="2871">
        <f t="shared" si="10"/>
        <v>45</v>
      </c>
      <c r="F33" s="2871">
        <v>45</v>
      </c>
      <c r="G33" s="2871">
        <f t="shared" si="11"/>
        <v>30</v>
      </c>
      <c r="H33" s="2871">
        <f t="shared" si="12"/>
        <v>75</v>
      </c>
      <c r="I33" s="2873">
        <f t="shared" si="13"/>
        <v>3</v>
      </c>
      <c r="J33" s="2870"/>
      <c r="K33" s="2871"/>
      <c r="L33" s="2871"/>
      <c r="M33" s="2872"/>
      <c r="N33" s="2870"/>
      <c r="O33" s="2871"/>
      <c r="P33" s="2871"/>
      <c r="Q33" s="2873"/>
      <c r="R33" s="2870"/>
      <c r="S33" s="2871"/>
      <c r="T33" s="2871"/>
      <c r="U33" s="2872"/>
      <c r="V33" s="2908">
        <v>15</v>
      </c>
      <c r="W33" s="2919">
        <v>30</v>
      </c>
      <c r="X33" s="2919">
        <v>30</v>
      </c>
      <c r="Y33" s="2920">
        <v>3</v>
      </c>
      <c r="Z33" s="2870"/>
      <c r="AA33" s="2871"/>
      <c r="AB33" s="2871"/>
      <c r="AC33" s="2872"/>
      <c r="AD33" s="2844"/>
      <c r="AE33" s="2871"/>
      <c r="AF33" s="2871"/>
      <c r="AG33" s="2872"/>
      <c r="AH33" s="2921" t="s">
        <v>62</v>
      </c>
      <c r="AI33" s="146"/>
    </row>
    <row r="34" spans="1:35">
      <c r="A34" s="2910">
        <v>16</v>
      </c>
      <c r="B34" s="2922" t="s">
        <v>63</v>
      </c>
      <c r="C34" s="2871">
        <f t="shared" si="9"/>
        <v>15</v>
      </c>
      <c r="D34" s="2871">
        <f t="shared" si="9"/>
        <v>30</v>
      </c>
      <c r="E34" s="2871">
        <f t="shared" si="10"/>
        <v>45</v>
      </c>
      <c r="F34" s="2871">
        <v>45</v>
      </c>
      <c r="G34" s="2871">
        <f t="shared" si="11"/>
        <v>5</v>
      </c>
      <c r="H34" s="2871">
        <f t="shared" si="12"/>
        <v>50</v>
      </c>
      <c r="I34" s="2873">
        <f t="shared" si="13"/>
        <v>2</v>
      </c>
      <c r="J34" s="2870"/>
      <c r="K34" s="2871"/>
      <c r="L34" s="2871"/>
      <c r="M34" s="2872"/>
      <c r="N34" s="2870"/>
      <c r="O34" s="2871"/>
      <c r="P34" s="2871"/>
      <c r="Q34" s="2873"/>
      <c r="R34" s="2870">
        <v>15</v>
      </c>
      <c r="S34" s="2871">
        <v>30</v>
      </c>
      <c r="T34" s="2871">
        <v>5</v>
      </c>
      <c r="U34" s="2872">
        <v>2</v>
      </c>
      <c r="V34" s="2844"/>
      <c r="W34" s="2871"/>
      <c r="X34" s="2871"/>
      <c r="Y34" s="2873"/>
      <c r="Z34" s="2870"/>
      <c r="AA34" s="2871"/>
      <c r="AB34" s="2871"/>
      <c r="AC34" s="2872"/>
      <c r="AD34" s="2844"/>
      <c r="AE34" s="2871"/>
      <c r="AF34" s="2871"/>
      <c r="AG34" s="2872"/>
      <c r="AH34" s="2921" t="s">
        <v>64</v>
      </c>
    </row>
    <row r="35" spans="1:35" ht="13.5" thickBot="1">
      <c r="A35" s="2846">
        <v>17</v>
      </c>
      <c r="B35" s="2923" t="s">
        <v>107</v>
      </c>
      <c r="C35" s="2866">
        <f t="shared" si="9"/>
        <v>15</v>
      </c>
      <c r="D35" s="2866">
        <f t="shared" si="9"/>
        <v>0</v>
      </c>
      <c r="E35" s="2866">
        <f t="shared" si="10"/>
        <v>15</v>
      </c>
      <c r="F35" s="2866">
        <v>15</v>
      </c>
      <c r="G35" s="2866">
        <f t="shared" si="11"/>
        <v>10</v>
      </c>
      <c r="H35" s="2866">
        <f t="shared" si="12"/>
        <v>25</v>
      </c>
      <c r="I35" s="2898">
        <f t="shared" si="13"/>
        <v>1</v>
      </c>
      <c r="J35" s="2870">
        <v>15</v>
      </c>
      <c r="K35" s="2871">
        <v>0</v>
      </c>
      <c r="L35" s="2871">
        <v>10</v>
      </c>
      <c r="M35" s="2872">
        <v>1</v>
      </c>
      <c r="N35" s="2844"/>
      <c r="O35" s="2871"/>
      <c r="P35" s="2871"/>
      <c r="Q35" s="2873"/>
      <c r="R35" s="2870"/>
      <c r="S35" s="2871"/>
      <c r="T35" s="2871"/>
      <c r="U35" s="2872"/>
      <c r="V35" s="2844"/>
      <c r="W35" s="2871"/>
      <c r="X35" s="2871"/>
      <c r="Y35" s="2873"/>
      <c r="Z35" s="2870"/>
      <c r="AA35" s="2871"/>
      <c r="AB35" s="2871"/>
      <c r="AC35" s="2872"/>
      <c r="AD35" s="2844"/>
      <c r="AE35" s="2871"/>
      <c r="AF35" s="2871"/>
      <c r="AG35" s="2872"/>
      <c r="AH35" s="2924" t="s">
        <v>66</v>
      </c>
    </row>
    <row r="36" spans="1:35" ht="13.5" thickBot="1">
      <c r="A36" s="2913"/>
      <c r="B36" s="2853" t="s">
        <v>55</v>
      </c>
      <c r="C36" s="2901">
        <f>SUM(C32:C35)</f>
        <v>75</v>
      </c>
      <c r="D36" s="2925">
        <f t="shared" ref="D36:AG36" si="14">SUM(D32:D35)</f>
        <v>90</v>
      </c>
      <c r="E36" s="2926">
        <f t="shared" si="14"/>
        <v>165</v>
      </c>
      <c r="F36" s="2901">
        <f t="shared" si="14"/>
        <v>165</v>
      </c>
      <c r="G36" s="2925">
        <f t="shared" si="14"/>
        <v>60</v>
      </c>
      <c r="H36" s="2925">
        <f t="shared" si="14"/>
        <v>225</v>
      </c>
      <c r="I36" s="2927">
        <f t="shared" si="14"/>
        <v>9</v>
      </c>
      <c r="J36" s="2901">
        <f t="shared" si="14"/>
        <v>45</v>
      </c>
      <c r="K36" s="2925">
        <f t="shared" si="14"/>
        <v>30</v>
      </c>
      <c r="L36" s="2925">
        <f t="shared" si="14"/>
        <v>25</v>
      </c>
      <c r="M36" s="2927">
        <f t="shared" si="14"/>
        <v>4</v>
      </c>
      <c r="N36" s="2928">
        <f t="shared" si="14"/>
        <v>0</v>
      </c>
      <c r="O36" s="2925">
        <f t="shared" si="14"/>
        <v>0</v>
      </c>
      <c r="P36" s="2929">
        <f t="shared" si="14"/>
        <v>0</v>
      </c>
      <c r="Q36" s="2930">
        <f t="shared" si="14"/>
        <v>0</v>
      </c>
      <c r="R36" s="2901">
        <f t="shared" si="14"/>
        <v>15</v>
      </c>
      <c r="S36" s="2925">
        <f t="shared" si="14"/>
        <v>30</v>
      </c>
      <c r="T36" s="2925">
        <f t="shared" si="14"/>
        <v>5</v>
      </c>
      <c r="U36" s="2927">
        <f t="shared" si="14"/>
        <v>2</v>
      </c>
      <c r="V36" s="2901">
        <f t="shared" si="14"/>
        <v>15</v>
      </c>
      <c r="W36" s="2925">
        <f t="shared" si="14"/>
        <v>30</v>
      </c>
      <c r="X36" s="2925">
        <f t="shared" si="14"/>
        <v>30</v>
      </c>
      <c r="Y36" s="2927">
        <f t="shared" si="14"/>
        <v>3</v>
      </c>
      <c r="Z36" s="2901">
        <f t="shared" si="14"/>
        <v>0</v>
      </c>
      <c r="AA36" s="2925">
        <f t="shared" si="14"/>
        <v>0</v>
      </c>
      <c r="AB36" s="2925">
        <f t="shared" si="14"/>
        <v>0</v>
      </c>
      <c r="AC36" s="2927">
        <f t="shared" si="14"/>
        <v>0</v>
      </c>
      <c r="AD36" s="2928">
        <f t="shared" si="14"/>
        <v>0</v>
      </c>
      <c r="AE36" s="2925">
        <f t="shared" si="14"/>
        <v>0</v>
      </c>
      <c r="AF36" s="2925">
        <f t="shared" si="14"/>
        <v>0</v>
      </c>
      <c r="AG36" s="2931">
        <f t="shared" si="14"/>
        <v>0</v>
      </c>
      <c r="AH36" s="2903"/>
    </row>
    <row r="37" spans="1:35" ht="13.5" thickBot="1">
      <c r="A37" s="2852" t="s">
        <v>18</v>
      </c>
      <c r="B37" s="5626" t="s">
        <v>448</v>
      </c>
      <c r="C37" s="5626"/>
      <c r="D37" s="5626"/>
      <c r="E37" s="5626"/>
      <c r="F37" s="5626"/>
      <c r="G37" s="5626"/>
      <c r="H37" s="5626"/>
      <c r="I37" s="5626"/>
      <c r="J37" s="5626"/>
      <c r="K37" s="5626"/>
      <c r="L37" s="5626"/>
      <c r="M37" s="5626"/>
      <c r="N37" s="5626"/>
      <c r="O37" s="5626"/>
      <c r="P37" s="5626"/>
      <c r="Q37" s="5626"/>
      <c r="R37" s="5626"/>
      <c r="S37" s="5626"/>
      <c r="T37" s="5626"/>
      <c r="U37" s="5626"/>
      <c r="V37" s="5626"/>
      <c r="W37" s="5626"/>
      <c r="X37" s="5626"/>
      <c r="Y37" s="5626"/>
      <c r="Z37" s="5626"/>
      <c r="AA37" s="5626"/>
      <c r="AB37" s="5626"/>
      <c r="AC37" s="5626"/>
      <c r="AD37" s="5626"/>
      <c r="AE37" s="5626"/>
      <c r="AF37" s="5626"/>
      <c r="AG37" s="5627"/>
      <c r="AH37" s="2903"/>
    </row>
    <row r="38" spans="1:35">
      <c r="A38" s="2841">
        <v>18</v>
      </c>
      <c r="B38" s="2932" t="s">
        <v>74</v>
      </c>
      <c r="C38" s="2855">
        <f t="shared" ref="C38:D39" si="15">SUM(J38,N38,R38,V38,Z38,AD38)</f>
        <v>45</v>
      </c>
      <c r="D38" s="2856">
        <f t="shared" si="15"/>
        <v>60</v>
      </c>
      <c r="E38" s="2857">
        <f>SUM(C38:D38)</f>
        <v>105</v>
      </c>
      <c r="F38" s="2933">
        <v>105</v>
      </c>
      <c r="G38" s="2856">
        <f>H38-F38</f>
        <v>20</v>
      </c>
      <c r="H38" s="2856">
        <f>$B$8*I38</f>
        <v>125</v>
      </c>
      <c r="I38" s="2934">
        <f>SUM(M38,Q38,U38,Y38,AC38,AG38)</f>
        <v>5</v>
      </c>
      <c r="J38" s="2855">
        <v>30</v>
      </c>
      <c r="K38" s="2856">
        <v>30</v>
      </c>
      <c r="L38" s="2856">
        <v>15</v>
      </c>
      <c r="M38" s="2862">
        <v>3</v>
      </c>
      <c r="N38" s="2855">
        <v>15</v>
      </c>
      <c r="O38" s="2856">
        <v>30</v>
      </c>
      <c r="P38" s="2856">
        <v>5</v>
      </c>
      <c r="Q38" s="2862">
        <v>2</v>
      </c>
      <c r="R38" s="2855"/>
      <c r="S38" s="2856"/>
      <c r="T38" s="2856"/>
      <c r="U38" s="2862"/>
      <c r="V38" s="2855"/>
      <c r="W38" s="2856"/>
      <c r="X38" s="2856"/>
      <c r="Y38" s="2862"/>
      <c r="Z38" s="2855"/>
      <c r="AA38" s="2856"/>
      <c r="AB38" s="2856"/>
      <c r="AC38" s="2862"/>
      <c r="AD38" s="2855"/>
      <c r="AE38" s="2856"/>
      <c r="AF38" s="2856"/>
      <c r="AG38" s="2862"/>
      <c r="AH38" s="2896" t="s">
        <v>47</v>
      </c>
      <c r="AI38" s="146"/>
    </row>
    <row r="39" spans="1:35">
      <c r="A39" s="2843">
        <v>19</v>
      </c>
      <c r="B39" s="2935" t="s">
        <v>75</v>
      </c>
      <c r="C39" s="2870">
        <f t="shared" si="15"/>
        <v>30</v>
      </c>
      <c r="D39" s="2871">
        <f t="shared" si="15"/>
        <v>30</v>
      </c>
      <c r="E39" s="2877">
        <f>SUM(C39:D39)</f>
        <v>60</v>
      </c>
      <c r="F39" s="2844">
        <v>60</v>
      </c>
      <c r="G39" s="2871">
        <f>H39-F39</f>
        <v>15</v>
      </c>
      <c r="H39" s="2871">
        <f>$B$8*I39</f>
        <v>75</v>
      </c>
      <c r="I39" s="2873">
        <f>SUM(M39,Q39,U39,Y39,AC39,AG39)</f>
        <v>3</v>
      </c>
      <c r="J39" s="2870"/>
      <c r="K39" s="2871"/>
      <c r="L39" s="2871"/>
      <c r="M39" s="2872"/>
      <c r="N39" s="2870"/>
      <c r="O39" s="2871"/>
      <c r="P39" s="2871"/>
      <c r="Q39" s="2872"/>
      <c r="R39" s="2870"/>
      <c r="S39" s="2871"/>
      <c r="T39" s="2871"/>
      <c r="U39" s="2872"/>
      <c r="V39" s="2870">
        <v>30</v>
      </c>
      <c r="W39" s="2871">
        <v>30</v>
      </c>
      <c r="X39" s="2871">
        <v>15</v>
      </c>
      <c r="Y39" s="2872">
        <v>3</v>
      </c>
      <c r="Z39" s="2870"/>
      <c r="AA39" s="2871"/>
      <c r="AB39" s="2871"/>
      <c r="AC39" s="2872"/>
      <c r="AD39" s="2870"/>
      <c r="AE39" s="2871"/>
      <c r="AF39" s="2871"/>
      <c r="AG39" s="2872"/>
      <c r="AH39" s="2909" t="s">
        <v>50</v>
      </c>
      <c r="AI39" s="146"/>
    </row>
    <row r="40" spans="1:35">
      <c r="A40" s="2843">
        <v>20</v>
      </c>
      <c r="B40" s="2936" t="s">
        <v>108</v>
      </c>
      <c r="C40" s="2870">
        <f>SUM(J40,N40,R40,V40,Z40,AD40)</f>
        <v>15</v>
      </c>
      <c r="D40" s="2871">
        <f>SUM(K40,O40,S40,W40,AA40,AE40)</f>
        <v>30</v>
      </c>
      <c r="E40" s="2877">
        <f>SUM(C40:D40)</f>
        <v>45</v>
      </c>
      <c r="F40" s="2844">
        <v>45</v>
      </c>
      <c r="G40" s="2871">
        <f>H40-F40</f>
        <v>30</v>
      </c>
      <c r="H40" s="2871">
        <f>$B$8*I40</f>
        <v>75</v>
      </c>
      <c r="I40" s="2873">
        <f>SUM(M40,Q40,U40,Y40,AC40,AG40)</f>
        <v>3</v>
      </c>
      <c r="J40" s="2870">
        <v>15</v>
      </c>
      <c r="K40" s="2871">
        <v>30</v>
      </c>
      <c r="L40" s="2871">
        <v>30</v>
      </c>
      <c r="M40" s="2937">
        <v>3</v>
      </c>
      <c r="N40" s="2938"/>
      <c r="O40" s="2939"/>
      <c r="P40" s="2939"/>
      <c r="Q40" s="2940"/>
      <c r="R40" s="2938"/>
      <c r="S40" s="2939"/>
      <c r="T40" s="2939"/>
      <c r="U40" s="2940"/>
      <c r="V40" s="2938"/>
      <c r="W40" s="2939"/>
      <c r="X40" s="2939"/>
      <c r="Y40" s="2940"/>
      <c r="Z40" s="2938"/>
      <c r="AA40" s="2939"/>
      <c r="AB40" s="2939"/>
      <c r="AC40" s="2940"/>
      <c r="AD40" s="2870"/>
      <c r="AE40" s="2871"/>
      <c r="AF40" s="2871"/>
      <c r="AG40" s="2872"/>
      <c r="AH40" s="2874" t="s">
        <v>66</v>
      </c>
      <c r="AI40" s="146"/>
    </row>
    <row r="41" spans="1:35" ht="13.5" thickBot="1">
      <c r="A41" s="2878">
        <v>21</v>
      </c>
      <c r="B41" s="2875" t="s">
        <v>71</v>
      </c>
      <c r="C41" s="2865">
        <f>SUM(J41,N41,R41,V41,Z41,AD41)</f>
        <v>30</v>
      </c>
      <c r="D41" s="2866">
        <f>SUM(K41,O41,S41,W41,AA41,AE41)</f>
        <v>30</v>
      </c>
      <c r="E41" s="2867">
        <f>SUM(C41:D41)</f>
        <v>60</v>
      </c>
      <c r="F41" s="2868">
        <v>60</v>
      </c>
      <c r="G41" s="2866">
        <f>H41-F41</f>
        <v>40</v>
      </c>
      <c r="H41" s="2866">
        <f>$B$8*I41</f>
        <v>100</v>
      </c>
      <c r="I41" s="2869">
        <f>SUM(M41,Q41,U41,Y41,AC41,AG41)</f>
        <v>4</v>
      </c>
      <c r="J41" s="2865"/>
      <c r="K41" s="2866"/>
      <c r="L41" s="2866"/>
      <c r="M41" s="2898"/>
      <c r="N41" s="2865"/>
      <c r="O41" s="2866"/>
      <c r="P41" s="2866"/>
      <c r="Q41" s="2898"/>
      <c r="R41" s="2865"/>
      <c r="S41" s="2866"/>
      <c r="T41" s="2866"/>
      <c r="U41" s="2898"/>
      <c r="V41" s="2865"/>
      <c r="W41" s="2866"/>
      <c r="X41" s="2866"/>
      <c r="Y41" s="2898"/>
      <c r="Z41" s="2865">
        <v>30</v>
      </c>
      <c r="AA41" s="2866">
        <v>30</v>
      </c>
      <c r="AB41" s="2866">
        <v>40</v>
      </c>
      <c r="AC41" s="2898">
        <v>4</v>
      </c>
      <c r="AD41" s="2865"/>
      <c r="AE41" s="2866"/>
      <c r="AF41" s="2866"/>
      <c r="AG41" s="2898"/>
      <c r="AH41" s="2899" t="s">
        <v>72</v>
      </c>
      <c r="AI41" s="146"/>
    </row>
    <row r="42" spans="1:35" ht="13.5" thickBot="1">
      <c r="A42" s="2913"/>
      <c r="B42" s="2853" t="s">
        <v>55</v>
      </c>
      <c r="C42" s="2901">
        <f>SUM(C38:C41)</f>
        <v>120</v>
      </c>
      <c r="D42" s="2925">
        <f>SUM(D38:D41)</f>
        <v>150</v>
      </c>
      <c r="E42" s="2926">
        <f>SUM(C42:D42)</f>
        <v>270</v>
      </c>
      <c r="F42" s="2928">
        <f t="shared" ref="F42:AG42" si="16">SUM(F38:F41)</f>
        <v>270</v>
      </c>
      <c r="G42" s="2925">
        <f t="shared" si="16"/>
        <v>105</v>
      </c>
      <c r="H42" s="2925">
        <f t="shared" si="16"/>
        <v>375</v>
      </c>
      <c r="I42" s="2941">
        <f t="shared" si="16"/>
        <v>15</v>
      </c>
      <c r="J42" s="2901">
        <f t="shared" si="16"/>
        <v>45</v>
      </c>
      <c r="K42" s="2925">
        <f t="shared" si="16"/>
        <v>60</v>
      </c>
      <c r="L42" s="2925">
        <f t="shared" si="16"/>
        <v>45</v>
      </c>
      <c r="M42" s="2927">
        <f t="shared" si="16"/>
        <v>6</v>
      </c>
      <c r="N42" s="2901">
        <f t="shared" si="16"/>
        <v>15</v>
      </c>
      <c r="O42" s="2925">
        <f t="shared" si="16"/>
        <v>30</v>
      </c>
      <c r="P42" s="2925">
        <f t="shared" si="16"/>
        <v>5</v>
      </c>
      <c r="Q42" s="2927">
        <f t="shared" si="16"/>
        <v>2</v>
      </c>
      <c r="R42" s="2901">
        <f t="shared" si="16"/>
        <v>0</v>
      </c>
      <c r="S42" s="2925">
        <f t="shared" si="16"/>
        <v>0</v>
      </c>
      <c r="T42" s="2925">
        <f t="shared" si="16"/>
        <v>0</v>
      </c>
      <c r="U42" s="2927">
        <f t="shared" si="16"/>
        <v>0</v>
      </c>
      <c r="V42" s="2901">
        <f t="shared" si="16"/>
        <v>30</v>
      </c>
      <c r="W42" s="2925">
        <f t="shared" si="16"/>
        <v>30</v>
      </c>
      <c r="X42" s="2925">
        <f t="shared" si="16"/>
        <v>15</v>
      </c>
      <c r="Y42" s="2927">
        <f t="shared" si="16"/>
        <v>3</v>
      </c>
      <c r="Z42" s="2901">
        <f t="shared" si="16"/>
        <v>30</v>
      </c>
      <c r="AA42" s="2925">
        <f t="shared" si="16"/>
        <v>30</v>
      </c>
      <c r="AB42" s="2925">
        <f t="shared" si="16"/>
        <v>40</v>
      </c>
      <c r="AC42" s="2927">
        <f t="shared" si="16"/>
        <v>4</v>
      </c>
      <c r="AD42" s="2901">
        <f t="shared" si="16"/>
        <v>0</v>
      </c>
      <c r="AE42" s="2925">
        <f t="shared" si="16"/>
        <v>0</v>
      </c>
      <c r="AF42" s="2925">
        <f t="shared" si="16"/>
        <v>0</v>
      </c>
      <c r="AG42" s="2927">
        <f t="shared" si="16"/>
        <v>0</v>
      </c>
      <c r="AH42" s="2903"/>
    </row>
    <row r="43" spans="1:35" ht="13.5" thickBot="1">
      <c r="A43" s="2852" t="s">
        <v>19</v>
      </c>
      <c r="B43" s="5626" t="s">
        <v>78</v>
      </c>
      <c r="C43" s="5626"/>
      <c r="D43" s="5626"/>
      <c r="E43" s="5626"/>
      <c r="F43" s="5626"/>
      <c r="G43" s="5626"/>
      <c r="H43" s="5626"/>
      <c r="I43" s="5626"/>
      <c r="J43" s="5626"/>
      <c r="K43" s="5626"/>
      <c r="L43" s="5626"/>
      <c r="M43" s="5626"/>
      <c r="N43" s="5626"/>
      <c r="O43" s="5626"/>
      <c r="P43" s="5626"/>
      <c r="Q43" s="5626"/>
      <c r="R43" s="5626"/>
      <c r="S43" s="5626"/>
      <c r="T43" s="5626"/>
      <c r="U43" s="5626"/>
      <c r="V43" s="5626"/>
      <c r="W43" s="5626"/>
      <c r="X43" s="5626"/>
      <c r="Y43" s="5626"/>
      <c r="Z43" s="5626"/>
      <c r="AA43" s="5626"/>
      <c r="AB43" s="5626"/>
      <c r="AC43" s="5626"/>
      <c r="AD43" s="5626"/>
      <c r="AE43" s="5626"/>
      <c r="AF43" s="5626"/>
      <c r="AG43" s="5627"/>
      <c r="AH43" s="2917"/>
    </row>
    <row r="44" spans="1:35">
      <c r="A44" s="2942">
        <v>22</v>
      </c>
      <c r="B44" s="2943" t="s">
        <v>109</v>
      </c>
      <c r="C44" s="2856">
        <f t="shared" ref="C44:D46" si="17">SUM(J44,N44,R44,V44,Z44,AD44)</f>
        <v>15</v>
      </c>
      <c r="D44" s="2856">
        <f t="shared" si="17"/>
        <v>15</v>
      </c>
      <c r="E44" s="2856">
        <f>SUM(C44:D44)</f>
        <v>30</v>
      </c>
      <c r="F44" s="2856">
        <v>30</v>
      </c>
      <c r="G44" s="2856">
        <f>H44-F44</f>
        <v>45</v>
      </c>
      <c r="H44" s="2856">
        <f>$B$8*I44</f>
        <v>75</v>
      </c>
      <c r="I44" s="2862">
        <f>SUM(M44,Q44,U44,Y44,AC44,AG44)</f>
        <v>3</v>
      </c>
      <c r="J44" s="2855"/>
      <c r="K44" s="2856"/>
      <c r="L44" s="2856"/>
      <c r="M44" s="2934"/>
      <c r="N44" s="2855"/>
      <c r="O44" s="2856"/>
      <c r="P44" s="2856"/>
      <c r="Q44" s="2862"/>
      <c r="R44" s="2933"/>
      <c r="S44" s="2856"/>
      <c r="T44" s="2856"/>
      <c r="U44" s="2934"/>
      <c r="V44" s="2855"/>
      <c r="W44" s="2856"/>
      <c r="X44" s="2856"/>
      <c r="Y44" s="2862"/>
      <c r="Z44" s="2933"/>
      <c r="AA44" s="2856"/>
      <c r="AB44" s="2856"/>
      <c r="AC44" s="2934"/>
      <c r="AD44" s="2855">
        <v>15</v>
      </c>
      <c r="AE44" s="2856">
        <v>15</v>
      </c>
      <c r="AF44" s="2856">
        <v>45</v>
      </c>
      <c r="AG44" s="2862">
        <v>3</v>
      </c>
      <c r="AH44" s="2921" t="s">
        <v>54</v>
      </c>
      <c r="AI44" s="146"/>
    </row>
    <row r="45" spans="1:35">
      <c r="A45" s="2944">
        <v>23</v>
      </c>
      <c r="B45" s="2945" t="s">
        <v>110</v>
      </c>
      <c r="C45" s="2871">
        <f t="shared" si="17"/>
        <v>30</v>
      </c>
      <c r="D45" s="2871">
        <f t="shared" si="17"/>
        <v>30</v>
      </c>
      <c r="E45" s="2871">
        <f>SUM(C45:D45)</f>
        <v>60</v>
      </c>
      <c r="F45" s="2871">
        <v>60</v>
      </c>
      <c r="G45" s="2871">
        <f>H45-F45</f>
        <v>15</v>
      </c>
      <c r="H45" s="2871">
        <f>$B$8*I45</f>
        <v>75</v>
      </c>
      <c r="I45" s="2872">
        <f>SUM(M45,Q45,U45,Y45,AC45,AG45)</f>
        <v>3</v>
      </c>
      <c r="J45" s="2870"/>
      <c r="K45" s="2871"/>
      <c r="L45" s="2871"/>
      <c r="M45" s="2873"/>
      <c r="N45" s="2870"/>
      <c r="O45" s="2871"/>
      <c r="P45" s="2871"/>
      <c r="Q45" s="2872"/>
      <c r="R45" s="2908">
        <v>30</v>
      </c>
      <c r="S45" s="2919">
        <v>30</v>
      </c>
      <c r="T45" s="2919">
        <v>15</v>
      </c>
      <c r="U45" s="2920">
        <v>3</v>
      </c>
      <c r="V45" s="2870"/>
      <c r="W45" s="2871"/>
      <c r="X45" s="2871"/>
      <c r="Y45" s="2872"/>
      <c r="Z45" s="2946"/>
      <c r="AA45" s="2947"/>
      <c r="AB45" s="2947"/>
      <c r="AC45" s="2948"/>
      <c r="AD45" s="2870"/>
      <c r="AE45" s="2871"/>
      <c r="AF45" s="2871"/>
      <c r="AG45" s="2872"/>
      <c r="AH45" s="2921" t="s">
        <v>64</v>
      </c>
      <c r="AI45" s="146"/>
    </row>
    <row r="46" spans="1:35" ht="13.5" thickBot="1">
      <c r="A46" s="2949">
        <v>24</v>
      </c>
      <c r="B46" s="2950" t="s">
        <v>111</v>
      </c>
      <c r="C46" s="2871">
        <f t="shared" si="17"/>
        <v>15</v>
      </c>
      <c r="D46" s="2871">
        <f t="shared" si="17"/>
        <v>15</v>
      </c>
      <c r="E46" s="2871">
        <f>SUM(C46:D46)</f>
        <v>30</v>
      </c>
      <c r="F46" s="2871">
        <v>30</v>
      </c>
      <c r="G46" s="2871">
        <f>H46-F46</f>
        <v>45</v>
      </c>
      <c r="H46" s="2871">
        <f>$B$8*I46</f>
        <v>75</v>
      </c>
      <c r="I46" s="2872">
        <f>SUM(M46,Q46,U46,Y46,AC46,AG46)</f>
        <v>3</v>
      </c>
      <c r="J46" s="2870"/>
      <c r="K46" s="2871"/>
      <c r="L46" s="2871"/>
      <c r="M46" s="2873"/>
      <c r="N46" s="2870"/>
      <c r="O46" s="2871"/>
      <c r="P46" s="2871"/>
      <c r="Q46" s="2872"/>
      <c r="R46" s="2844"/>
      <c r="S46" s="2871"/>
      <c r="T46" s="2871"/>
      <c r="U46" s="2873"/>
      <c r="V46" s="2870"/>
      <c r="W46" s="2871"/>
      <c r="X46" s="2871"/>
      <c r="Y46" s="2872"/>
      <c r="Z46" s="2844">
        <v>15</v>
      </c>
      <c r="AA46" s="2871">
        <v>15</v>
      </c>
      <c r="AB46" s="2871">
        <v>45</v>
      </c>
      <c r="AC46" s="2873">
        <v>3</v>
      </c>
      <c r="AD46" s="2870"/>
      <c r="AE46" s="2871"/>
      <c r="AF46" s="2871"/>
      <c r="AG46" s="2872"/>
      <c r="AH46" s="2924" t="s">
        <v>52</v>
      </c>
      <c r="AI46" s="146"/>
    </row>
    <row r="47" spans="1:35" ht="13.5" thickBot="1">
      <c r="A47" s="2913"/>
      <c r="B47" s="2951" t="s">
        <v>55</v>
      </c>
      <c r="C47" s="2925">
        <f>SUM(C44:C46)</f>
        <v>60</v>
      </c>
      <c r="D47" s="2925">
        <f>SUM(D44:D46)</f>
        <v>60</v>
      </c>
      <c r="E47" s="2925">
        <f>SUM(C47:D47)</f>
        <v>120</v>
      </c>
      <c r="F47" s="2925">
        <f t="shared" ref="F47:AG47" si="18">SUM(F44:F46)</f>
        <v>120</v>
      </c>
      <c r="G47" s="2925">
        <f t="shared" si="18"/>
        <v>105</v>
      </c>
      <c r="H47" s="2925">
        <f t="shared" si="18"/>
        <v>225</v>
      </c>
      <c r="I47" s="2927">
        <f t="shared" si="18"/>
        <v>9</v>
      </c>
      <c r="J47" s="2901">
        <f t="shared" si="18"/>
        <v>0</v>
      </c>
      <c r="K47" s="2901">
        <f t="shared" si="18"/>
        <v>0</v>
      </c>
      <c r="L47" s="2901">
        <f t="shared" si="18"/>
        <v>0</v>
      </c>
      <c r="M47" s="2902">
        <f t="shared" si="18"/>
        <v>0</v>
      </c>
      <c r="N47" s="2901">
        <f t="shared" si="18"/>
        <v>0</v>
      </c>
      <c r="O47" s="2925">
        <f t="shared" si="18"/>
        <v>0</v>
      </c>
      <c r="P47" s="2925">
        <f t="shared" si="18"/>
        <v>0</v>
      </c>
      <c r="Q47" s="2927">
        <f t="shared" si="18"/>
        <v>0</v>
      </c>
      <c r="R47" s="2928">
        <f t="shared" si="18"/>
        <v>30</v>
      </c>
      <c r="S47" s="2925">
        <f t="shared" si="18"/>
        <v>30</v>
      </c>
      <c r="T47" s="2925">
        <f t="shared" si="18"/>
        <v>15</v>
      </c>
      <c r="U47" s="2927">
        <f t="shared" si="18"/>
        <v>3</v>
      </c>
      <c r="V47" s="2952">
        <f t="shared" si="18"/>
        <v>0</v>
      </c>
      <c r="W47" s="2929">
        <f t="shared" si="18"/>
        <v>0</v>
      </c>
      <c r="X47" s="2929">
        <f t="shared" si="18"/>
        <v>0</v>
      </c>
      <c r="Y47" s="2927">
        <f t="shared" si="18"/>
        <v>0</v>
      </c>
      <c r="Z47" s="2928">
        <f t="shared" si="18"/>
        <v>15</v>
      </c>
      <c r="AA47" s="2925">
        <f t="shared" si="18"/>
        <v>15</v>
      </c>
      <c r="AB47" s="2925">
        <f t="shared" si="18"/>
        <v>45</v>
      </c>
      <c r="AC47" s="2941">
        <f t="shared" si="18"/>
        <v>3</v>
      </c>
      <c r="AD47" s="2901">
        <f t="shared" si="18"/>
        <v>15</v>
      </c>
      <c r="AE47" s="2925">
        <f t="shared" si="18"/>
        <v>15</v>
      </c>
      <c r="AF47" s="2925">
        <f t="shared" si="18"/>
        <v>45</v>
      </c>
      <c r="AG47" s="2927">
        <f t="shared" si="18"/>
        <v>3</v>
      </c>
      <c r="AH47" s="2914"/>
    </row>
    <row r="48" spans="1:35" ht="13.5" thickBot="1">
      <c r="A48" s="2852" t="s">
        <v>20</v>
      </c>
      <c r="B48" s="5631" t="s">
        <v>83</v>
      </c>
      <c r="C48" s="5632"/>
      <c r="D48" s="5632"/>
      <c r="E48" s="5632"/>
      <c r="F48" s="5632"/>
      <c r="G48" s="5632"/>
      <c r="H48" s="5632"/>
      <c r="I48" s="5632"/>
      <c r="J48" s="5632"/>
      <c r="K48" s="5632"/>
      <c r="L48" s="5632"/>
      <c r="M48" s="5632"/>
      <c r="N48" s="5632"/>
      <c r="O48" s="5632"/>
      <c r="P48" s="5632"/>
      <c r="Q48" s="5632"/>
      <c r="R48" s="5632"/>
      <c r="S48" s="5632"/>
      <c r="T48" s="5632"/>
      <c r="U48" s="5632"/>
      <c r="V48" s="5632"/>
      <c r="W48" s="5632"/>
      <c r="X48" s="5632"/>
      <c r="Y48" s="5632"/>
      <c r="Z48" s="5632"/>
      <c r="AA48" s="5632"/>
      <c r="AB48" s="5632"/>
      <c r="AC48" s="5632"/>
      <c r="AD48" s="5632"/>
      <c r="AE48" s="5632"/>
      <c r="AF48" s="5632"/>
      <c r="AG48" s="5634"/>
      <c r="AH48" s="2903"/>
    </row>
    <row r="49" spans="1:35">
      <c r="A49" s="2953">
        <v>25</v>
      </c>
      <c r="B49" s="2954" t="s">
        <v>112</v>
      </c>
      <c r="C49" s="2855">
        <f t="shared" ref="C49:D53" si="19">SUM(J49,N49,R49,V49,Z49,AD49)</f>
        <v>0</v>
      </c>
      <c r="D49" s="2856">
        <f t="shared" si="19"/>
        <v>30</v>
      </c>
      <c r="E49" s="2857">
        <f t="shared" ref="E49:E54" si="20">SUM(C49:D49)</f>
        <v>30</v>
      </c>
      <c r="F49" s="2858">
        <v>30</v>
      </c>
      <c r="G49" s="2859">
        <f>H49-F49</f>
        <v>45</v>
      </c>
      <c r="H49" s="2859">
        <f>$B$8*I49</f>
        <v>75</v>
      </c>
      <c r="I49" s="2955">
        <f>SUM(M49,Q49,U49,Y49,AC49,AG49)</f>
        <v>3</v>
      </c>
      <c r="J49" s="2956">
        <v>0</v>
      </c>
      <c r="K49" s="2859">
        <v>30</v>
      </c>
      <c r="L49" s="2859">
        <v>45</v>
      </c>
      <c r="M49" s="2860">
        <v>3</v>
      </c>
      <c r="N49" s="2855"/>
      <c r="O49" s="2856"/>
      <c r="P49" s="2856"/>
      <c r="Q49" s="2862"/>
      <c r="R49" s="2858"/>
      <c r="S49" s="2859"/>
      <c r="T49" s="2859"/>
      <c r="U49" s="2860"/>
      <c r="V49" s="2855"/>
      <c r="W49" s="2856"/>
      <c r="X49" s="2856"/>
      <c r="Y49" s="2862"/>
      <c r="Z49" s="2858"/>
      <c r="AA49" s="2859"/>
      <c r="AB49" s="2859"/>
      <c r="AC49" s="2860"/>
      <c r="AD49" s="2855"/>
      <c r="AE49" s="2856"/>
      <c r="AF49" s="2856"/>
      <c r="AG49" s="2862"/>
      <c r="AH49" s="2957" t="s">
        <v>66</v>
      </c>
      <c r="AI49" s="146"/>
    </row>
    <row r="50" spans="1:35">
      <c r="A50" s="2843">
        <v>26</v>
      </c>
      <c r="B50" s="2958" t="s">
        <v>113</v>
      </c>
      <c r="C50" s="2870">
        <f t="shared" si="19"/>
        <v>0</v>
      </c>
      <c r="D50" s="2871">
        <f t="shared" si="19"/>
        <v>30</v>
      </c>
      <c r="E50" s="2877">
        <f t="shared" si="20"/>
        <v>30</v>
      </c>
      <c r="F50" s="2844">
        <v>30</v>
      </c>
      <c r="G50" s="2871">
        <f>H50-F50</f>
        <v>20</v>
      </c>
      <c r="H50" s="2871">
        <f>$B$8*I50</f>
        <v>50</v>
      </c>
      <c r="I50" s="2872">
        <f>SUM(M50,Q50,U50,Y50,AC50,AG50)</f>
        <v>2</v>
      </c>
      <c r="J50" s="2870"/>
      <c r="K50" s="2871"/>
      <c r="L50" s="2871"/>
      <c r="M50" s="2873"/>
      <c r="N50" s="2870">
        <v>0</v>
      </c>
      <c r="O50" s="2871">
        <v>30</v>
      </c>
      <c r="P50" s="2871">
        <v>20</v>
      </c>
      <c r="Q50" s="2872">
        <v>2</v>
      </c>
      <c r="R50" s="2844"/>
      <c r="S50" s="2871"/>
      <c r="T50" s="2871"/>
      <c r="U50" s="2873"/>
      <c r="V50" s="2870"/>
      <c r="W50" s="2871"/>
      <c r="X50" s="2871"/>
      <c r="Y50" s="2872"/>
      <c r="Z50" s="2844"/>
      <c r="AA50" s="2871"/>
      <c r="AB50" s="2871"/>
      <c r="AC50" s="2873"/>
      <c r="AD50" s="2870"/>
      <c r="AE50" s="2871"/>
      <c r="AF50" s="2871"/>
      <c r="AG50" s="2872"/>
      <c r="AH50" s="2921" t="s">
        <v>58</v>
      </c>
    </row>
    <row r="51" spans="1:35">
      <c r="A51" s="2843">
        <v>27</v>
      </c>
      <c r="B51" s="2958" t="s">
        <v>114</v>
      </c>
      <c r="C51" s="2870">
        <f t="shared" si="19"/>
        <v>0</v>
      </c>
      <c r="D51" s="2871">
        <f t="shared" si="19"/>
        <v>30</v>
      </c>
      <c r="E51" s="2877">
        <f t="shared" si="20"/>
        <v>30</v>
      </c>
      <c r="F51" s="2844">
        <v>30</v>
      </c>
      <c r="G51" s="2871">
        <f>H51-F51</f>
        <v>20</v>
      </c>
      <c r="H51" s="2871">
        <f>$B$8*I51</f>
        <v>50</v>
      </c>
      <c r="I51" s="2872">
        <f>SUM(M51,Q51,U51,Y51,AC51,AG51)</f>
        <v>2</v>
      </c>
      <c r="J51" s="2870"/>
      <c r="K51" s="2871"/>
      <c r="L51" s="2871"/>
      <c r="M51" s="2873"/>
      <c r="N51" s="2870"/>
      <c r="O51" s="2871"/>
      <c r="P51" s="2871"/>
      <c r="Q51" s="2872"/>
      <c r="R51" s="2844">
        <v>0</v>
      </c>
      <c r="S51" s="2871">
        <v>30</v>
      </c>
      <c r="T51" s="2871">
        <v>20</v>
      </c>
      <c r="U51" s="2873">
        <v>2</v>
      </c>
      <c r="V51" s="2870"/>
      <c r="W51" s="2871"/>
      <c r="X51" s="2871"/>
      <c r="Y51" s="2872"/>
      <c r="Z51" s="2844"/>
      <c r="AA51" s="2871"/>
      <c r="AB51" s="2871"/>
      <c r="AC51" s="2873"/>
      <c r="AD51" s="2870"/>
      <c r="AE51" s="2871"/>
      <c r="AF51" s="2871"/>
      <c r="AG51" s="2872"/>
      <c r="AH51" s="2921" t="s">
        <v>64</v>
      </c>
      <c r="AI51" s="146"/>
    </row>
    <row r="52" spans="1:35">
      <c r="A52" s="2843">
        <v>28</v>
      </c>
      <c r="B52" s="2959" t="s">
        <v>87</v>
      </c>
      <c r="C52" s="2865">
        <f t="shared" si="19"/>
        <v>0</v>
      </c>
      <c r="D52" s="2866">
        <f t="shared" si="19"/>
        <v>90</v>
      </c>
      <c r="E52" s="2867">
        <f t="shared" si="20"/>
        <v>90</v>
      </c>
      <c r="F52" s="2868">
        <v>90</v>
      </c>
      <c r="G52" s="2866">
        <f>H52-F52</f>
        <v>60</v>
      </c>
      <c r="H52" s="2866">
        <f>$B$8*I52</f>
        <v>150</v>
      </c>
      <c r="I52" s="2898">
        <f>SUM(M52,Q52,U52,Y52,AC52,AG52)</f>
        <v>6</v>
      </c>
      <c r="J52" s="2870"/>
      <c r="K52" s="2871"/>
      <c r="L52" s="2871"/>
      <c r="M52" s="2873"/>
      <c r="N52" s="2870"/>
      <c r="O52" s="2871"/>
      <c r="P52" s="2871"/>
      <c r="Q52" s="2872"/>
      <c r="R52" s="2844"/>
      <c r="S52" s="2871"/>
      <c r="T52" s="2871"/>
      <c r="U52" s="2873"/>
      <c r="V52" s="2870">
        <v>0</v>
      </c>
      <c r="W52" s="2871">
        <v>30</v>
      </c>
      <c r="X52" s="2871">
        <v>20</v>
      </c>
      <c r="Y52" s="2872">
        <v>2</v>
      </c>
      <c r="Z52" s="2844">
        <v>0</v>
      </c>
      <c r="AA52" s="2871">
        <v>30</v>
      </c>
      <c r="AB52" s="2871">
        <v>20</v>
      </c>
      <c r="AC52" s="2873">
        <v>2</v>
      </c>
      <c r="AD52" s="2870">
        <v>0</v>
      </c>
      <c r="AE52" s="2871">
        <v>30</v>
      </c>
      <c r="AF52" s="2871">
        <v>20</v>
      </c>
      <c r="AG52" s="2872">
        <v>2</v>
      </c>
      <c r="AH52" s="2921" t="s">
        <v>115</v>
      </c>
      <c r="AI52" s="146"/>
    </row>
    <row r="53" spans="1:35" ht="13.5" thickBot="1">
      <c r="A53" s="2846">
        <v>29</v>
      </c>
      <c r="B53" s="2960" t="s">
        <v>89</v>
      </c>
      <c r="C53" s="2870">
        <f t="shared" si="19"/>
        <v>0</v>
      </c>
      <c r="D53" s="2871">
        <f t="shared" si="19"/>
        <v>30</v>
      </c>
      <c r="E53" s="2877">
        <f t="shared" si="20"/>
        <v>30</v>
      </c>
      <c r="F53" s="2844">
        <v>30</v>
      </c>
      <c r="G53" s="2871">
        <f>H53-F53</f>
        <v>20</v>
      </c>
      <c r="H53" s="2871">
        <f>$B$8*I53</f>
        <v>50</v>
      </c>
      <c r="I53" s="2872">
        <f>SUM(M53,Q53,U53,Y53,AC53,AG53)</f>
        <v>2</v>
      </c>
      <c r="J53" s="2956"/>
      <c r="K53" s="2859"/>
      <c r="L53" s="2859"/>
      <c r="M53" s="2860"/>
      <c r="N53" s="2956"/>
      <c r="O53" s="2859"/>
      <c r="P53" s="2859"/>
      <c r="Q53" s="2955"/>
      <c r="R53" s="2858"/>
      <c r="S53" s="2859"/>
      <c r="T53" s="2859"/>
      <c r="U53" s="2860"/>
      <c r="V53" s="2956">
        <v>0</v>
      </c>
      <c r="W53" s="2859">
        <v>30</v>
      </c>
      <c r="X53" s="2859">
        <v>20</v>
      </c>
      <c r="Y53" s="2955">
        <v>2</v>
      </c>
      <c r="Z53" s="2858"/>
      <c r="AA53" s="2859"/>
      <c r="AB53" s="2859"/>
      <c r="AC53" s="2860"/>
      <c r="AD53" s="2956"/>
      <c r="AE53" s="2859"/>
      <c r="AF53" s="2859"/>
      <c r="AG53" s="2955"/>
      <c r="AH53" s="2924" t="s">
        <v>62</v>
      </c>
      <c r="AI53" s="146"/>
    </row>
    <row r="54" spans="1:35" ht="13.5" thickBot="1">
      <c r="A54" s="2913"/>
      <c r="B54" s="2853" t="s">
        <v>55</v>
      </c>
      <c r="C54" s="2901">
        <f>SUM(C49:C52)</f>
        <v>0</v>
      </c>
      <c r="D54" s="2925">
        <f>SUM(D49:D53)</f>
        <v>210</v>
      </c>
      <c r="E54" s="2926">
        <f t="shared" si="20"/>
        <v>210</v>
      </c>
      <c r="F54" s="2928">
        <f t="shared" ref="F54:AG54" si="21">SUM(F49:F53)</f>
        <v>210</v>
      </c>
      <c r="G54" s="2925">
        <f t="shared" si="21"/>
        <v>165</v>
      </c>
      <c r="H54" s="2925">
        <f t="shared" si="21"/>
        <v>375</v>
      </c>
      <c r="I54" s="2927">
        <f t="shared" si="21"/>
        <v>15</v>
      </c>
      <c r="J54" s="2925">
        <f t="shared" si="21"/>
        <v>0</v>
      </c>
      <c r="K54" s="2925">
        <f t="shared" si="21"/>
        <v>30</v>
      </c>
      <c r="L54" s="2925">
        <f t="shared" si="21"/>
        <v>45</v>
      </c>
      <c r="M54" s="2941">
        <f t="shared" si="21"/>
        <v>3</v>
      </c>
      <c r="N54" s="2925">
        <f t="shared" si="21"/>
        <v>0</v>
      </c>
      <c r="O54" s="2925">
        <f t="shared" si="21"/>
        <v>30</v>
      </c>
      <c r="P54" s="2925">
        <f t="shared" si="21"/>
        <v>20</v>
      </c>
      <c r="Q54" s="2941">
        <f t="shared" si="21"/>
        <v>2</v>
      </c>
      <c r="R54" s="2925">
        <f t="shared" si="21"/>
        <v>0</v>
      </c>
      <c r="S54" s="2925">
        <f t="shared" si="21"/>
        <v>30</v>
      </c>
      <c r="T54" s="2925">
        <f t="shared" si="21"/>
        <v>20</v>
      </c>
      <c r="U54" s="2941">
        <f t="shared" si="21"/>
        <v>2</v>
      </c>
      <c r="V54" s="2925">
        <f t="shared" si="21"/>
        <v>0</v>
      </c>
      <c r="W54" s="2925">
        <f t="shared" si="21"/>
        <v>60</v>
      </c>
      <c r="X54" s="2925">
        <f t="shared" si="21"/>
        <v>40</v>
      </c>
      <c r="Y54" s="2941">
        <f t="shared" si="21"/>
        <v>4</v>
      </c>
      <c r="Z54" s="2925">
        <f t="shared" si="21"/>
        <v>0</v>
      </c>
      <c r="AA54" s="2925">
        <f t="shared" si="21"/>
        <v>30</v>
      </c>
      <c r="AB54" s="2925">
        <f t="shared" si="21"/>
        <v>20</v>
      </c>
      <c r="AC54" s="2941">
        <f t="shared" si="21"/>
        <v>2</v>
      </c>
      <c r="AD54" s="2929">
        <f t="shared" si="21"/>
        <v>0</v>
      </c>
      <c r="AE54" s="2929">
        <f t="shared" si="21"/>
        <v>30</v>
      </c>
      <c r="AF54" s="2929">
        <f t="shared" si="21"/>
        <v>20</v>
      </c>
      <c r="AG54" s="2927">
        <f t="shared" si="21"/>
        <v>2</v>
      </c>
      <c r="AH54" s="2914"/>
    </row>
    <row r="55" spans="1:35" ht="13.5" thickBot="1">
      <c r="A55" s="2852" t="s">
        <v>21</v>
      </c>
      <c r="B55" s="5626" t="s">
        <v>116</v>
      </c>
      <c r="C55" s="5626"/>
      <c r="D55" s="5626"/>
      <c r="E55" s="5626"/>
      <c r="F55" s="5626"/>
      <c r="G55" s="5626"/>
      <c r="H55" s="5626"/>
      <c r="I55" s="5626"/>
      <c r="J55" s="5626"/>
      <c r="K55" s="5626"/>
      <c r="L55" s="5626"/>
      <c r="M55" s="5626"/>
      <c r="N55" s="5626"/>
      <c r="O55" s="5626"/>
      <c r="P55" s="5626"/>
      <c r="Q55" s="5626"/>
      <c r="R55" s="5626"/>
      <c r="S55" s="5626"/>
      <c r="T55" s="5626"/>
      <c r="U55" s="5626"/>
      <c r="V55" s="5626"/>
      <c r="W55" s="5626"/>
      <c r="X55" s="5626"/>
      <c r="Y55" s="5626"/>
      <c r="Z55" s="5626"/>
      <c r="AA55" s="5626"/>
      <c r="AB55" s="5626"/>
      <c r="AC55" s="5626"/>
      <c r="AD55" s="5626"/>
      <c r="AE55" s="5626"/>
      <c r="AF55" s="5626"/>
      <c r="AG55" s="5627"/>
      <c r="AH55" s="2903"/>
    </row>
    <row r="56" spans="1:35">
      <c r="A56" s="2961">
        <v>30</v>
      </c>
      <c r="B56" s="2962" t="s">
        <v>117</v>
      </c>
      <c r="C56" s="2855">
        <v>0</v>
      </c>
      <c r="D56" s="2856">
        <v>30</v>
      </c>
      <c r="E56" s="2857">
        <f>SUM(C56:D56)</f>
        <v>30</v>
      </c>
      <c r="F56" s="2933">
        <v>30</v>
      </c>
      <c r="G56" s="2849">
        <f>H56-F56</f>
        <v>45</v>
      </c>
      <c r="H56" s="2856">
        <f>$B$8*I56</f>
        <v>75</v>
      </c>
      <c r="I56" s="2934">
        <f>SUM(M56,Q56,U56,Y56,AC56,AG56)</f>
        <v>3</v>
      </c>
      <c r="J56" s="2855"/>
      <c r="K56" s="2856"/>
      <c r="L56" s="2856"/>
      <c r="M56" s="2862"/>
      <c r="N56" s="2933">
        <v>0</v>
      </c>
      <c r="O56" s="2856">
        <v>30</v>
      </c>
      <c r="P56" s="2856">
        <v>45</v>
      </c>
      <c r="Q56" s="2934">
        <v>3</v>
      </c>
      <c r="R56" s="2855"/>
      <c r="S56" s="2856"/>
      <c r="T56" s="2856"/>
      <c r="U56" s="2862"/>
      <c r="V56" s="2933"/>
      <c r="W56" s="2856"/>
      <c r="X56" s="2856"/>
      <c r="Y56" s="2934"/>
      <c r="Z56" s="2855"/>
      <c r="AA56" s="2856"/>
      <c r="AB56" s="2856"/>
      <c r="AC56" s="2862"/>
      <c r="AD56" s="2855"/>
      <c r="AE56" s="2856"/>
      <c r="AF56" s="2856"/>
      <c r="AG56" s="2862"/>
      <c r="AH56" s="2957" t="s">
        <v>58</v>
      </c>
      <c r="AI56" s="146"/>
    </row>
    <row r="57" spans="1:35">
      <c r="A57" s="2963">
        <v>31</v>
      </c>
      <c r="B57" s="2964" t="s">
        <v>118</v>
      </c>
      <c r="C57" s="2870">
        <f>SUM(J57,N57,R57,V57,Z57,AD57)</f>
        <v>0</v>
      </c>
      <c r="D57" s="2871">
        <f>SUM(K57,O57,S57,W57,AA57,AE57)</f>
        <v>60</v>
      </c>
      <c r="E57" s="2877">
        <f>SUM(C57:D57)</f>
        <v>60</v>
      </c>
      <c r="F57" s="2844">
        <v>60</v>
      </c>
      <c r="G57" s="2871">
        <f t="shared" ref="G57:G67" si="22">H57-F57</f>
        <v>90</v>
      </c>
      <c r="H57" s="2871">
        <f>$B$8*I57</f>
        <v>150</v>
      </c>
      <c r="I57" s="2873">
        <f>SUM(M57,Q57,U57,Y57,AC57,AG57)</f>
        <v>6</v>
      </c>
      <c r="J57" s="2907">
        <v>0</v>
      </c>
      <c r="K57" s="2871">
        <v>30</v>
      </c>
      <c r="L57" s="2871">
        <v>45</v>
      </c>
      <c r="M57" s="2872">
        <v>3</v>
      </c>
      <c r="N57" s="2908">
        <v>0</v>
      </c>
      <c r="O57" s="2871">
        <v>30</v>
      </c>
      <c r="P57" s="2871">
        <v>45</v>
      </c>
      <c r="Q57" s="2873">
        <v>3</v>
      </c>
      <c r="R57" s="2870"/>
      <c r="S57" s="2871"/>
      <c r="T57" s="2871"/>
      <c r="U57" s="2872"/>
      <c r="V57" s="2868"/>
      <c r="W57" s="2866"/>
      <c r="X57" s="2866"/>
      <c r="Y57" s="2869"/>
      <c r="Z57" s="2870"/>
      <c r="AA57" s="2871"/>
      <c r="AB57" s="2871"/>
      <c r="AC57" s="2872"/>
      <c r="AD57" s="2870"/>
      <c r="AE57" s="2871"/>
      <c r="AF57" s="2871"/>
      <c r="AG57" s="2872"/>
      <c r="AH57" s="2921" t="s">
        <v>119</v>
      </c>
      <c r="AI57" s="146"/>
    </row>
    <row r="58" spans="1:35">
      <c r="A58" s="2963">
        <v>32</v>
      </c>
      <c r="B58" s="2964" t="s">
        <v>120</v>
      </c>
      <c r="C58" s="2870">
        <f>SUM(J58,N58,R58,V58,Z58,AD58)</f>
        <v>0</v>
      </c>
      <c r="D58" s="2871">
        <f>SUM(K58,O58,S58,W58,AA58,AE58)</f>
        <v>60</v>
      </c>
      <c r="E58" s="2877">
        <f>SUM(C58:D58)</f>
        <v>60</v>
      </c>
      <c r="F58" s="2844">
        <v>60</v>
      </c>
      <c r="G58" s="2871">
        <f t="shared" si="22"/>
        <v>40</v>
      </c>
      <c r="H58" s="2871">
        <f>$B$8*I58</f>
        <v>100</v>
      </c>
      <c r="I58" s="2873">
        <f>SUM(M58,Q58,U58,Y58,AC58,AG58)</f>
        <v>4</v>
      </c>
      <c r="J58" s="2907">
        <v>0</v>
      </c>
      <c r="K58" s="2871">
        <v>30</v>
      </c>
      <c r="L58" s="2871">
        <v>20</v>
      </c>
      <c r="M58" s="2872">
        <v>2</v>
      </c>
      <c r="N58" s="2844">
        <v>0</v>
      </c>
      <c r="O58" s="2871">
        <v>30</v>
      </c>
      <c r="P58" s="2871">
        <v>20</v>
      </c>
      <c r="Q58" s="2873">
        <v>2</v>
      </c>
      <c r="R58" s="2870"/>
      <c r="S58" s="2871"/>
      <c r="T58" s="2871"/>
      <c r="U58" s="2872"/>
      <c r="V58" s="2844"/>
      <c r="W58" s="2871"/>
      <c r="X58" s="2871"/>
      <c r="Y58" s="2873"/>
      <c r="Z58" s="2870"/>
      <c r="AA58" s="2871"/>
      <c r="AB58" s="2871"/>
      <c r="AC58" s="2872"/>
      <c r="AD58" s="2870"/>
      <c r="AE58" s="2871"/>
      <c r="AF58" s="2871"/>
      <c r="AG58" s="2872"/>
      <c r="AH58" s="2921" t="s">
        <v>119</v>
      </c>
      <c r="AI58" s="146"/>
    </row>
    <row r="59" spans="1:35">
      <c r="A59" s="2963">
        <v>33</v>
      </c>
      <c r="B59" s="2964" t="s">
        <v>121</v>
      </c>
      <c r="C59" s="2870">
        <v>0</v>
      </c>
      <c r="D59" s="2871">
        <v>30</v>
      </c>
      <c r="E59" s="2877">
        <v>30</v>
      </c>
      <c r="F59" s="2844">
        <v>30</v>
      </c>
      <c r="G59" s="2871">
        <f t="shared" si="22"/>
        <v>20</v>
      </c>
      <c r="H59" s="2871">
        <v>50</v>
      </c>
      <c r="I59" s="2873">
        <v>2</v>
      </c>
      <c r="J59" s="2907"/>
      <c r="K59" s="2871"/>
      <c r="L59" s="2871"/>
      <c r="M59" s="2872"/>
      <c r="N59" s="2844"/>
      <c r="O59" s="2871"/>
      <c r="P59" s="2871"/>
      <c r="Q59" s="2873"/>
      <c r="R59" s="2870">
        <v>0</v>
      </c>
      <c r="S59" s="2871">
        <v>30</v>
      </c>
      <c r="T59" s="2871">
        <v>20</v>
      </c>
      <c r="U59" s="2872">
        <v>2</v>
      </c>
      <c r="V59" s="2844"/>
      <c r="W59" s="2871"/>
      <c r="X59" s="2871"/>
      <c r="Y59" s="2873"/>
      <c r="Z59" s="2870"/>
      <c r="AA59" s="2871"/>
      <c r="AB59" s="2871"/>
      <c r="AC59" s="2872"/>
      <c r="AD59" s="2870"/>
      <c r="AE59" s="2871"/>
      <c r="AF59" s="2871"/>
      <c r="AG59" s="2872"/>
      <c r="AH59" s="2921" t="s">
        <v>64</v>
      </c>
      <c r="AI59" s="146"/>
    </row>
    <row r="60" spans="1:35">
      <c r="A60" s="2965">
        <v>34</v>
      </c>
      <c r="B60" s="2966" t="s">
        <v>122</v>
      </c>
      <c r="C60" s="2870">
        <f t="shared" ref="C60:D62" si="23">SUM(J60,N60,R60,V60,Z60,AD60)</f>
        <v>0</v>
      </c>
      <c r="D60" s="2871">
        <f t="shared" si="23"/>
        <v>60</v>
      </c>
      <c r="E60" s="2877">
        <f>SUM(C60:D60)</f>
        <v>60</v>
      </c>
      <c r="F60" s="2844">
        <v>60</v>
      </c>
      <c r="G60" s="2871">
        <f t="shared" si="22"/>
        <v>90</v>
      </c>
      <c r="H60" s="2871">
        <f>$B$8*I60</f>
        <v>150</v>
      </c>
      <c r="I60" s="2873">
        <f>SUM(M60,Q60,U60,Y60,AC60,AG60)</f>
        <v>6</v>
      </c>
      <c r="J60" s="2870"/>
      <c r="K60" s="2871"/>
      <c r="L60" s="2871"/>
      <c r="M60" s="2872"/>
      <c r="N60" s="2844"/>
      <c r="O60" s="2871"/>
      <c r="P60" s="2871"/>
      <c r="Q60" s="2873"/>
      <c r="R60" s="2870">
        <v>0</v>
      </c>
      <c r="S60" s="2871">
        <v>30</v>
      </c>
      <c r="T60" s="2871">
        <v>45</v>
      </c>
      <c r="U60" s="2872">
        <v>3</v>
      </c>
      <c r="V60" s="2844">
        <v>0</v>
      </c>
      <c r="W60" s="2871">
        <v>30</v>
      </c>
      <c r="X60" s="2871">
        <v>45</v>
      </c>
      <c r="Y60" s="2873">
        <v>3</v>
      </c>
      <c r="Z60" s="2870"/>
      <c r="AA60" s="2871"/>
      <c r="AB60" s="2871"/>
      <c r="AC60" s="2872"/>
      <c r="AD60" s="2870"/>
      <c r="AE60" s="2871"/>
      <c r="AF60" s="2871"/>
      <c r="AG60" s="2872"/>
      <c r="AH60" s="2921" t="s">
        <v>123</v>
      </c>
      <c r="AI60" s="146"/>
    </row>
    <row r="61" spans="1:35">
      <c r="A61" s="2963">
        <v>35</v>
      </c>
      <c r="B61" s="2967" t="s">
        <v>124</v>
      </c>
      <c r="C61" s="2870">
        <f t="shared" si="23"/>
        <v>0</v>
      </c>
      <c r="D61" s="2871">
        <f t="shared" si="23"/>
        <v>30</v>
      </c>
      <c r="E61" s="2877">
        <f>SUM(C61:D61)</f>
        <v>30</v>
      </c>
      <c r="F61" s="2844">
        <v>30</v>
      </c>
      <c r="G61" s="2871">
        <f t="shared" si="22"/>
        <v>20</v>
      </c>
      <c r="H61" s="2871">
        <f>$B$8*I61</f>
        <v>50</v>
      </c>
      <c r="I61" s="2873">
        <f>SUM(M61,Q61,U61,Y61,AC61,AG61)</f>
        <v>2</v>
      </c>
      <c r="J61" s="2870"/>
      <c r="K61" s="2871"/>
      <c r="L61" s="2871"/>
      <c r="M61" s="2872"/>
      <c r="N61" s="2844">
        <v>0</v>
      </c>
      <c r="O61" s="2871">
        <v>30</v>
      </c>
      <c r="P61" s="2871">
        <v>20</v>
      </c>
      <c r="Q61" s="2873">
        <v>2</v>
      </c>
      <c r="R61" s="2870"/>
      <c r="S61" s="2871"/>
      <c r="T61" s="2871"/>
      <c r="U61" s="2872"/>
      <c r="V61" s="2844"/>
      <c r="W61" s="2871"/>
      <c r="X61" s="2871"/>
      <c r="Y61" s="2873"/>
      <c r="Z61" s="2870"/>
      <c r="AA61" s="2871"/>
      <c r="AB61" s="2871"/>
      <c r="AC61" s="2872"/>
      <c r="AD61" s="2870"/>
      <c r="AE61" s="2871"/>
      <c r="AF61" s="2871"/>
      <c r="AG61" s="2872"/>
      <c r="AH61" s="2921" t="s">
        <v>58</v>
      </c>
      <c r="AI61" s="146"/>
    </row>
    <row r="62" spans="1:35" ht="15.95" customHeight="1">
      <c r="A62" s="2963">
        <v>36</v>
      </c>
      <c r="B62" s="2968" t="s">
        <v>125</v>
      </c>
      <c r="C62" s="2956">
        <f t="shared" si="23"/>
        <v>15</v>
      </c>
      <c r="D62" s="2859">
        <f t="shared" si="23"/>
        <v>0</v>
      </c>
      <c r="E62" s="2969">
        <f>SUM(C62:D62)</f>
        <v>15</v>
      </c>
      <c r="F62" s="2858">
        <v>15</v>
      </c>
      <c r="G62" s="2871">
        <f t="shared" si="22"/>
        <v>35</v>
      </c>
      <c r="H62" s="2859">
        <f>$B$8*I62</f>
        <v>50</v>
      </c>
      <c r="I62" s="2860">
        <f>SUM(M62,Q62,U62,Y62,AC62,AG62)</f>
        <v>2</v>
      </c>
      <c r="J62" s="2956"/>
      <c r="K62" s="2859"/>
      <c r="L62" s="2859"/>
      <c r="M62" s="2955"/>
      <c r="N62" s="2858"/>
      <c r="O62" s="2859"/>
      <c r="P62" s="2859"/>
      <c r="Q62" s="2860"/>
      <c r="R62" s="2956"/>
      <c r="S62" s="2859"/>
      <c r="T62" s="2859"/>
      <c r="U62" s="2955"/>
      <c r="V62" s="2858">
        <v>15</v>
      </c>
      <c r="W62" s="2859">
        <v>0</v>
      </c>
      <c r="X62" s="2859">
        <v>35</v>
      </c>
      <c r="Y62" s="2860">
        <v>2</v>
      </c>
      <c r="Z62" s="2956"/>
      <c r="AA62" s="2859"/>
      <c r="AB62" s="2859"/>
      <c r="AC62" s="2955"/>
      <c r="AD62" s="2956"/>
      <c r="AE62" s="2859"/>
      <c r="AF62" s="2859"/>
      <c r="AG62" s="2955"/>
      <c r="AH62" s="2921" t="s">
        <v>62</v>
      </c>
      <c r="AI62" s="146"/>
    </row>
    <row r="63" spans="1:35" ht="25.5">
      <c r="A63" s="2963">
        <v>37</v>
      </c>
      <c r="B63" s="2968" t="s">
        <v>126</v>
      </c>
      <c r="C63" s="2956">
        <v>60</v>
      </c>
      <c r="D63" s="2859">
        <v>90</v>
      </c>
      <c r="E63" s="2969">
        <v>150</v>
      </c>
      <c r="F63" s="2858">
        <v>150</v>
      </c>
      <c r="G63" s="2871">
        <f t="shared" si="22"/>
        <v>100</v>
      </c>
      <c r="H63" s="2859">
        <v>250</v>
      </c>
      <c r="I63" s="2860">
        <v>10</v>
      </c>
      <c r="J63" s="2956"/>
      <c r="K63" s="2859"/>
      <c r="L63" s="2859"/>
      <c r="M63" s="2955"/>
      <c r="N63" s="2858"/>
      <c r="O63" s="2859"/>
      <c r="P63" s="2859"/>
      <c r="Q63" s="2860"/>
      <c r="R63" s="2956">
        <v>30</v>
      </c>
      <c r="S63" s="2859">
        <v>30</v>
      </c>
      <c r="T63" s="2859">
        <v>65</v>
      </c>
      <c r="U63" s="2955">
        <v>5</v>
      </c>
      <c r="V63" s="2858">
        <v>30</v>
      </c>
      <c r="W63" s="2859">
        <v>60</v>
      </c>
      <c r="X63" s="2859">
        <v>35</v>
      </c>
      <c r="Y63" s="2860">
        <v>5</v>
      </c>
      <c r="Z63" s="2956"/>
      <c r="AA63" s="2859"/>
      <c r="AB63" s="2859"/>
      <c r="AC63" s="2955"/>
      <c r="AD63" s="2956"/>
      <c r="AE63" s="2859"/>
      <c r="AF63" s="2859"/>
      <c r="AG63" s="2955"/>
      <c r="AH63" s="2970" t="s">
        <v>50</v>
      </c>
      <c r="AI63" s="146"/>
    </row>
    <row r="64" spans="1:35">
      <c r="A64" s="2965">
        <v>38</v>
      </c>
      <c r="B64" s="2971" t="s">
        <v>127</v>
      </c>
      <c r="C64" s="2956">
        <v>30</v>
      </c>
      <c r="D64" s="2859">
        <v>60</v>
      </c>
      <c r="E64" s="2969">
        <v>90</v>
      </c>
      <c r="F64" s="2858">
        <v>90</v>
      </c>
      <c r="G64" s="2871">
        <f t="shared" si="22"/>
        <v>160</v>
      </c>
      <c r="H64" s="2859">
        <v>250</v>
      </c>
      <c r="I64" s="2860">
        <v>10</v>
      </c>
      <c r="J64" s="2956"/>
      <c r="K64" s="2859"/>
      <c r="L64" s="2859"/>
      <c r="M64" s="2955"/>
      <c r="N64" s="2858"/>
      <c r="O64" s="2859"/>
      <c r="P64" s="2859"/>
      <c r="Q64" s="2860"/>
      <c r="R64" s="2956"/>
      <c r="S64" s="2859"/>
      <c r="T64" s="2859"/>
      <c r="U64" s="2955"/>
      <c r="V64" s="2858"/>
      <c r="W64" s="2859"/>
      <c r="X64" s="2859"/>
      <c r="Y64" s="2860"/>
      <c r="Z64" s="2956">
        <v>15</v>
      </c>
      <c r="AA64" s="2859">
        <v>30</v>
      </c>
      <c r="AB64" s="2859">
        <v>55</v>
      </c>
      <c r="AC64" s="2955">
        <v>4</v>
      </c>
      <c r="AD64" s="2956">
        <v>15</v>
      </c>
      <c r="AE64" s="2859">
        <v>30</v>
      </c>
      <c r="AF64" s="2859">
        <v>105</v>
      </c>
      <c r="AG64" s="2955">
        <v>6</v>
      </c>
      <c r="AH64" s="2970" t="s">
        <v>57</v>
      </c>
      <c r="AI64" s="146"/>
    </row>
    <row r="65" spans="1:35">
      <c r="A65" s="2963">
        <v>39</v>
      </c>
      <c r="B65" s="2972" t="s">
        <v>128</v>
      </c>
      <c r="C65" s="2865">
        <f>SUM(J65,N65,R65,V65,Z65,AD65)</f>
        <v>30</v>
      </c>
      <c r="D65" s="2866">
        <f>SUM(K65,O65,S65,W65,AA65,AE65)</f>
        <v>60</v>
      </c>
      <c r="E65" s="2867">
        <f>SUM(C65:D65)</f>
        <v>90</v>
      </c>
      <c r="F65" s="2868">
        <v>90</v>
      </c>
      <c r="G65" s="2866">
        <f t="shared" si="22"/>
        <v>160</v>
      </c>
      <c r="H65" s="2866">
        <f>$B$8*I65</f>
        <v>250</v>
      </c>
      <c r="I65" s="2869">
        <f>SUM(M65,Q65,U65,Y65,AC65,AG65)</f>
        <v>10</v>
      </c>
      <c r="J65" s="2973"/>
      <c r="K65" s="2974"/>
      <c r="L65" s="2974"/>
      <c r="M65" s="2975"/>
      <c r="N65" s="2976"/>
      <c r="O65" s="2974"/>
      <c r="P65" s="2974"/>
      <c r="Q65" s="2977"/>
      <c r="R65" s="2973"/>
      <c r="S65" s="2974"/>
      <c r="T65" s="2974"/>
      <c r="U65" s="2975"/>
      <c r="V65" s="2976"/>
      <c r="W65" s="2974"/>
      <c r="X65" s="2974"/>
      <c r="Y65" s="2977"/>
      <c r="Z65" s="2973">
        <v>15</v>
      </c>
      <c r="AA65" s="2974">
        <v>30</v>
      </c>
      <c r="AB65" s="2974">
        <v>55</v>
      </c>
      <c r="AC65" s="2975">
        <v>4</v>
      </c>
      <c r="AD65" s="2973">
        <v>15</v>
      </c>
      <c r="AE65" s="2974">
        <v>30</v>
      </c>
      <c r="AF65" s="2974">
        <v>105</v>
      </c>
      <c r="AG65" s="2975">
        <v>6</v>
      </c>
      <c r="AH65" s="2978" t="s">
        <v>57</v>
      </c>
      <c r="AI65" s="146"/>
    </row>
    <row r="66" spans="1:35">
      <c r="A66" s="2963">
        <v>40</v>
      </c>
      <c r="B66" s="2979" t="s">
        <v>129</v>
      </c>
      <c r="C66" s="2870">
        <v>0</v>
      </c>
      <c r="D66" s="2871">
        <f>SUM(K66,O66,S66,W66,AA66,AE66)</f>
        <v>30</v>
      </c>
      <c r="E66" s="2877">
        <f>SUM(C66:D66)</f>
        <v>30</v>
      </c>
      <c r="F66" s="2844">
        <v>30</v>
      </c>
      <c r="G66" s="2871">
        <f>H66-F66</f>
        <v>70</v>
      </c>
      <c r="H66" s="2871">
        <f>$B$8*I66</f>
        <v>100</v>
      </c>
      <c r="I66" s="2873">
        <f>SUM(M66,Q66,U66,Y66,AC66,AG66)</f>
        <v>4</v>
      </c>
      <c r="J66" s="2870"/>
      <c r="K66" s="2871"/>
      <c r="L66" s="2871"/>
      <c r="M66" s="2872"/>
      <c r="N66" s="2844"/>
      <c r="O66" s="2871"/>
      <c r="P66" s="2871"/>
      <c r="Q66" s="2873"/>
      <c r="R66" s="2870"/>
      <c r="S66" s="2871"/>
      <c r="T66" s="2871"/>
      <c r="U66" s="2872"/>
      <c r="V66" s="2844"/>
      <c r="W66" s="2871"/>
      <c r="X66" s="2871"/>
      <c r="Y66" s="2873"/>
      <c r="Z66" s="2870">
        <v>0</v>
      </c>
      <c r="AA66" s="2871">
        <v>30</v>
      </c>
      <c r="AB66" s="2871">
        <v>70</v>
      </c>
      <c r="AC66" s="2872">
        <v>4</v>
      </c>
      <c r="AD66" s="2870"/>
      <c r="AE66" s="2871"/>
      <c r="AF66" s="2871"/>
      <c r="AG66" s="2872"/>
      <c r="AH66" s="2921" t="s">
        <v>52</v>
      </c>
      <c r="AI66" s="146"/>
    </row>
    <row r="67" spans="1:35" ht="13.5" thickBot="1">
      <c r="A67" s="2980">
        <v>41</v>
      </c>
      <c r="B67" s="2981" t="s">
        <v>99</v>
      </c>
      <c r="C67" s="2982">
        <v>0</v>
      </c>
      <c r="D67" s="2983">
        <v>960</v>
      </c>
      <c r="E67" s="2877">
        <f>SUM(C67:D67)</f>
        <v>960</v>
      </c>
      <c r="F67" s="2984">
        <v>960</v>
      </c>
      <c r="G67" s="2859">
        <f t="shared" si="22"/>
        <v>40</v>
      </c>
      <c r="H67" s="2983">
        <f>$B$8*I67</f>
        <v>1000</v>
      </c>
      <c r="I67" s="2985">
        <f>SUM(M67,Q67,U67,Y67,AC67,AG67)</f>
        <v>40</v>
      </c>
      <c r="J67" s="2982">
        <v>0</v>
      </c>
      <c r="K67" s="2983">
        <v>100</v>
      </c>
      <c r="L67" s="2983">
        <v>0</v>
      </c>
      <c r="M67" s="2986">
        <v>4</v>
      </c>
      <c r="N67" s="2984">
        <v>0</v>
      </c>
      <c r="O67" s="2983">
        <v>120</v>
      </c>
      <c r="P67" s="2983">
        <v>5</v>
      </c>
      <c r="Q67" s="2985">
        <v>5</v>
      </c>
      <c r="R67" s="2982">
        <v>0</v>
      </c>
      <c r="S67" s="2983">
        <v>170</v>
      </c>
      <c r="T67" s="2983">
        <v>5</v>
      </c>
      <c r="U67" s="2986">
        <v>7</v>
      </c>
      <c r="V67" s="2984">
        <v>0</v>
      </c>
      <c r="W67" s="2983">
        <v>190</v>
      </c>
      <c r="X67" s="2983">
        <v>10</v>
      </c>
      <c r="Y67" s="2985">
        <v>8</v>
      </c>
      <c r="Z67" s="2982">
        <v>0</v>
      </c>
      <c r="AA67" s="2983">
        <v>190</v>
      </c>
      <c r="AB67" s="2983">
        <v>10</v>
      </c>
      <c r="AC67" s="2986">
        <v>8</v>
      </c>
      <c r="AD67" s="2982">
        <v>0</v>
      </c>
      <c r="AE67" s="2983">
        <v>190</v>
      </c>
      <c r="AF67" s="2983">
        <v>10</v>
      </c>
      <c r="AG67" s="2986">
        <v>8</v>
      </c>
      <c r="AH67" s="2921" t="s">
        <v>100</v>
      </c>
      <c r="AI67" s="146"/>
    </row>
    <row r="68" spans="1:35" ht="13.5" thickBot="1">
      <c r="A68" s="2913"/>
      <c r="B68" s="230" t="s">
        <v>55</v>
      </c>
      <c r="C68" s="2987">
        <f>SUM(C56:C67)</f>
        <v>135</v>
      </c>
      <c r="D68" s="2987">
        <f t="shared" ref="D68:AG68" si="24">SUM(D56:D67)</f>
        <v>1470</v>
      </c>
      <c r="E68" s="2987">
        <f t="shared" si="24"/>
        <v>1605</v>
      </c>
      <c r="F68" s="2987">
        <f t="shared" si="24"/>
        <v>1605</v>
      </c>
      <c r="G68" s="2987">
        <f t="shared" si="24"/>
        <v>870</v>
      </c>
      <c r="H68" s="2987">
        <f t="shared" si="24"/>
        <v>2475</v>
      </c>
      <c r="I68" s="2988">
        <f t="shared" si="24"/>
        <v>99</v>
      </c>
      <c r="J68" s="2987">
        <f t="shared" si="24"/>
        <v>0</v>
      </c>
      <c r="K68" s="2987">
        <f t="shared" si="24"/>
        <v>160</v>
      </c>
      <c r="L68" s="2987">
        <f t="shared" si="24"/>
        <v>65</v>
      </c>
      <c r="M68" s="2988">
        <f t="shared" si="24"/>
        <v>9</v>
      </c>
      <c r="N68" s="2987">
        <f t="shared" si="24"/>
        <v>0</v>
      </c>
      <c r="O68" s="2987">
        <f t="shared" si="24"/>
        <v>240</v>
      </c>
      <c r="P68" s="2987">
        <f t="shared" si="24"/>
        <v>135</v>
      </c>
      <c r="Q68" s="2988">
        <f t="shared" si="24"/>
        <v>15</v>
      </c>
      <c r="R68" s="2987">
        <f t="shared" si="24"/>
        <v>30</v>
      </c>
      <c r="S68" s="2987">
        <f t="shared" si="24"/>
        <v>260</v>
      </c>
      <c r="T68" s="2987">
        <f t="shared" si="24"/>
        <v>135</v>
      </c>
      <c r="U68" s="2988">
        <f t="shared" si="24"/>
        <v>17</v>
      </c>
      <c r="V68" s="2987">
        <f t="shared" si="24"/>
        <v>45</v>
      </c>
      <c r="W68" s="2987">
        <f t="shared" si="24"/>
        <v>280</v>
      </c>
      <c r="X68" s="2987">
        <f t="shared" si="24"/>
        <v>125</v>
      </c>
      <c r="Y68" s="2988">
        <f t="shared" si="24"/>
        <v>18</v>
      </c>
      <c r="Z68" s="2987">
        <f t="shared" si="24"/>
        <v>30</v>
      </c>
      <c r="AA68" s="2987">
        <f t="shared" si="24"/>
        <v>280</v>
      </c>
      <c r="AB68" s="2987">
        <f t="shared" si="24"/>
        <v>190</v>
      </c>
      <c r="AC68" s="2988">
        <f t="shared" si="24"/>
        <v>20</v>
      </c>
      <c r="AD68" s="2987">
        <f t="shared" si="24"/>
        <v>30</v>
      </c>
      <c r="AE68" s="2987">
        <f t="shared" si="24"/>
        <v>250</v>
      </c>
      <c r="AF68" s="2987">
        <f t="shared" si="24"/>
        <v>220</v>
      </c>
      <c r="AG68" s="2988">
        <f t="shared" si="24"/>
        <v>20</v>
      </c>
      <c r="AH68" s="2989"/>
    </row>
    <row r="69" spans="1:35" ht="13.9" customHeight="1" thickBot="1">
      <c r="A69" s="5640" t="s">
        <v>3</v>
      </c>
      <c r="B69" s="5641"/>
      <c r="C69" s="2901">
        <f>SUM(C16,C21,C30,C36,C42,C47,C54,C68)</f>
        <v>589</v>
      </c>
      <c r="D69" s="2901">
        <f t="shared" ref="D69:AG69" si="25">SUM(D16,D21,D30,D36,D42,D47,D54,D68)</f>
        <v>2355</v>
      </c>
      <c r="E69" s="2901">
        <f t="shared" si="25"/>
        <v>2944</v>
      </c>
      <c r="F69" s="2901">
        <f t="shared" si="25"/>
        <v>2944</v>
      </c>
      <c r="G69" s="2901">
        <f t="shared" si="25"/>
        <v>1710</v>
      </c>
      <c r="H69" s="2901">
        <f t="shared" si="25"/>
        <v>4654</v>
      </c>
      <c r="I69" s="2902">
        <f t="shared" si="25"/>
        <v>186</v>
      </c>
      <c r="J69" s="2901">
        <f t="shared" si="25"/>
        <v>124</v>
      </c>
      <c r="K69" s="2901">
        <f t="shared" si="25"/>
        <v>355</v>
      </c>
      <c r="L69" s="2901">
        <f t="shared" si="25"/>
        <v>250</v>
      </c>
      <c r="M69" s="2902">
        <f t="shared" si="25"/>
        <v>29</v>
      </c>
      <c r="N69" s="2901">
        <f t="shared" si="25"/>
        <v>75</v>
      </c>
      <c r="O69" s="2901">
        <f t="shared" si="25"/>
        <v>420</v>
      </c>
      <c r="P69" s="2901">
        <f t="shared" si="25"/>
        <v>230</v>
      </c>
      <c r="Q69" s="2902">
        <f t="shared" si="25"/>
        <v>29</v>
      </c>
      <c r="R69" s="2901">
        <f t="shared" si="25"/>
        <v>120</v>
      </c>
      <c r="S69" s="2901">
        <f t="shared" si="25"/>
        <v>425</v>
      </c>
      <c r="T69" s="2901">
        <f t="shared" si="25"/>
        <v>255</v>
      </c>
      <c r="U69" s="2902">
        <f t="shared" si="25"/>
        <v>32</v>
      </c>
      <c r="V69" s="2901">
        <f t="shared" si="25"/>
        <v>105</v>
      </c>
      <c r="W69" s="2901">
        <f t="shared" si="25"/>
        <v>445</v>
      </c>
      <c r="X69" s="2901">
        <f t="shared" si="25"/>
        <v>250</v>
      </c>
      <c r="Y69" s="2902">
        <f t="shared" si="25"/>
        <v>32</v>
      </c>
      <c r="Z69" s="2901">
        <f t="shared" si="25"/>
        <v>90</v>
      </c>
      <c r="AA69" s="2901">
        <f t="shared" si="25"/>
        <v>385</v>
      </c>
      <c r="AB69" s="2901">
        <f t="shared" si="25"/>
        <v>350</v>
      </c>
      <c r="AC69" s="2902">
        <f t="shared" si="25"/>
        <v>33</v>
      </c>
      <c r="AD69" s="2901">
        <f t="shared" si="25"/>
        <v>75</v>
      </c>
      <c r="AE69" s="2901">
        <f t="shared" si="25"/>
        <v>325</v>
      </c>
      <c r="AF69" s="2901">
        <f t="shared" si="25"/>
        <v>375</v>
      </c>
      <c r="AG69" s="2902">
        <f t="shared" si="25"/>
        <v>31</v>
      </c>
      <c r="AH69" s="2990"/>
    </row>
    <row r="70" spans="1:35" ht="13.5" thickBot="1">
      <c r="A70" s="237"/>
      <c r="B70" s="237"/>
      <c r="C70" s="238"/>
      <c r="D70" s="238"/>
      <c r="E70" s="238"/>
      <c r="F70" s="238"/>
      <c r="G70" s="238"/>
      <c r="H70" s="238"/>
      <c r="I70" s="238"/>
      <c r="J70" s="5642"/>
      <c r="K70" s="5642"/>
      <c r="L70" s="5642"/>
      <c r="M70" s="5642"/>
      <c r="N70" s="5642"/>
      <c r="O70" s="5642"/>
      <c r="P70" s="5642"/>
      <c r="Q70" s="5642"/>
      <c r="R70" s="5642"/>
      <c r="S70" s="5642"/>
      <c r="T70" s="5642"/>
      <c r="U70" s="5642"/>
      <c r="V70" s="5642"/>
      <c r="W70" s="5642"/>
      <c r="X70" s="5642"/>
      <c r="Y70" s="5642"/>
      <c r="Z70" s="5642"/>
      <c r="AA70" s="5642"/>
      <c r="AB70" s="5642"/>
      <c r="AC70" s="5642"/>
      <c r="AD70" s="5642"/>
      <c r="AE70" s="5642"/>
      <c r="AF70" s="5642"/>
      <c r="AG70" s="5642"/>
      <c r="AH70" s="239" t="s">
        <v>22</v>
      </c>
    </row>
    <row r="71" spans="1:35" ht="13.5" thickBot="1">
      <c r="A71" s="237"/>
      <c r="B71" s="240"/>
      <c r="C71" s="240"/>
      <c r="D71" s="240"/>
      <c r="E71" s="240"/>
      <c r="F71" s="238"/>
      <c r="G71" s="238"/>
      <c r="H71" s="5631" t="s">
        <v>103</v>
      </c>
      <c r="I71" s="5634"/>
      <c r="J71" s="5643">
        <v>7</v>
      </c>
      <c r="K71" s="5644"/>
      <c r="L71" s="5644"/>
      <c r="M71" s="5644"/>
      <c r="N71" s="5644">
        <v>7</v>
      </c>
      <c r="O71" s="5644"/>
      <c r="P71" s="5644"/>
      <c r="Q71" s="5644"/>
      <c r="R71" s="5644">
        <v>6</v>
      </c>
      <c r="S71" s="5644"/>
      <c r="T71" s="5644"/>
      <c r="U71" s="5644"/>
      <c r="V71" s="5644">
        <v>7</v>
      </c>
      <c r="W71" s="5644"/>
      <c r="X71" s="5644"/>
      <c r="Y71" s="5644"/>
      <c r="Z71" s="5644">
        <v>5</v>
      </c>
      <c r="AA71" s="5644"/>
      <c r="AB71" s="5644"/>
      <c r="AC71" s="5644"/>
      <c r="AD71" s="5644">
        <v>5</v>
      </c>
      <c r="AE71" s="5644"/>
      <c r="AF71" s="5644"/>
      <c r="AG71" s="5644"/>
      <c r="AH71" s="2857">
        <f>SUM(J71:AG71)</f>
        <v>37</v>
      </c>
    </row>
    <row r="72" spans="1:35" ht="13.5" thickBot="1">
      <c r="A72" s="237"/>
      <c r="B72" s="240"/>
      <c r="C72" s="238"/>
      <c r="D72" s="238"/>
      <c r="E72" s="238"/>
      <c r="F72" s="238"/>
      <c r="G72" s="238"/>
      <c r="H72" s="5646" t="s">
        <v>104</v>
      </c>
      <c r="I72" s="5647"/>
      <c r="J72" s="5648">
        <v>2</v>
      </c>
      <c r="K72" s="5645"/>
      <c r="L72" s="5645"/>
      <c r="M72" s="5645"/>
      <c r="N72" s="5645">
        <v>3</v>
      </c>
      <c r="O72" s="5645"/>
      <c r="P72" s="5645"/>
      <c r="Q72" s="5645"/>
      <c r="R72" s="5645">
        <v>2</v>
      </c>
      <c r="S72" s="5645"/>
      <c r="T72" s="5645"/>
      <c r="U72" s="5645"/>
      <c r="V72" s="5645">
        <v>3</v>
      </c>
      <c r="W72" s="5645"/>
      <c r="X72" s="5645"/>
      <c r="Y72" s="5645"/>
      <c r="Z72" s="5645">
        <v>2</v>
      </c>
      <c r="AA72" s="5645"/>
      <c r="AB72" s="5645"/>
      <c r="AC72" s="5645"/>
      <c r="AD72" s="5645">
        <v>2</v>
      </c>
      <c r="AE72" s="5645"/>
      <c r="AF72" s="5645"/>
      <c r="AG72" s="5645"/>
      <c r="AH72" s="2991">
        <f>SUM(J72:AG72)</f>
        <v>14</v>
      </c>
    </row>
    <row r="73" spans="1:35">
      <c r="A73" s="237"/>
      <c r="B73" s="237"/>
      <c r="C73" s="238"/>
      <c r="D73" s="238"/>
      <c r="E73" s="238"/>
      <c r="F73" s="238"/>
      <c r="G73" s="238"/>
      <c r="H73" s="238"/>
      <c r="I73" s="238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</row>
    <row r="74" spans="1:35">
      <c r="B74" s="243" t="s">
        <v>130</v>
      </c>
    </row>
    <row r="75" spans="1:35">
      <c r="B75" s="244" t="s">
        <v>131</v>
      </c>
    </row>
  </sheetData>
  <mergeCells count="53">
    <mergeCell ref="AD72:AG72"/>
    <mergeCell ref="H72:I72"/>
    <mergeCell ref="J72:M72"/>
    <mergeCell ref="N72:Q72"/>
    <mergeCell ref="R72:U72"/>
    <mergeCell ref="V72:Y72"/>
    <mergeCell ref="Z72:AC72"/>
    <mergeCell ref="AD70:AG70"/>
    <mergeCell ref="H71:I71"/>
    <mergeCell ref="J71:M71"/>
    <mergeCell ref="N71:Q71"/>
    <mergeCell ref="R71:U71"/>
    <mergeCell ref="V71:Y71"/>
    <mergeCell ref="Z71:AC71"/>
    <mergeCell ref="AD71:AG71"/>
    <mergeCell ref="Z70:AC70"/>
    <mergeCell ref="A69:B69"/>
    <mergeCell ref="J70:M70"/>
    <mergeCell ref="N70:Q70"/>
    <mergeCell ref="R70:U70"/>
    <mergeCell ref="V70:Y70"/>
    <mergeCell ref="B55:AG55"/>
    <mergeCell ref="AD7:AG7"/>
    <mergeCell ref="B9:AH9"/>
    <mergeCell ref="B10:AG10"/>
    <mergeCell ref="B17:AH17"/>
    <mergeCell ref="B18:AG18"/>
    <mergeCell ref="B22:AH22"/>
    <mergeCell ref="B23:AG23"/>
    <mergeCell ref="B31:AG31"/>
    <mergeCell ref="B37:AG37"/>
    <mergeCell ref="B43:AG43"/>
    <mergeCell ref="B48:AG48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B3:AH3"/>
    <mergeCell ref="A4:AH4"/>
    <mergeCell ref="A5:AH5"/>
  </mergeCells>
  <pageMargins left="0.23622047244094488" right="0.23622047244094488" top="0.74803149606299213" bottom="0.74803149606299213" header="0.31496062992125984" footer="0.31496062992125984"/>
  <pageSetup paperSize="8" scale="7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E97E-8794-4565-805D-972AD09B2C92}">
  <dimension ref="A1:AI69"/>
  <sheetViews>
    <sheetView showGridLines="0" workbookViewId="0">
      <selection activeCell="AJ4" sqref="AJ4"/>
    </sheetView>
  </sheetViews>
  <sheetFormatPr defaultColWidth="9.140625" defaultRowHeight="12.75"/>
  <cols>
    <col min="1" max="1" width="3.5703125" style="125" customWidth="1"/>
    <col min="2" max="2" width="45.7109375" style="125" customWidth="1"/>
    <col min="3" max="3" width="5.140625" style="125" customWidth="1"/>
    <col min="4" max="4" width="5.28515625" style="125" customWidth="1"/>
    <col min="5" max="5" width="5.7109375" style="125" customWidth="1"/>
    <col min="6" max="6" width="8" style="125" customWidth="1"/>
    <col min="7" max="7" width="7" style="125" customWidth="1"/>
    <col min="8" max="8" width="6.42578125" style="125" customWidth="1"/>
    <col min="9" max="10" width="4.5703125" style="125" customWidth="1"/>
    <col min="11" max="12" width="4.7109375" style="125" customWidth="1"/>
    <col min="13" max="13" width="4.42578125" style="125" customWidth="1"/>
    <col min="14" max="14" width="4.5703125" style="125" customWidth="1"/>
    <col min="15" max="15" width="4.28515625" style="125" customWidth="1"/>
    <col min="16" max="16" width="4.5703125" style="125" customWidth="1"/>
    <col min="17" max="17" width="3.85546875" style="125" customWidth="1"/>
    <col min="18" max="18" width="4.28515625" style="125" customWidth="1"/>
    <col min="19" max="21" width="4.42578125" style="125" customWidth="1"/>
    <col min="22" max="22" width="4.28515625" style="125" customWidth="1"/>
    <col min="23" max="25" width="4.42578125" style="125" customWidth="1"/>
    <col min="26" max="27" width="4.28515625" style="125" customWidth="1"/>
    <col min="28" max="28" width="4.42578125" style="125" customWidth="1"/>
    <col min="29" max="30" width="3.85546875" style="125" customWidth="1"/>
    <col min="31" max="31" width="4.42578125" style="125" customWidth="1"/>
    <col min="32" max="32" width="4.28515625" style="125" customWidth="1"/>
    <col min="33" max="33" width="3.85546875" style="125" customWidth="1"/>
    <col min="34" max="34" width="11.85546875" style="125" customWidth="1"/>
    <col min="35" max="16384" width="9.140625" style="125"/>
  </cols>
  <sheetData>
    <row r="1" spans="1:35" ht="13.9" customHeight="1">
      <c r="A1" s="5608" t="s">
        <v>37</v>
      </c>
      <c r="B1" s="5608"/>
      <c r="C1" s="5608"/>
      <c r="D1" s="5608"/>
      <c r="E1" s="5608"/>
      <c r="F1" s="5608"/>
      <c r="G1" s="5608"/>
      <c r="H1" s="5608"/>
      <c r="I1" s="5608"/>
      <c r="J1" s="5608"/>
      <c r="K1" s="5608"/>
      <c r="L1" s="5608"/>
      <c r="M1" s="5608"/>
      <c r="N1" s="5608"/>
      <c r="O1" s="5608"/>
      <c r="P1" s="5608"/>
      <c r="Q1" s="5608"/>
      <c r="R1" s="5608"/>
      <c r="S1" s="5608"/>
      <c r="T1" s="5608"/>
      <c r="U1" s="5608"/>
      <c r="V1" s="5608"/>
      <c r="W1" s="5608"/>
      <c r="X1" s="5608"/>
      <c r="Y1" s="5608"/>
      <c r="Z1" s="5608"/>
      <c r="AA1" s="5608"/>
      <c r="AB1" s="5608"/>
      <c r="AC1" s="5608"/>
      <c r="AD1" s="5608"/>
      <c r="AE1" s="5608"/>
      <c r="AF1" s="5608"/>
      <c r="AG1" s="5608"/>
      <c r="AH1" s="5608"/>
    </row>
    <row r="2" spans="1:35" ht="13.9" customHeight="1">
      <c r="A2" s="5608" t="s">
        <v>38</v>
      </c>
      <c r="B2" s="5608"/>
      <c r="C2" s="5608"/>
      <c r="D2" s="5608"/>
      <c r="E2" s="5608"/>
      <c r="F2" s="5608"/>
      <c r="G2" s="5608"/>
      <c r="H2" s="5608"/>
      <c r="I2" s="5608"/>
      <c r="J2" s="5608"/>
      <c r="K2" s="5608"/>
      <c r="L2" s="5608"/>
      <c r="M2" s="5608"/>
      <c r="N2" s="5608"/>
      <c r="O2" s="5608"/>
      <c r="P2" s="5608"/>
      <c r="Q2" s="5608"/>
      <c r="R2" s="5608"/>
      <c r="S2" s="5608"/>
      <c r="T2" s="5608"/>
      <c r="U2" s="5608"/>
      <c r="V2" s="5608"/>
      <c r="W2" s="5608"/>
      <c r="X2" s="5608"/>
      <c r="Y2" s="5608"/>
      <c r="Z2" s="5608"/>
      <c r="AA2" s="5608"/>
      <c r="AB2" s="5608"/>
      <c r="AC2" s="5608"/>
      <c r="AD2" s="5608"/>
      <c r="AE2" s="5608"/>
      <c r="AF2" s="5608"/>
      <c r="AG2" s="5608"/>
      <c r="AH2" s="5608"/>
    </row>
    <row r="3" spans="1:35" ht="13.9" customHeight="1">
      <c r="A3" s="126"/>
      <c r="B3" s="5609" t="s">
        <v>385</v>
      </c>
      <c r="C3" s="5610"/>
      <c r="D3" s="5610"/>
      <c r="E3" s="5610"/>
      <c r="F3" s="5610"/>
      <c r="G3" s="5610"/>
      <c r="H3" s="5610"/>
      <c r="I3" s="5610"/>
      <c r="J3" s="5610"/>
      <c r="K3" s="5610"/>
      <c r="L3" s="5610"/>
      <c r="M3" s="5610"/>
      <c r="N3" s="5610"/>
      <c r="O3" s="5610"/>
      <c r="P3" s="5610"/>
      <c r="Q3" s="5610"/>
      <c r="R3" s="5610"/>
      <c r="S3" s="5610"/>
      <c r="T3" s="5610"/>
      <c r="U3" s="5610"/>
      <c r="V3" s="5610"/>
      <c r="W3" s="5610"/>
      <c r="X3" s="5610"/>
      <c r="Y3" s="5610"/>
      <c r="Z3" s="5610"/>
      <c r="AA3" s="5610"/>
      <c r="AB3" s="5610"/>
      <c r="AC3" s="5610"/>
      <c r="AD3" s="5610"/>
      <c r="AE3" s="5610"/>
      <c r="AF3" s="5610"/>
      <c r="AG3" s="5610"/>
      <c r="AH3" s="5610"/>
    </row>
    <row r="4" spans="1:35" ht="13.9" customHeight="1">
      <c r="A4" s="5611" t="s">
        <v>0</v>
      </c>
      <c r="B4" s="5611"/>
      <c r="C4" s="5611"/>
      <c r="D4" s="5611"/>
      <c r="E4" s="5611"/>
      <c r="F4" s="5611"/>
      <c r="G4" s="5611"/>
      <c r="H4" s="5611"/>
      <c r="I4" s="5611"/>
      <c r="J4" s="5611"/>
      <c r="K4" s="5611"/>
      <c r="L4" s="5611"/>
      <c r="M4" s="5611"/>
      <c r="N4" s="5611"/>
      <c r="O4" s="5611"/>
      <c r="P4" s="5611"/>
      <c r="Q4" s="5611"/>
      <c r="R4" s="5611"/>
      <c r="S4" s="5611"/>
      <c r="T4" s="5611"/>
      <c r="U4" s="5611"/>
      <c r="V4" s="5611"/>
      <c r="W4" s="5611"/>
      <c r="X4" s="5611"/>
      <c r="Y4" s="5611"/>
      <c r="Z4" s="5611"/>
      <c r="AA4" s="5611"/>
      <c r="AB4" s="5611"/>
      <c r="AC4" s="5611"/>
      <c r="AD4" s="5611"/>
      <c r="AE4" s="5611"/>
      <c r="AF4" s="5611"/>
      <c r="AG4" s="5611"/>
      <c r="AH4" s="5611"/>
    </row>
    <row r="5" spans="1:35" ht="16.5" thickBot="1">
      <c r="A5" s="5611" t="s">
        <v>23</v>
      </c>
      <c r="B5" s="5611"/>
      <c r="C5" s="5611"/>
      <c r="D5" s="5611"/>
      <c r="E5" s="5611"/>
      <c r="F5" s="5611"/>
      <c r="G5" s="5611"/>
      <c r="H5" s="5611"/>
      <c r="I5" s="5611"/>
      <c r="J5" s="5611"/>
      <c r="K5" s="5611"/>
      <c r="L5" s="5611"/>
      <c r="M5" s="5611"/>
      <c r="N5" s="5611"/>
      <c r="O5" s="5611"/>
      <c r="P5" s="5611"/>
      <c r="Q5" s="5611"/>
      <c r="R5" s="5611"/>
      <c r="S5" s="5611"/>
      <c r="T5" s="5611"/>
      <c r="U5" s="5611"/>
      <c r="V5" s="5611"/>
      <c r="W5" s="5611"/>
      <c r="X5" s="5611"/>
      <c r="Y5" s="5611"/>
      <c r="Z5" s="5611"/>
      <c r="AA5" s="5611"/>
      <c r="AB5" s="5611"/>
      <c r="AC5" s="5611"/>
      <c r="AD5" s="5611"/>
      <c r="AE5" s="5611"/>
      <c r="AF5" s="5611"/>
      <c r="AG5" s="5611"/>
      <c r="AH5" s="5611"/>
    </row>
    <row r="6" spans="1:35">
      <c r="A6" s="127"/>
      <c r="B6" s="128">
        <v>25</v>
      </c>
      <c r="C6" s="5659" t="s">
        <v>1</v>
      </c>
      <c r="D6" s="5659"/>
      <c r="E6" s="5659"/>
      <c r="F6" s="5660" t="s">
        <v>25</v>
      </c>
      <c r="G6" s="5660" t="s">
        <v>2</v>
      </c>
      <c r="H6" s="5659" t="s">
        <v>3</v>
      </c>
      <c r="I6" s="5663" t="s">
        <v>4</v>
      </c>
      <c r="J6" s="5652" t="s">
        <v>5</v>
      </c>
      <c r="K6" s="5652"/>
      <c r="L6" s="5652"/>
      <c r="M6" s="5652"/>
      <c r="N6" s="5652"/>
      <c r="O6" s="5652"/>
      <c r="P6" s="5652"/>
      <c r="Q6" s="5652"/>
      <c r="R6" s="5652"/>
      <c r="S6" s="5652"/>
      <c r="T6" s="5652"/>
      <c r="U6" s="5652"/>
      <c r="V6" s="5652"/>
      <c r="W6" s="5652"/>
      <c r="X6" s="5652"/>
      <c r="Y6" s="5652"/>
      <c r="Z6" s="5652"/>
      <c r="AA6" s="5652"/>
      <c r="AB6" s="5652"/>
      <c r="AC6" s="5652"/>
      <c r="AD6" s="5652"/>
      <c r="AE6" s="5652"/>
      <c r="AF6" s="5652"/>
      <c r="AG6" s="5652"/>
      <c r="AH6" s="5653" t="s">
        <v>26</v>
      </c>
    </row>
    <row r="7" spans="1:35" ht="13.5" thickBot="1">
      <c r="A7" s="129"/>
      <c r="B7" s="130"/>
      <c r="C7" s="5656" t="s">
        <v>6</v>
      </c>
      <c r="D7" s="5656" t="s">
        <v>7</v>
      </c>
      <c r="E7" s="5656" t="s">
        <v>39</v>
      </c>
      <c r="F7" s="5661"/>
      <c r="G7" s="5661"/>
      <c r="H7" s="5656"/>
      <c r="I7" s="5664"/>
      <c r="J7" s="5658">
        <v>1</v>
      </c>
      <c r="K7" s="5658"/>
      <c r="L7" s="5658"/>
      <c r="M7" s="5658"/>
      <c r="N7" s="5658">
        <v>2</v>
      </c>
      <c r="O7" s="5658"/>
      <c r="P7" s="5658"/>
      <c r="Q7" s="5658"/>
      <c r="R7" s="5658">
        <v>3</v>
      </c>
      <c r="S7" s="5658"/>
      <c r="T7" s="5658"/>
      <c r="U7" s="5658"/>
      <c r="V7" s="5658">
        <v>4</v>
      </c>
      <c r="W7" s="5658"/>
      <c r="X7" s="5658"/>
      <c r="Y7" s="5658"/>
      <c r="Z7" s="5658">
        <v>5</v>
      </c>
      <c r="AA7" s="5658"/>
      <c r="AB7" s="5658"/>
      <c r="AC7" s="5658"/>
      <c r="AD7" s="5658">
        <v>6</v>
      </c>
      <c r="AE7" s="5658"/>
      <c r="AF7" s="5658"/>
      <c r="AG7" s="5658"/>
      <c r="AH7" s="5654"/>
    </row>
    <row r="8" spans="1:35" ht="13.5" thickBot="1">
      <c r="A8" s="131"/>
      <c r="B8" s="132">
        <v>25</v>
      </c>
      <c r="C8" s="5657"/>
      <c r="D8" s="5657"/>
      <c r="E8" s="5657"/>
      <c r="F8" s="5662"/>
      <c r="G8" s="5662"/>
      <c r="H8" s="5657"/>
      <c r="I8" s="5665"/>
      <c r="J8" s="133" t="s">
        <v>40</v>
      </c>
      <c r="K8" s="134" t="s">
        <v>41</v>
      </c>
      <c r="L8" s="134" t="s">
        <v>9</v>
      </c>
      <c r="M8" s="135" t="s">
        <v>10</v>
      </c>
      <c r="N8" s="133" t="s">
        <v>40</v>
      </c>
      <c r="O8" s="134" t="s">
        <v>41</v>
      </c>
      <c r="P8" s="134" t="s">
        <v>9</v>
      </c>
      <c r="Q8" s="135" t="s">
        <v>10</v>
      </c>
      <c r="R8" s="133" t="s">
        <v>40</v>
      </c>
      <c r="S8" s="134" t="s">
        <v>41</v>
      </c>
      <c r="T8" s="134" t="s">
        <v>9</v>
      </c>
      <c r="U8" s="135" t="s">
        <v>10</v>
      </c>
      <c r="V8" s="133" t="s">
        <v>40</v>
      </c>
      <c r="W8" s="134" t="s">
        <v>41</v>
      </c>
      <c r="X8" s="134" t="s">
        <v>9</v>
      </c>
      <c r="Y8" s="135" t="s">
        <v>10</v>
      </c>
      <c r="Z8" s="133" t="s">
        <v>40</v>
      </c>
      <c r="AA8" s="134" t="s">
        <v>41</v>
      </c>
      <c r="AB8" s="134" t="s">
        <v>9</v>
      </c>
      <c r="AC8" s="135" t="s">
        <v>10</v>
      </c>
      <c r="AD8" s="133" t="s">
        <v>40</v>
      </c>
      <c r="AE8" s="134" t="s">
        <v>41</v>
      </c>
      <c r="AF8" s="134" t="s">
        <v>9</v>
      </c>
      <c r="AG8" s="135" t="s">
        <v>10</v>
      </c>
      <c r="AH8" s="5655"/>
    </row>
    <row r="9" spans="1:35" ht="12" customHeight="1" thickBot="1">
      <c r="A9" s="136" t="s">
        <v>14</v>
      </c>
      <c r="B9" s="5649" t="s">
        <v>42</v>
      </c>
      <c r="C9" s="5650"/>
      <c r="D9" s="5650"/>
      <c r="E9" s="5650"/>
      <c r="F9" s="5650"/>
      <c r="G9" s="5650"/>
      <c r="H9" s="5650"/>
      <c r="I9" s="5650"/>
      <c r="J9" s="5650"/>
      <c r="K9" s="5650"/>
      <c r="L9" s="5650"/>
      <c r="M9" s="5650"/>
      <c r="N9" s="5650"/>
      <c r="O9" s="5650"/>
      <c r="P9" s="5650"/>
      <c r="Q9" s="5650"/>
      <c r="R9" s="5650"/>
      <c r="S9" s="5650"/>
      <c r="T9" s="5650"/>
      <c r="U9" s="5650"/>
      <c r="V9" s="5650"/>
      <c r="W9" s="5650"/>
      <c r="X9" s="5650"/>
      <c r="Y9" s="5650"/>
      <c r="Z9" s="5650"/>
      <c r="AA9" s="5650"/>
      <c r="AB9" s="5650"/>
      <c r="AC9" s="5650"/>
      <c r="AD9" s="5650"/>
      <c r="AE9" s="5650"/>
      <c r="AF9" s="5650"/>
      <c r="AG9" s="5651"/>
      <c r="AH9" s="137"/>
    </row>
    <row r="10" spans="1:35">
      <c r="A10" s="138">
        <v>1</v>
      </c>
      <c r="B10" s="139" t="s">
        <v>43</v>
      </c>
      <c r="C10" s="140">
        <f t="shared" ref="C10:D16" si="0">SUM(J10,N10,R10,V10,Z10,AD10)</f>
        <v>30</v>
      </c>
      <c r="D10" s="140">
        <f t="shared" si="0"/>
        <v>30</v>
      </c>
      <c r="E10" s="140">
        <f t="shared" ref="E10:E17" si="1">SUM(C10:D10)</f>
        <v>60</v>
      </c>
      <c r="F10" s="140">
        <v>60</v>
      </c>
      <c r="G10" s="140">
        <f t="shared" ref="G10:G16" si="2">H10-F10</f>
        <v>15</v>
      </c>
      <c r="H10" s="140">
        <f t="shared" ref="H10:H16" si="3">$B$8*I10</f>
        <v>75</v>
      </c>
      <c r="I10" s="141">
        <f t="shared" ref="I10:I16" si="4">SUM(M10,Q10,U10,Y10,AC10,AG10)</f>
        <v>3</v>
      </c>
      <c r="J10" s="142">
        <v>30</v>
      </c>
      <c r="K10" s="140">
        <v>30</v>
      </c>
      <c r="L10" s="140">
        <v>15</v>
      </c>
      <c r="M10" s="143">
        <v>3</v>
      </c>
      <c r="N10" s="142"/>
      <c r="O10" s="140"/>
      <c r="P10" s="140"/>
      <c r="Q10" s="141"/>
      <c r="R10" s="142"/>
      <c r="S10" s="140"/>
      <c r="T10" s="140"/>
      <c r="U10" s="143"/>
      <c r="V10" s="144"/>
      <c r="W10" s="140"/>
      <c r="X10" s="140"/>
      <c r="Y10" s="141"/>
      <c r="Z10" s="142"/>
      <c r="AA10" s="140"/>
      <c r="AB10" s="140"/>
      <c r="AC10" s="143"/>
      <c r="AD10" s="144"/>
      <c r="AE10" s="140"/>
      <c r="AF10" s="140"/>
      <c r="AG10" s="143"/>
      <c r="AH10" s="145" t="s">
        <v>44</v>
      </c>
      <c r="AI10" s="146"/>
    </row>
    <row r="11" spans="1:35">
      <c r="A11" s="138">
        <v>2</v>
      </c>
      <c r="B11" s="147" t="s">
        <v>11</v>
      </c>
      <c r="C11" s="148">
        <f t="shared" si="0"/>
        <v>30</v>
      </c>
      <c r="D11" s="148">
        <f t="shared" si="0"/>
        <v>30</v>
      </c>
      <c r="E11" s="148">
        <f t="shared" si="1"/>
        <v>60</v>
      </c>
      <c r="F11" s="148">
        <v>60</v>
      </c>
      <c r="G11" s="148">
        <f t="shared" si="2"/>
        <v>15</v>
      </c>
      <c r="H11" s="148">
        <f t="shared" si="3"/>
        <v>75</v>
      </c>
      <c r="I11" s="149">
        <f t="shared" si="4"/>
        <v>3</v>
      </c>
      <c r="J11" s="150"/>
      <c r="K11" s="148"/>
      <c r="L11" s="148"/>
      <c r="M11" s="151"/>
      <c r="N11" s="150"/>
      <c r="O11" s="148"/>
      <c r="P11" s="148"/>
      <c r="Q11" s="149"/>
      <c r="R11" s="150">
        <v>30</v>
      </c>
      <c r="S11" s="148">
        <v>30</v>
      </c>
      <c r="T11" s="148">
        <v>15</v>
      </c>
      <c r="U11" s="151">
        <v>3</v>
      </c>
      <c r="V11" s="130"/>
      <c r="W11" s="148"/>
      <c r="X11" s="148"/>
      <c r="Y11" s="149"/>
      <c r="Z11" s="150"/>
      <c r="AA11" s="148"/>
      <c r="AB11" s="148"/>
      <c r="AC11" s="151"/>
      <c r="AD11" s="130"/>
      <c r="AE11" s="148"/>
      <c r="AF11" s="148"/>
      <c r="AG11" s="151"/>
      <c r="AH11" s="145" t="s">
        <v>45</v>
      </c>
      <c r="AI11" s="146"/>
    </row>
    <row r="12" spans="1:35">
      <c r="A12" s="129">
        <v>3</v>
      </c>
      <c r="B12" s="152" t="s">
        <v>46</v>
      </c>
      <c r="C12" s="148">
        <f t="shared" si="0"/>
        <v>30</v>
      </c>
      <c r="D12" s="148">
        <f t="shared" si="0"/>
        <v>30</v>
      </c>
      <c r="E12" s="148">
        <f t="shared" si="1"/>
        <v>60</v>
      </c>
      <c r="F12" s="148">
        <v>60</v>
      </c>
      <c r="G12" s="148">
        <f t="shared" si="2"/>
        <v>15</v>
      </c>
      <c r="H12" s="148">
        <f t="shared" si="3"/>
        <v>75</v>
      </c>
      <c r="I12" s="149">
        <f t="shared" si="4"/>
        <v>3</v>
      </c>
      <c r="J12" s="153"/>
      <c r="K12" s="148"/>
      <c r="L12" s="148"/>
      <c r="M12" s="151"/>
      <c r="N12" s="153">
        <v>30</v>
      </c>
      <c r="O12" s="148">
        <v>30</v>
      </c>
      <c r="P12" s="148">
        <v>15</v>
      </c>
      <c r="Q12" s="151">
        <v>3</v>
      </c>
      <c r="R12" s="150"/>
      <c r="S12" s="148"/>
      <c r="T12" s="148"/>
      <c r="U12" s="151"/>
      <c r="V12" s="130"/>
      <c r="W12" s="148"/>
      <c r="X12" s="148"/>
      <c r="Y12" s="149"/>
      <c r="Z12" s="150"/>
      <c r="AA12" s="148"/>
      <c r="AB12" s="148"/>
      <c r="AC12" s="151"/>
      <c r="AD12" s="130"/>
      <c r="AE12" s="148"/>
      <c r="AF12" s="148"/>
      <c r="AG12" s="151"/>
      <c r="AH12" s="145" t="s">
        <v>47</v>
      </c>
      <c r="AI12" s="146"/>
    </row>
    <row r="13" spans="1:35">
      <c r="A13" s="129">
        <v>4</v>
      </c>
      <c r="B13" s="147" t="s">
        <v>48</v>
      </c>
      <c r="C13" s="148">
        <f t="shared" si="0"/>
        <v>15</v>
      </c>
      <c r="D13" s="148">
        <f t="shared" si="0"/>
        <v>30</v>
      </c>
      <c r="E13" s="148">
        <f t="shared" si="1"/>
        <v>45</v>
      </c>
      <c r="F13" s="148">
        <v>45</v>
      </c>
      <c r="G13" s="148">
        <f t="shared" si="2"/>
        <v>30</v>
      </c>
      <c r="H13" s="148">
        <f t="shared" si="3"/>
        <v>75</v>
      </c>
      <c r="I13" s="149">
        <f t="shared" si="4"/>
        <v>3</v>
      </c>
      <c r="J13" s="150"/>
      <c r="K13" s="148"/>
      <c r="L13" s="148"/>
      <c r="M13" s="151"/>
      <c r="N13" s="150"/>
      <c r="O13" s="148"/>
      <c r="P13" s="148"/>
      <c r="Q13" s="149"/>
      <c r="R13" s="150">
        <v>15</v>
      </c>
      <c r="S13" s="148">
        <v>30</v>
      </c>
      <c r="T13" s="148">
        <v>30</v>
      </c>
      <c r="U13" s="151">
        <v>3</v>
      </c>
      <c r="V13" s="130"/>
      <c r="W13" s="148"/>
      <c r="X13" s="148"/>
      <c r="Y13" s="149"/>
      <c r="Z13" s="150"/>
      <c r="AA13" s="148"/>
      <c r="AB13" s="148"/>
      <c r="AC13" s="151"/>
      <c r="AD13" s="130"/>
      <c r="AE13" s="148"/>
      <c r="AF13" s="148"/>
      <c r="AG13" s="151"/>
      <c r="AH13" s="145" t="s">
        <v>45</v>
      </c>
      <c r="AI13" s="146"/>
    </row>
    <row r="14" spans="1:35">
      <c r="A14" s="138">
        <v>5</v>
      </c>
      <c r="B14" s="147" t="s">
        <v>49</v>
      </c>
      <c r="C14" s="148">
        <f t="shared" si="0"/>
        <v>15</v>
      </c>
      <c r="D14" s="148">
        <f t="shared" si="0"/>
        <v>30</v>
      </c>
      <c r="E14" s="148">
        <f t="shared" si="1"/>
        <v>45</v>
      </c>
      <c r="F14" s="148">
        <v>45</v>
      </c>
      <c r="G14" s="148">
        <f t="shared" si="2"/>
        <v>5</v>
      </c>
      <c r="H14" s="148">
        <f t="shared" si="3"/>
        <v>50</v>
      </c>
      <c r="I14" s="149">
        <f t="shared" si="4"/>
        <v>2</v>
      </c>
      <c r="J14" s="150"/>
      <c r="K14" s="148"/>
      <c r="L14" s="148"/>
      <c r="M14" s="151"/>
      <c r="N14" s="150"/>
      <c r="O14" s="148"/>
      <c r="P14" s="148"/>
      <c r="Q14" s="149"/>
      <c r="R14" s="150"/>
      <c r="S14" s="148"/>
      <c r="T14" s="148"/>
      <c r="U14" s="151"/>
      <c r="V14" s="130">
        <v>15</v>
      </c>
      <c r="W14" s="148">
        <v>30</v>
      </c>
      <c r="X14" s="148">
        <v>5</v>
      </c>
      <c r="Y14" s="149">
        <v>2</v>
      </c>
      <c r="Z14" s="150"/>
      <c r="AA14" s="148"/>
      <c r="AB14" s="148"/>
      <c r="AC14" s="151"/>
      <c r="AD14" s="130"/>
      <c r="AE14" s="148"/>
      <c r="AF14" s="148"/>
      <c r="AG14" s="151"/>
      <c r="AH14" s="145" t="s">
        <v>50</v>
      </c>
      <c r="AI14" s="146"/>
    </row>
    <row r="15" spans="1:35">
      <c r="A15" s="129">
        <v>6</v>
      </c>
      <c r="B15" s="154" t="s">
        <v>106</v>
      </c>
      <c r="C15" s="148">
        <f t="shared" si="0"/>
        <v>15</v>
      </c>
      <c r="D15" s="148">
        <f t="shared" si="0"/>
        <v>15</v>
      </c>
      <c r="E15" s="148">
        <f t="shared" si="1"/>
        <v>30</v>
      </c>
      <c r="F15" s="148">
        <v>30</v>
      </c>
      <c r="G15" s="148">
        <f t="shared" si="2"/>
        <v>20</v>
      </c>
      <c r="H15" s="148">
        <f t="shared" si="3"/>
        <v>50</v>
      </c>
      <c r="I15" s="149">
        <f t="shared" si="4"/>
        <v>2</v>
      </c>
      <c r="J15" s="150"/>
      <c r="K15" s="148"/>
      <c r="L15" s="148"/>
      <c r="M15" s="151"/>
      <c r="N15" s="150"/>
      <c r="O15" s="148"/>
      <c r="P15" s="148"/>
      <c r="Q15" s="149"/>
      <c r="R15" s="150"/>
      <c r="S15" s="148"/>
      <c r="T15" s="148"/>
      <c r="U15" s="151"/>
      <c r="V15" s="130"/>
      <c r="W15" s="148"/>
      <c r="X15" s="148"/>
      <c r="Y15" s="149"/>
      <c r="Z15" s="150">
        <v>15</v>
      </c>
      <c r="AA15" s="148">
        <v>15</v>
      </c>
      <c r="AB15" s="148">
        <v>20</v>
      </c>
      <c r="AC15" s="151">
        <v>2</v>
      </c>
      <c r="AD15" s="130"/>
      <c r="AE15" s="148"/>
      <c r="AF15" s="148"/>
      <c r="AG15" s="151"/>
      <c r="AH15" s="155" t="s">
        <v>52</v>
      </c>
      <c r="AI15" s="146"/>
    </row>
    <row r="16" spans="1:35" ht="13.5" thickBot="1">
      <c r="A16" s="129">
        <v>7</v>
      </c>
      <c r="B16" s="156" t="s">
        <v>53</v>
      </c>
      <c r="C16" s="157">
        <f t="shared" si="0"/>
        <v>15</v>
      </c>
      <c r="D16" s="157">
        <f t="shared" si="0"/>
        <v>15</v>
      </c>
      <c r="E16" s="157">
        <f t="shared" si="1"/>
        <v>30</v>
      </c>
      <c r="F16" s="157">
        <v>30</v>
      </c>
      <c r="G16" s="157">
        <f t="shared" si="2"/>
        <v>20</v>
      </c>
      <c r="H16" s="157">
        <f t="shared" si="3"/>
        <v>50</v>
      </c>
      <c r="I16" s="158">
        <f t="shared" si="4"/>
        <v>2</v>
      </c>
      <c r="J16" s="159"/>
      <c r="K16" s="157"/>
      <c r="L16" s="157"/>
      <c r="M16" s="160"/>
      <c r="N16" s="159"/>
      <c r="O16" s="157"/>
      <c r="P16" s="157"/>
      <c r="Q16" s="158"/>
      <c r="R16" s="159"/>
      <c r="S16" s="157"/>
      <c r="T16" s="157"/>
      <c r="U16" s="160"/>
      <c r="V16" s="161"/>
      <c r="W16" s="157"/>
      <c r="X16" s="157"/>
      <c r="Y16" s="158"/>
      <c r="Z16" s="159"/>
      <c r="AA16" s="157"/>
      <c r="AB16" s="157"/>
      <c r="AC16" s="160"/>
      <c r="AD16" s="161">
        <v>15</v>
      </c>
      <c r="AE16" s="157">
        <v>15</v>
      </c>
      <c r="AF16" s="157">
        <v>20</v>
      </c>
      <c r="AG16" s="160">
        <v>2</v>
      </c>
      <c r="AH16" s="155" t="s">
        <v>54</v>
      </c>
      <c r="AI16" s="146"/>
    </row>
    <row r="17" spans="1:35" ht="13.5" thickBot="1">
      <c r="A17" s="162"/>
      <c r="B17" s="163" t="s">
        <v>55</v>
      </c>
      <c r="C17" s="164">
        <f>SUM(C10:C16)</f>
        <v>150</v>
      </c>
      <c r="D17" s="164">
        <f>SUM(D10:D16)</f>
        <v>180</v>
      </c>
      <c r="E17" s="164">
        <f t="shared" si="1"/>
        <v>330</v>
      </c>
      <c r="F17" s="164">
        <f t="shared" ref="F17:AG17" si="5">SUM(F10:F16)</f>
        <v>330</v>
      </c>
      <c r="G17" s="164">
        <f t="shared" si="5"/>
        <v>120</v>
      </c>
      <c r="H17" s="164">
        <f t="shared" si="5"/>
        <v>450</v>
      </c>
      <c r="I17" s="165">
        <f t="shared" si="5"/>
        <v>18</v>
      </c>
      <c r="J17" s="166">
        <f t="shared" si="5"/>
        <v>30</v>
      </c>
      <c r="K17" s="164">
        <f t="shared" si="5"/>
        <v>30</v>
      </c>
      <c r="L17" s="164">
        <f t="shared" si="5"/>
        <v>15</v>
      </c>
      <c r="M17" s="165">
        <f t="shared" si="5"/>
        <v>3</v>
      </c>
      <c r="N17" s="167">
        <f t="shared" si="5"/>
        <v>30</v>
      </c>
      <c r="O17" s="164">
        <f t="shared" si="5"/>
        <v>30</v>
      </c>
      <c r="P17" s="164">
        <f t="shared" si="5"/>
        <v>15</v>
      </c>
      <c r="Q17" s="168">
        <f t="shared" si="5"/>
        <v>3</v>
      </c>
      <c r="R17" s="166">
        <f t="shared" si="5"/>
        <v>45</v>
      </c>
      <c r="S17" s="164">
        <f t="shared" si="5"/>
        <v>60</v>
      </c>
      <c r="T17" s="164">
        <f t="shared" si="5"/>
        <v>45</v>
      </c>
      <c r="U17" s="165">
        <f t="shared" si="5"/>
        <v>6</v>
      </c>
      <c r="V17" s="167">
        <f t="shared" si="5"/>
        <v>15</v>
      </c>
      <c r="W17" s="164">
        <f t="shared" si="5"/>
        <v>30</v>
      </c>
      <c r="X17" s="164">
        <f t="shared" si="5"/>
        <v>5</v>
      </c>
      <c r="Y17" s="168">
        <f t="shared" si="5"/>
        <v>2</v>
      </c>
      <c r="Z17" s="166">
        <f t="shared" si="5"/>
        <v>15</v>
      </c>
      <c r="AA17" s="164">
        <f t="shared" si="5"/>
        <v>15</v>
      </c>
      <c r="AB17" s="164">
        <f t="shared" si="5"/>
        <v>20</v>
      </c>
      <c r="AC17" s="165">
        <f t="shared" si="5"/>
        <v>2</v>
      </c>
      <c r="AD17" s="167">
        <f t="shared" si="5"/>
        <v>15</v>
      </c>
      <c r="AE17" s="164">
        <f t="shared" si="5"/>
        <v>15</v>
      </c>
      <c r="AF17" s="164">
        <f t="shared" si="5"/>
        <v>20</v>
      </c>
      <c r="AG17" s="165">
        <f t="shared" si="5"/>
        <v>2</v>
      </c>
      <c r="AH17" s="169"/>
    </row>
    <row r="18" spans="1:35" ht="12" customHeight="1" thickBot="1">
      <c r="A18" s="129" t="s">
        <v>15</v>
      </c>
      <c r="B18" s="5638" t="s">
        <v>56</v>
      </c>
      <c r="C18" s="5638"/>
      <c r="D18" s="5638"/>
      <c r="E18" s="5638"/>
      <c r="F18" s="5638"/>
      <c r="G18" s="5638"/>
      <c r="H18" s="5638"/>
      <c r="I18" s="5638"/>
      <c r="J18" s="5638"/>
      <c r="K18" s="5638"/>
      <c r="L18" s="5638"/>
      <c r="M18" s="5638"/>
      <c r="N18" s="5638"/>
      <c r="O18" s="5638"/>
      <c r="P18" s="5638"/>
      <c r="Q18" s="5638"/>
      <c r="R18" s="5638"/>
      <c r="S18" s="5638"/>
      <c r="T18" s="5638"/>
      <c r="U18" s="5638"/>
      <c r="V18" s="5638"/>
      <c r="W18" s="5638"/>
      <c r="X18" s="5638"/>
      <c r="Y18" s="5638"/>
      <c r="Z18" s="5638"/>
      <c r="AA18" s="5638"/>
      <c r="AB18" s="5638"/>
      <c r="AC18" s="5638"/>
      <c r="AD18" s="5638"/>
      <c r="AE18" s="5638"/>
      <c r="AF18" s="5638"/>
      <c r="AG18" s="5639"/>
      <c r="AH18" s="170"/>
    </row>
    <row r="19" spans="1:35">
      <c r="A19" s="129">
        <v>8</v>
      </c>
      <c r="B19" s="171" t="s">
        <v>12</v>
      </c>
      <c r="C19" s="172">
        <f t="shared" ref="C19:D27" si="6">SUM(J19,N19,R19,V19,Z19,AD19)</f>
        <v>0</v>
      </c>
      <c r="D19" s="172">
        <f t="shared" si="6"/>
        <v>120</v>
      </c>
      <c r="E19" s="172">
        <f t="shared" ref="E19:E28" si="7">SUM(C19:D19)</f>
        <v>120</v>
      </c>
      <c r="F19" s="172">
        <v>120</v>
      </c>
      <c r="G19" s="172">
        <f t="shared" ref="G19:G27" si="8">H19-F19</f>
        <v>180</v>
      </c>
      <c r="H19" s="172">
        <f t="shared" ref="H19:H27" si="9">$B$8*I19</f>
        <v>300</v>
      </c>
      <c r="I19" s="173">
        <f t="shared" ref="I19:I27" si="10">SUM(M19,Q19,U19,Y19,AC19,AG19)</f>
        <v>12</v>
      </c>
      <c r="J19" s="142">
        <v>0</v>
      </c>
      <c r="K19" s="140">
        <v>30</v>
      </c>
      <c r="L19" s="140">
        <v>20</v>
      </c>
      <c r="M19" s="143">
        <v>2</v>
      </c>
      <c r="N19" s="174">
        <v>0</v>
      </c>
      <c r="O19" s="172">
        <v>30</v>
      </c>
      <c r="P19" s="172">
        <v>20</v>
      </c>
      <c r="Q19" s="173">
        <v>2</v>
      </c>
      <c r="R19" s="142">
        <v>0</v>
      </c>
      <c r="S19" s="140">
        <v>15</v>
      </c>
      <c r="T19" s="140">
        <v>35</v>
      </c>
      <c r="U19" s="143">
        <v>2</v>
      </c>
      <c r="V19" s="175">
        <v>0</v>
      </c>
      <c r="W19" s="172">
        <v>15</v>
      </c>
      <c r="X19" s="172">
        <v>35</v>
      </c>
      <c r="Y19" s="173">
        <v>2</v>
      </c>
      <c r="Z19" s="142">
        <v>0</v>
      </c>
      <c r="AA19" s="140">
        <v>15</v>
      </c>
      <c r="AB19" s="140">
        <v>35</v>
      </c>
      <c r="AC19" s="143">
        <v>2</v>
      </c>
      <c r="AD19" s="175">
        <v>0</v>
      </c>
      <c r="AE19" s="172">
        <v>15</v>
      </c>
      <c r="AF19" s="172">
        <v>35</v>
      </c>
      <c r="AG19" s="176">
        <v>2</v>
      </c>
      <c r="AH19" s="145" t="s">
        <v>57</v>
      </c>
      <c r="AI19" s="146"/>
    </row>
    <row r="20" spans="1:35">
      <c r="A20" s="129">
        <v>9</v>
      </c>
      <c r="B20" s="154" t="s">
        <v>28</v>
      </c>
      <c r="C20" s="148">
        <f t="shared" si="6"/>
        <v>0</v>
      </c>
      <c r="D20" s="148">
        <f t="shared" si="6"/>
        <v>30</v>
      </c>
      <c r="E20" s="148">
        <f t="shared" si="7"/>
        <v>30</v>
      </c>
      <c r="F20" s="148">
        <v>30</v>
      </c>
      <c r="G20" s="148">
        <f t="shared" si="8"/>
        <v>20</v>
      </c>
      <c r="H20" s="148">
        <f t="shared" si="9"/>
        <v>50</v>
      </c>
      <c r="I20" s="149">
        <f t="shared" si="10"/>
        <v>2</v>
      </c>
      <c r="J20" s="150"/>
      <c r="K20" s="148"/>
      <c r="L20" s="148"/>
      <c r="M20" s="151"/>
      <c r="N20" s="150">
        <v>0</v>
      </c>
      <c r="O20" s="148">
        <v>30</v>
      </c>
      <c r="P20" s="148">
        <v>20</v>
      </c>
      <c r="Q20" s="149">
        <v>2</v>
      </c>
      <c r="R20" s="150"/>
      <c r="S20" s="148"/>
      <c r="T20" s="148"/>
      <c r="U20" s="151"/>
      <c r="V20" s="130"/>
      <c r="W20" s="148"/>
      <c r="X20" s="148"/>
      <c r="Y20" s="149"/>
      <c r="Z20" s="150"/>
      <c r="AA20" s="148"/>
      <c r="AB20" s="148"/>
      <c r="AC20" s="151"/>
      <c r="AD20" s="130"/>
      <c r="AE20" s="148"/>
      <c r="AF20" s="148"/>
      <c r="AG20" s="151"/>
      <c r="AH20" s="155" t="s">
        <v>58</v>
      </c>
      <c r="AI20" s="146"/>
    </row>
    <row r="21" spans="1:35">
      <c r="A21" s="138">
        <v>10</v>
      </c>
      <c r="B21" s="147" t="s">
        <v>59</v>
      </c>
      <c r="C21" s="148">
        <f t="shared" si="6"/>
        <v>30</v>
      </c>
      <c r="D21" s="148">
        <f t="shared" si="6"/>
        <v>30</v>
      </c>
      <c r="E21" s="148">
        <f t="shared" si="7"/>
        <v>60</v>
      </c>
      <c r="F21" s="148">
        <v>60</v>
      </c>
      <c r="G21" s="148">
        <f t="shared" si="8"/>
        <v>15</v>
      </c>
      <c r="H21" s="148">
        <f t="shared" si="9"/>
        <v>75</v>
      </c>
      <c r="I21" s="149">
        <f t="shared" si="10"/>
        <v>3</v>
      </c>
      <c r="J21" s="150"/>
      <c r="K21" s="148"/>
      <c r="L21" s="148"/>
      <c r="M21" s="151"/>
      <c r="N21" s="150">
        <v>30</v>
      </c>
      <c r="O21" s="148">
        <v>30</v>
      </c>
      <c r="P21" s="148">
        <v>15</v>
      </c>
      <c r="Q21" s="149">
        <v>3</v>
      </c>
      <c r="R21" s="150"/>
      <c r="S21" s="148"/>
      <c r="T21" s="148"/>
      <c r="U21" s="151"/>
      <c r="V21" s="130"/>
      <c r="W21" s="148"/>
      <c r="X21" s="148"/>
      <c r="Y21" s="149"/>
      <c r="Z21" s="150"/>
      <c r="AA21" s="148"/>
      <c r="AB21" s="148"/>
      <c r="AC21" s="151"/>
      <c r="AD21" s="130"/>
      <c r="AE21" s="148"/>
      <c r="AF21" s="148"/>
      <c r="AG21" s="151"/>
      <c r="AH21" s="145" t="s">
        <v>47</v>
      </c>
      <c r="AI21" s="146"/>
    </row>
    <row r="22" spans="1:35">
      <c r="A22" s="129">
        <v>11</v>
      </c>
      <c r="B22" s="147" t="s">
        <v>60</v>
      </c>
      <c r="C22" s="148">
        <f t="shared" si="6"/>
        <v>30</v>
      </c>
      <c r="D22" s="148">
        <f t="shared" si="6"/>
        <v>30</v>
      </c>
      <c r="E22" s="148">
        <f t="shared" si="7"/>
        <v>60</v>
      </c>
      <c r="F22" s="148">
        <v>60</v>
      </c>
      <c r="G22" s="148">
        <f t="shared" si="8"/>
        <v>15</v>
      </c>
      <c r="H22" s="148">
        <f t="shared" si="9"/>
        <v>75</v>
      </c>
      <c r="I22" s="149">
        <f t="shared" si="10"/>
        <v>3</v>
      </c>
      <c r="J22" s="150">
        <v>30</v>
      </c>
      <c r="K22" s="148">
        <v>30</v>
      </c>
      <c r="L22" s="148">
        <v>15</v>
      </c>
      <c r="M22" s="151">
        <v>3</v>
      </c>
      <c r="N22" s="150"/>
      <c r="O22" s="148"/>
      <c r="P22" s="148"/>
      <c r="Q22" s="149"/>
      <c r="R22" s="150"/>
      <c r="S22" s="148"/>
      <c r="T22" s="148"/>
      <c r="U22" s="151"/>
      <c r="V22" s="130"/>
      <c r="W22" s="148"/>
      <c r="X22" s="148"/>
      <c r="Y22" s="149"/>
      <c r="Z22" s="150"/>
      <c r="AA22" s="148"/>
      <c r="AB22" s="148"/>
      <c r="AC22" s="151"/>
      <c r="AD22" s="130"/>
      <c r="AE22" s="148"/>
      <c r="AF22" s="148"/>
      <c r="AG22" s="151"/>
      <c r="AH22" s="145" t="s">
        <v>44</v>
      </c>
      <c r="AI22" s="146"/>
    </row>
    <row r="23" spans="1:35">
      <c r="A23" s="129">
        <v>12</v>
      </c>
      <c r="B23" s="177" t="s">
        <v>61</v>
      </c>
      <c r="C23" s="148">
        <f t="shared" si="6"/>
        <v>15</v>
      </c>
      <c r="D23" s="148">
        <f t="shared" si="6"/>
        <v>30</v>
      </c>
      <c r="E23" s="148">
        <f t="shared" si="7"/>
        <v>45</v>
      </c>
      <c r="F23" s="148">
        <v>45</v>
      </c>
      <c r="G23" s="148">
        <f t="shared" si="8"/>
        <v>30</v>
      </c>
      <c r="H23" s="148">
        <f t="shared" si="9"/>
        <v>75</v>
      </c>
      <c r="I23" s="149">
        <f t="shared" si="10"/>
        <v>3</v>
      </c>
      <c r="J23" s="150"/>
      <c r="K23" s="148"/>
      <c r="L23" s="148"/>
      <c r="M23" s="151"/>
      <c r="N23" s="150"/>
      <c r="O23" s="148"/>
      <c r="P23" s="148"/>
      <c r="Q23" s="149"/>
      <c r="R23" s="150"/>
      <c r="S23" s="148"/>
      <c r="T23" s="148"/>
      <c r="U23" s="151"/>
      <c r="V23" s="178">
        <v>15</v>
      </c>
      <c r="W23" s="179">
        <v>30</v>
      </c>
      <c r="X23" s="179">
        <v>30</v>
      </c>
      <c r="Y23" s="180">
        <v>3</v>
      </c>
      <c r="Z23" s="150"/>
      <c r="AA23" s="148"/>
      <c r="AB23" s="148"/>
      <c r="AC23" s="151"/>
      <c r="AD23" s="130"/>
      <c r="AE23" s="148"/>
      <c r="AF23" s="148"/>
      <c r="AG23" s="151"/>
      <c r="AH23" s="155" t="s">
        <v>62</v>
      </c>
      <c r="AI23" s="146"/>
    </row>
    <row r="24" spans="1:35">
      <c r="A24" s="138">
        <v>13</v>
      </c>
      <c r="B24" s="152" t="s">
        <v>63</v>
      </c>
      <c r="C24" s="148">
        <f t="shared" si="6"/>
        <v>15</v>
      </c>
      <c r="D24" s="148">
        <f t="shared" si="6"/>
        <v>30</v>
      </c>
      <c r="E24" s="148">
        <f t="shared" si="7"/>
        <v>45</v>
      </c>
      <c r="F24" s="148">
        <v>45</v>
      </c>
      <c r="G24" s="148">
        <f t="shared" si="8"/>
        <v>5</v>
      </c>
      <c r="H24" s="148">
        <f t="shared" si="9"/>
        <v>50</v>
      </c>
      <c r="I24" s="149">
        <f t="shared" si="10"/>
        <v>2</v>
      </c>
      <c r="J24" s="150"/>
      <c r="K24" s="148"/>
      <c r="L24" s="148"/>
      <c r="M24" s="151"/>
      <c r="N24" s="150"/>
      <c r="O24" s="148"/>
      <c r="P24" s="148"/>
      <c r="Q24" s="149"/>
      <c r="R24" s="150">
        <v>15</v>
      </c>
      <c r="S24" s="148">
        <v>30</v>
      </c>
      <c r="T24" s="148">
        <v>5</v>
      </c>
      <c r="U24" s="151">
        <v>2</v>
      </c>
      <c r="V24" s="130"/>
      <c r="W24" s="148"/>
      <c r="X24" s="148"/>
      <c r="Y24" s="149"/>
      <c r="Z24" s="150"/>
      <c r="AA24" s="148"/>
      <c r="AB24" s="148"/>
      <c r="AC24" s="151"/>
      <c r="AD24" s="130"/>
      <c r="AE24" s="148"/>
      <c r="AF24" s="148"/>
      <c r="AG24" s="151"/>
      <c r="AH24" s="155" t="s">
        <v>64</v>
      </c>
    </row>
    <row r="25" spans="1:35">
      <c r="A25" s="129">
        <v>14</v>
      </c>
      <c r="B25" s="181" t="s">
        <v>107</v>
      </c>
      <c r="C25" s="157">
        <f t="shared" si="6"/>
        <v>15</v>
      </c>
      <c r="D25" s="157">
        <f t="shared" si="6"/>
        <v>0</v>
      </c>
      <c r="E25" s="157">
        <f t="shared" si="7"/>
        <v>15</v>
      </c>
      <c r="F25" s="157">
        <v>15</v>
      </c>
      <c r="G25" s="157">
        <f t="shared" si="8"/>
        <v>10</v>
      </c>
      <c r="H25" s="157">
        <f t="shared" si="9"/>
        <v>25</v>
      </c>
      <c r="I25" s="160">
        <f t="shared" si="10"/>
        <v>1</v>
      </c>
      <c r="J25" s="150">
        <v>15</v>
      </c>
      <c r="K25" s="148">
        <v>0</v>
      </c>
      <c r="L25" s="148">
        <v>10</v>
      </c>
      <c r="M25" s="151">
        <v>1</v>
      </c>
      <c r="N25" s="130"/>
      <c r="O25" s="148"/>
      <c r="P25" s="148"/>
      <c r="Q25" s="149"/>
      <c r="R25" s="150"/>
      <c r="S25" s="148"/>
      <c r="T25" s="148"/>
      <c r="U25" s="151"/>
      <c r="V25" s="130"/>
      <c r="W25" s="148"/>
      <c r="X25" s="148"/>
      <c r="Y25" s="149"/>
      <c r="Z25" s="150"/>
      <c r="AA25" s="148"/>
      <c r="AB25" s="148"/>
      <c r="AC25" s="151"/>
      <c r="AD25" s="130"/>
      <c r="AE25" s="148"/>
      <c r="AF25" s="148"/>
      <c r="AG25" s="151"/>
      <c r="AH25" s="155" t="s">
        <v>66</v>
      </c>
    </row>
    <row r="26" spans="1:35">
      <c r="A26" s="129">
        <v>15</v>
      </c>
      <c r="B26" s="182" t="s">
        <v>67</v>
      </c>
      <c r="C26" s="157">
        <f t="shared" si="6"/>
        <v>15</v>
      </c>
      <c r="D26" s="157">
        <f t="shared" si="6"/>
        <v>0</v>
      </c>
      <c r="E26" s="157">
        <f t="shared" si="7"/>
        <v>15</v>
      </c>
      <c r="F26" s="157">
        <v>15</v>
      </c>
      <c r="G26" s="157">
        <f t="shared" si="8"/>
        <v>35</v>
      </c>
      <c r="H26" s="157">
        <f t="shared" si="9"/>
        <v>50</v>
      </c>
      <c r="I26" s="158">
        <f t="shared" si="10"/>
        <v>2</v>
      </c>
      <c r="J26" s="174"/>
      <c r="K26" s="172"/>
      <c r="L26" s="172"/>
      <c r="M26" s="176"/>
      <c r="N26" s="174"/>
      <c r="O26" s="172"/>
      <c r="P26" s="172"/>
      <c r="Q26" s="173"/>
      <c r="R26" s="150"/>
      <c r="S26" s="148"/>
      <c r="T26" s="148"/>
      <c r="U26" s="151"/>
      <c r="V26" s="175"/>
      <c r="W26" s="172"/>
      <c r="X26" s="172"/>
      <c r="Y26" s="173"/>
      <c r="Z26" s="174"/>
      <c r="AA26" s="172"/>
      <c r="AB26" s="172"/>
      <c r="AC26" s="176"/>
      <c r="AD26" s="174">
        <v>15</v>
      </c>
      <c r="AE26" s="172">
        <v>0</v>
      </c>
      <c r="AF26" s="172">
        <v>35</v>
      </c>
      <c r="AG26" s="176">
        <v>2</v>
      </c>
      <c r="AH26" s="155" t="s">
        <v>54</v>
      </c>
    </row>
    <row r="27" spans="1:35" ht="13.5" thickBot="1">
      <c r="A27" s="138">
        <v>16</v>
      </c>
      <c r="B27" s="182" t="s">
        <v>71</v>
      </c>
      <c r="C27" s="157">
        <f t="shared" si="6"/>
        <v>30</v>
      </c>
      <c r="D27" s="157">
        <f t="shared" si="6"/>
        <v>30</v>
      </c>
      <c r="E27" s="157">
        <f t="shared" si="7"/>
        <v>60</v>
      </c>
      <c r="F27" s="157">
        <v>60</v>
      </c>
      <c r="G27" s="157">
        <f t="shared" si="8"/>
        <v>40</v>
      </c>
      <c r="H27" s="157">
        <f t="shared" si="9"/>
        <v>100</v>
      </c>
      <c r="I27" s="158">
        <f t="shared" si="10"/>
        <v>4</v>
      </c>
      <c r="J27" s="174"/>
      <c r="K27" s="172"/>
      <c r="L27" s="172"/>
      <c r="M27" s="176"/>
      <c r="N27" s="174"/>
      <c r="O27" s="172"/>
      <c r="P27" s="172"/>
      <c r="Q27" s="173"/>
      <c r="R27" s="183"/>
      <c r="S27" s="184"/>
      <c r="T27" s="184"/>
      <c r="U27" s="185"/>
      <c r="V27" s="175"/>
      <c r="W27" s="172"/>
      <c r="X27" s="172"/>
      <c r="Y27" s="186"/>
      <c r="Z27" s="187">
        <v>30</v>
      </c>
      <c r="AA27" s="188">
        <v>30</v>
      </c>
      <c r="AB27" s="188">
        <v>40</v>
      </c>
      <c r="AC27" s="189">
        <v>4</v>
      </c>
      <c r="AD27" s="174"/>
      <c r="AE27" s="172"/>
      <c r="AF27" s="172"/>
      <c r="AG27" s="176"/>
      <c r="AH27" s="145" t="s">
        <v>72</v>
      </c>
    </row>
    <row r="28" spans="1:35" ht="13.5" thickBot="1">
      <c r="A28" s="190"/>
      <c r="B28" s="191" t="s">
        <v>55</v>
      </c>
      <c r="C28" s="164">
        <f>SUM(C19:C27)</f>
        <v>150</v>
      </c>
      <c r="D28" s="164">
        <f>SUM(D19:D27)</f>
        <v>300</v>
      </c>
      <c r="E28" s="164">
        <f t="shared" si="7"/>
        <v>450</v>
      </c>
      <c r="F28" s="164">
        <f t="shared" ref="F28:AG28" si="11">SUM(F19:F27)</f>
        <v>450</v>
      </c>
      <c r="G28" s="164">
        <f t="shared" si="11"/>
        <v>350</v>
      </c>
      <c r="H28" s="164">
        <f t="shared" si="11"/>
        <v>800</v>
      </c>
      <c r="I28" s="165">
        <f t="shared" si="11"/>
        <v>32</v>
      </c>
      <c r="J28" s="167">
        <f t="shared" si="11"/>
        <v>45</v>
      </c>
      <c r="K28" s="164">
        <f t="shared" si="11"/>
        <v>60</v>
      </c>
      <c r="L28" s="164">
        <f t="shared" si="11"/>
        <v>45</v>
      </c>
      <c r="M28" s="165">
        <f t="shared" si="11"/>
        <v>6</v>
      </c>
      <c r="N28" s="167">
        <f t="shared" si="11"/>
        <v>30</v>
      </c>
      <c r="O28" s="164">
        <f t="shared" si="11"/>
        <v>90</v>
      </c>
      <c r="P28" s="164">
        <f t="shared" si="11"/>
        <v>55</v>
      </c>
      <c r="Q28" s="168">
        <f t="shared" si="11"/>
        <v>7</v>
      </c>
      <c r="R28" s="166">
        <f t="shared" si="11"/>
        <v>15</v>
      </c>
      <c r="S28" s="164">
        <f t="shared" si="11"/>
        <v>45</v>
      </c>
      <c r="T28" s="164">
        <f t="shared" si="11"/>
        <v>40</v>
      </c>
      <c r="U28" s="165">
        <f t="shared" si="11"/>
        <v>4</v>
      </c>
      <c r="V28" s="167">
        <f t="shared" si="11"/>
        <v>15</v>
      </c>
      <c r="W28" s="164">
        <f t="shared" si="11"/>
        <v>45</v>
      </c>
      <c r="X28" s="164">
        <f t="shared" si="11"/>
        <v>65</v>
      </c>
      <c r="Y28" s="168">
        <f t="shared" si="11"/>
        <v>5</v>
      </c>
      <c r="Z28" s="166">
        <f t="shared" si="11"/>
        <v>30</v>
      </c>
      <c r="AA28" s="164">
        <f t="shared" si="11"/>
        <v>45</v>
      </c>
      <c r="AB28" s="164">
        <f t="shared" si="11"/>
        <v>75</v>
      </c>
      <c r="AC28" s="165">
        <f t="shared" si="11"/>
        <v>6</v>
      </c>
      <c r="AD28" s="167">
        <f t="shared" si="11"/>
        <v>15</v>
      </c>
      <c r="AE28" s="164">
        <f t="shared" si="11"/>
        <v>15</v>
      </c>
      <c r="AF28" s="164">
        <f t="shared" si="11"/>
        <v>70</v>
      </c>
      <c r="AG28" s="165">
        <f t="shared" si="11"/>
        <v>4</v>
      </c>
      <c r="AH28" s="145"/>
    </row>
    <row r="29" spans="1:35" ht="13.5" thickBot="1">
      <c r="A29" s="129" t="s">
        <v>16</v>
      </c>
      <c r="B29" s="5626" t="s">
        <v>73</v>
      </c>
      <c r="C29" s="5626"/>
      <c r="D29" s="5626"/>
      <c r="E29" s="5626"/>
      <c r="F29" s="5626"/>
      <c r="G29" s="5626"/>
      <c r="H29" s="5626"/>
      <c r="I29" s="5626"/>
      <c r="J29" s="5626"/>
      <c r="K29" s="5626"/>
      <c r="L29" s="5626"/>
      <c r="M29" s="5626"/>
      <c r="N29" s="5626"/>
      <c r="O29" s="5626"/>
      <c r="P29" s="5626"/>
      <c r="Q29" s="5626"/>
      <c r="R29" s="5626"/>
      <c r="S29" s="5626"/>
      <c r="T29" s="5626"/>
      <c r="U29" s="5626"/>
      <c r="V29" s="5626"/>
      <c r="W29" s="5626"/>
      <c r="X29" s="5626"/>
      <c r="Y29" s="5626"/>
      <c r="Z29" s="5626"/>
      <c r="AA29" s="5626"/>
      <c r="AB29" s="5626"/>
      <c r="AC29" s="5626"/>
      <c r="AD29" s="5626"/>
      <c r="AE29" s="5626"/>
      <c r="AF29" s="5626"/>
      <c r="AG29" s="5627"/>
      <c r="AH29" s="145"/>
    </row>
    <row r="30" spans="1:35">
      <c r="A30" s="129">
        <v>17</v>
      </c>
      <c r="B30" s="192" t="s">
        <v>74</v>
      </c>
      <c r="C30" s="140">
        <f t="shared" ref="C30:D32" si="12">SUM(J30,N30,R30,V30,Z30,AD30)</f>
        <v>45</v>
      </c>
      <c r="D30" s="140">
        <f t="shared" si="12"/>
        <v>60</v>
      </c>
      <c r="E30" s="140">
        <f>SUM(C30:D30)</f>
        <v>105</v>
      </c>
      <c r="F30" s="140">
        <v>105</v>
      </c>
      <c r="G30" s="140">
        <f>H30-F30</f>
        <v>20</v>
      </c>
      <c r="H30" s="140">
        <f>$B$8*I30</f>
        <v>125</v>
      </c>
      <c r="I30" s="143">
        <f>SUM(M30,Q30,U30,Y30,AC30,AG30)</f>
        <v>5</v>
      </c>
      <c r="J30" s="142">
        <v>30</v>
      </c>
      <c r="K30" s="140">
        <v>30</v>
      </c>
      <c r="L30" s="140">
        <v>15</v>
      </c>
      <c r="M30" s="141">
        <v>3</v>
      </c>
      <c r="N30" s="142">
        <v>15</v>
      </c>
      <c r="O30" s="140">
        <v>30</v>
      </c>
      <c r="P30" s="140">
        <v>5</v>
      </c>
      <c r="Q30" s="143">
        <v>2</v>
      </c>
      <c r="R30" s="142"/>
      <c r="S30" s="140"/>
      <c r="T30" s="140"/>
      <c r="U30" s="143"/>
      <c r="V30" s="144"/>
      <c r="W30" s="140"/>
      <c r="X30" s="140"/>
      <c r="Y30" s="141"/>
      <c r="Z30" s="142"/>
      <c r="AA30" s="140"/>
      <c r="AB30" s="140"/>
      <c r="AC30" s="143"/>
      <c r="AD30" s="144"/>
      <c r="AE30" s="140"/>
      <c r="AF30" s="140"/>
      <c r="AG30" s="143"/>
      <c r="AH30" s="145" t="s">
        <v>47</v>
      </c>
      <c r="AI30" s="146"/>
    </row>
    <row r="31" spans="1:35">
      <c r="A31" s="129">
        <v>18</v>
      </c>
      <c r="B31" s="193" t="s">
        <v>75</v>
      </c>
      <c r="C31" s="148">
        <f t="shared" si="12"/>
        <v>30</v>
      </c>
      <c r="D31" s="148">
        <f t="shared" si="12"/>
        <v>30</v>
      </c>
      <c r="E31" s="148">
        <f>SUM(C31:D31)</f>
        <v>60</v>
      </c>
      <c r="F31" s="148">
        <v>60</v>
      </c>
      <c r="G31" s="148">
        <f>H31-F31</f>
        <v>15</v>
      </c>
      <c r="H31" s="148">
        <f>$B$8*I31</f>
        <v>75</v>
      </c>
      <c r="I31" s="151">
        <f>SUM(M31,Q31,U31,Y31,AC31,AG31)</f>
        <v>3</v>
      </c>
      <c r="J31" s="150"/>
      <c r="K31" s="148"/>
      <c r="L31" s="148"/>
      <c r="M31" s="151"/>
      <c r="N31" s="130"/>
      <c r="O31" s="148"/>
      <c r="P31" s="148"/>
      <c r="Q31" s="149"/>
      <c r="R31" s="150"/>
      <c r="S31" s="148"/>
      <c r="T31" s="148"/>
      <c r="U31" s="151"/>
      <c r="V31" s="130">
        <v>30</v>
      </c>
      <c r="W31" s="148">
        <v>30</v>
      </c>
      <c r="X31" s="148">
        <v>15</v>
      </c>
      <c r="Y31" s="151">
        <v>3</v>
      </c>
      <c r="Z31" s="150"/>
      <c r="AA31" s="148"/>
      <c r="AB31" s="148"/>
      <c r="AC31" s="151"/>
      <c r="AD31" s="130"/>
      <c r="AE31" s="148"/>
      <c r="AF31" s="148"/>
      <c r="AG31" s="151"/>
      <c r="AH31" s="155" t="s">
        <v>62</v>
      </c>
      <c r="AI31" s="146"/>
    </row>
    <row r="32" spans="1:35" ht="13.5" thickBot="1">
      <c r="A32" s="129">
        <v>19</v>
      </c>
      <c r="B32" s="194" t="s">
        <v>108</v>
      </c>
      <c r="C32" s="148">
        <f t="shared" si="12"/>
        <v>15</v>
      </c>
      <c r="D32" s="148">
        <f t="shared" si="12"/>
        <v>30</v>
      </c>
      <c r="E32" s="148">
        <f>SUM(C32:D32)</f>
        <v>45</v>
      </c>
      <c r="F32" s="148">
        <v>45</v>
      </c>
      <c r="G32" s="148">
        <f>H32-F32</f>
        <v>30</v>
      </c>
      <c r="H32" s="148">
        <f>$B$8*I32</f>
        <v>75</v>
      </c>
      <c r="I32" s="151">
        <f>SUM(M32,Q32,U32,Y32,AC32,AG32)</f>
        <v>3</v>
      </c>
      <c r="J32" s="159">
        <v>15</v>
      </c>
      <c r="K32" s="157">
        <v>30</v>
      </c>
      <c r="L32" s="157">
        <v>30</v>
      </c>
      <c r="M32" s="195">
        <v>3</v>
      </c>
      <c r="N32" s="196"/>
      <c r="O32" s="197"/>
      <c r="P32" s="197"/>
      <c r="Q32" s="198"/>
      <c r="R32" s="199"/>
      <c r="S32" s="197"/>
      <c r="T32" s="197"/>
      <c r="U32" s="200"/>
      <c r="V32" s="196"/>
      <c r="W32" s="197"/>
      <c r="X32" s="197"/>
      <c r="Y32" s="198"/>
      <c r="Z32" s="201"/>
      <c r="AA32" s="202"/>
      <c r="AB32" s="202"/>
      <c r="AC32" s="203"/>
      <c r="AD32" s="204"/>
      <c r="AE32" s="205"/>
      <c r="AF32" s="205"/>
      <c r="AG32" s="186"/>
      <c r="AH32" s="155" t="s">
        <v>66</v>
      </c>
      <c r="AI32" s="146"/>
    </row>
    <row r="33" spans="1:35" ht="13.5" thickBot="1">
      <c r="A33" s="162"/>
      <c r="B33" s="163" t="s">
        <v>55</v>
      </c>
      <c r="C33" s="164">
        <f>SUM(C30:C32)</f>
        <v>90</v>
      </c>
      <c r="D33" s="164">
        <f>SUM(D30:D32)</f>
        <v>120</v>
      </c>
      <c r="E33" s="164">
        <f>SUM(C33:D33)</f>
        <v>210</v>
      </c>
      <c r="F33" s="164">
        <f t="shared" ref="F33:AG33" si="13">SUM(F30:F32)</f>
        <v>210</v>
      </c>
      <c r="G33" s="164">
        <f t="shared" si="13"/>
        <v>65</v>
      </c>
      <c r="H33" s="164">
        <f t="shared" si="13"/>
        <v>275</v>
      </c>
      <c r="I33" s="165">
        <f t="shared" si="13"/>
        <v>11</v>
      </c>
      <c r="J33" s="166">
        <f t="shared" si="13"/>
        <v>45</v>
      </c>
      <c r="K33" s="164">
        <f t="shared" si="13"/>
        <v>60</v>
      </c>
      <c r="L33" s="164">
        <f t="shared" si="13"/>
        <v>45</v>
      </c>
      <c r="M33" s="168">
        <f t="shared" si="13"/>
        <v>6</v>
      </c>
      <c r="N33" s="166">
        <f t="shared" si="13"/>
        <v>15</v>
      </c>
      <c r="O33" s="164">
        <f t="shared" si="13"/>
        <v>30</v>
      </c>
      <c r="P33" s="164">
        <f t="shared" si="13"/>
        <v>5</v>
      </c>
      <c r="Q33" s="165">
        <f t="shared" si="13"/>
        <v>2</v>
      </c>
      <c r="R33" s="206">
        <f t="shared" si="13"/>
        <v>0</v>
      </c>
      <c r="S33" s="206">
        <f t="shared" si="13"/>
        <v>0</v>
      </c>
      <c r="T33" s="206">
        <f t="shared" si="13"/>
        <v>0</v>
      </c>
      <c r="U33" s="165">
        <f t="shared" si="13"/>
        <v>0</v>
      </c>
      <c r="V33" s="166">
        <f t="shared" si="13"/>
        <v>30</v>
      </c>
      <c r="W33" s="164">
        <f t="shared" si="13"/>
        <v>30</v>
      </c>
      <c r="X33" s="164">
        <f t="shared" si="13"/>
        <v>15</v>
      </c>
      <c r="Y33" s="165">
        <f t="shared" si="13"/>
        <v>3</v>
      </c>
      <c r="Z33" s="166">
        <f t="shared" si="13"/>
        <v>0</v>
      </c>
      <c r="AA33" s="164">
        <f t="shared" si="13"/>
        <v>0</v>
      </c>
      <c r="AB33" s="164">
        <f t="shared" si="13"/>
        <v>0</v>
      </c>
      <c r="AC33" s="165">
        <f t="shared" si="13"/>
        <v>0</v>
      </c>
      <c r="AD33" s="166">
        <f t="shared" si="13"/>
        <v>0</v>
      </c>
      <c r="AE33" s="164">
        <f t="shared" si="13"/>
        <v>0</v>
      </c>
      <c r="AF33" s="164">
        <f t="shared" si="13"/>
        <v>0</v>
      </c>
      <c r="AG33" s="165">
        <f t="shared" si="13"/>
        <v>0</v>
      </c>
      <c r="AH33" s="145"/>
    </row>
    <row r="34" spans="1:35" ht="13.5" thickBot="1">
      <c r="A34" s="129" t="s">
        <v>17</v>
      </c>
      <c r="B34" s="5626" t="s">
        <v>78</v>
      </c>
      <c r="C34" s="5626"/>
      <c r="D34" s="5626"/>
      <c r="E34" s="5626"/>
      <c r="F34" s="5626"/>
      <c r="G34" s="5626"/>
      <c r="H34" s="5626"/>
      <c r="I34" s="5626"/>
      <c r="J34" s="5626"/>
      <c r="K34" s="5626"/>
      <c r="L34" s="5626"/>
      <c r="M34" s="5626"/>
      <c r="N34" s="5626"/>
      <c r="O34" s="5626"/>
      <c r="P34" s="5626"/>
      <c r="Q34" s="5626"/>
      <c r="R34" s="5626"/>
      <c r="S34" s="5626"/>
      <c r="T34" s="5626"/>
      <c r="U34" s="5626"/>
      <c r="V34" s="5626"/>
      <c r="W34" s="5626"/>
      <c r="X34" s="5626"/>
      <c r="Y34" s="5626"/>
      <c r="Z34" s="5626"/>
      <c r="AA34" s="5626"/>
      <c r="AB34" s="5626"/>
      <c r="AC34" s="5626"/>
      <c r="AD34" s="5626"/>
      <c r="AE34" s="5626"/>
      <c r="AF34" s="5626"/>
      <c r="AG34" s="5627"/>
      <c r="AH34" s="145"/>
    </row>
    <row r="35" spans="1:35">
      <c r="A35" s="207">
        <v>20</v>
      </c>
      <c r="B35" s="208" t="s">
        <v>109</v>
      </c>
      <c r="C35" s="140">
        <f t="shared" ref="C35:D38" si="14">SUM(J35,N35,R35,V35,Z35,AD35)</f>
        <v>15</v>
      </c>
      <c r="D35" s="140">
        <f t="shared" si="14"/>
        <v>15</v>
      </c>
      <c r="E35" s="140">
        <f>SUM(C35:D35)</f>
        <v>30</v>
      </c>
      <c r="F35" s="140">
        <v>30</v>
      </c>
      <c r="G35" s="140">
        <f>H35-F35</f>
        <v>45</v>
      </c>
      <c r="H35" s="140">
        <f>$B$8*I35</f>
        <v>75</v>
      </c>
      <c r="I35" s="143">
        <f>SUM(M35,Q35,U35,Y35,AC35,AG35)</f>
        <v>3</v>
      </c>
      <c r="J35" s="142"/>
      <c r="K35" s="140"/>
      <c r="L35" s="140"/>
      <c r="M35" s="141"/>
      <c r="N35" s="142"/>
      <c r="O35" s="140"/>
      <c r="P35" s="140"/>
      <c r="Q35" s="143"/>
      <c r="R35" s="144"/>
      <c r="S35" s="140"/>
      <c r="T35" s="140"/>
      <c r="U35" s="141"/>
      <c r="V35" s="142"/>
      <c r="W35" s="140"/>
      <c r="X35" s="140"/>
      <c r="Y35" s="143"/>
      <c r="Z35" s="144"/>
      <c r="AA35" s="140"/>
      <c r="AB35" s="140"/>
      <c r="AC35" s="141"/>
      <c r="AD35" s="142">
        <v>15</v>
      </c>
      <c r="AE35" s="140">
        <v>15</v>
      </c>
      <c r="AF35" s="140">
        <v>45</v>
      </c>
      <c r="AG35" s="143">
        <v>3</v>
      </c>
      <c r="AH35" s="155" t="s">
        <v>54</v>
      </c>
      <c r="AI35" s="146"/>
    </row>
    <row r="36" spans="1:35">
      <c r="A36" s="207">
        <v>21</v>
      </c>
      <c r="B36" s="209" t="s">
        <v>110</v>
      </c>
      <c r="C36" s="148">
        <f t="shared" si="14"/>
        <v>30</v>
      </c>
      <c r="D36" s="148">
        <f t="shared" si="14"/>
        <v>30</v>
      </c>
      <c r="E36" s="148">
        <f>SUM(C36:D36)</f>
        <v>60</v>
      </c>
      <c r="F36" s="148">
        <v>60</v>
      </c>
      <c r="G36" s="148">
        <f>H36-F36</f>
        <v>15</v>
      </c>
      <c r="H36" s="148">
        <f>$B$8*I36</f>
        <v>75</v>
      </c>
      <c r="I36" s="151">
        <f>SUM(M36,Q36,U36,Y36,AC36,AG36)</f>
        <v>3</v>
      </c>
      <c r="J36" s="150"/>
      <c r="K36" s="148"/>
      <c r="L36" s="148"/>
      <c r="M36" s="149"/>
      <c r="N36" s="150"/>
      <c r="O36" s="148"/>
      <c r="P36" s="148"/>
      <c r="Q36" s="151"/>
      <c r="R36" s="178">
        <v>30</v>
      </c>
      <c r="S36" s="179">
        <v>30</v>
      </c>
      <c r="T36" s="179">
        <v>15</v>
      </c>
      <c r="U36" s="180">
        <v>3</v>
      </c>
      <c r="V36" s="150"/>
      <c r="W36" s="148"/>
      <c r="X36" s="148"/>
      <c r="Y36" s="151"/>
      <c r="Z36" s="210"/>
      <c r="AA36" s="211"/>
      <c r="AB36" s="211"/>
      <c r="AC36" s="212"/>
      <c r="AD36" s="150"/>
      <c r="AE36" s="148"/>
      <c r="AF36" s="148"/>
      <c r="AG36" s="151"/>
      <c r="AH36" s="155" t="s">
        <v>64</v>
      </c>
      <c r="AI36" s="146"/>
    </row>
    <row r="37" spans="1:35">
      <c r="A37" s="207">
        <v>22</v>
      </c>
      <c r="B37" s="193" t="s">
        <v>111</v>
      </c>
      <c r="C37" s="148">
        <f t="shared" si="14"/>
        <v>15</v>
      </c>
      <c r="D37" s="148">
        <f t="shared" si="14"/>
        <v>15</v>
      </c>
      <c r="E37" s="148">
        <f>SUM(C37:D37)</f>
        <v>30</v>
      </c>
      <c r="F37" s="148">
        <v>30</v>
      </c>
      <c r="G37" s="148">
        <f>H37-F37</f>
        <v>45</v>
      </c>
      <c r="H37" s="148">
        <f>$B$8*I37</f>
        <v>75</v>
      </c>
      <c r="I37" s="151">
        <f>SUM(M37,Q37,U37,Y37,AC37,AG37)</f>
        <v>3</v>
      </c>
      <c r="J37" s="150"/>
      <c r="K37" s="148"/>
      <c r="L37" s="148"/>
      <c r="M37" s="149"/>
      <c r="N37" s="150"/>
      <c r="O37" s="148"/>
      <c r="P37" s="148"/>
      <c r="Q37" s="151"/>
      <c r="R37" s="130"/>
      <c r="S37" s="148"/>
      <c r="T37" s="148"/>
      <c r="U37" s="149"/>
      <c r="V37" s="150"/>
      <c r="W37" s="148"/>
      <c r="X37" s="148"/>
      <c r="Y37" s="151"/>
      <c r="Z37" s="130">
        <v>15</v>
      </c>
      <c r="AA37" s="148">
        <v>15</v>
      </c>
      <c r="AB37" s="148">
        <v>45</v>
      </c>
      <c r="AC37" s="149">
        <v>3</v>
      </c>
      <c r="AD37" s="150"/>
      <c r="AE37" s="148"/>
      <c r="AF37" s="148"/>
      <c r="AG37" s="151"/>
      <c r="AH37" s="155" t="s">
        <v>52</v>
      </c>
      <c r="AI37" s="146"/>
    </row>
    <row r="38" spans="1:35" ht="13.5" thickBot="1">
      <c r="A38" s="207">
        <v>23</v>
      </c>
      <c r="B38" s="213" t="s">
        <v>82</v>
      </c>
      <c r="C38" s="157">
        <f t="shared" si="14"/>
        <v>0</v>
      </c>
      <c r="D38" s="157">
        <f t="shared" si="14"/>
        <v>15</v>
      </c>
      <c r="E38" s="157">
        <f>SUM(C38:D38)</f>
        <v>15</v>
      </c>
      <c r="F38" s="157">
        <v>15</v>
      </c>
      <c r="G38" s="157">
        <f>H38-F38</f>
        <v>35</v>
      </c>
      <c r="H38" s="157">
        <f>$B$8*I38</f>
        <v>50</v>
      </c>
      <c r="I38" s="160">
        <f>SUM(M38,Q38,U38,Y38,AC38,AG38)</f>
        <v>2</v>
      </c>
      <c r="J38" s="159">
        <v>0</v>
      </c>
      <c r="K38" s="157">
        <v>15</v>
      </c>
      <c r="L38" s="157">
        <v>35</v>
      </c>
      <c r="M38" s="160">
        <v>2</v>
      </c>
      <c r="N38" s="159"/>
      <c r="O38" s="157"/>
      <c r="P38" s="157"/>
      <c r="Q38" s="160"/>
      <c r="R38" s="214"/>
      <c r="S38" s="205"/>
      <c r="T38" s="205"/>
      <c r="U38" s="215"/>
      <c r="V38" s="159"/>
      <c r="W38" s="157"/>
      <c r="X38" s="157"/>
      <c r="Y38" s="160"/>
      <c r="Z38" s="214"/>
      <c r="AA38" s="205"/>
      <c r="AB38" s="205"/>
      <c r="AC38" s="215"/>
      <c r="AD38" s="159"/>
      <c r="AE38" s="157"/>
      <c r="AF38" s="157"/>
      <c r="AG38" s="160"/>
      <c r="AH38" s="155" t="s">
        <v>66</v>
      </c>
      <c r="AI38" s="146"/>
    </row>
    <row r="39" spans="1:35" ht="13.5" thickBot="1">
      <c r="A39" s="190"/>
      <c r="B39" s="191" t="s">
        <v>55</v>
      </c>
      <c r="C39" s="164">
        <f>SUM(C35:C38)</f>
        <v>60</v>
      </c>
      <c r="D39" s="164">
        <f>SUM(D35:D38)</f>
        <v>75</v>
      </c>
      <c r="E39" s="164">
        <f>SUM(C39:D39)</f>
        <v>135</v>
      </c>
      <c r="F39" s="164">
        <f t="shared" ref="F39:AG39" si="15">SUM(F35:F38)</f>
        <v>135</v>
      </c>
      <c r="G39" s="164">
        <f t="shared" si="15"/>
        <v>140</v>
      </c>
      <c r="H39" s="164">
        <f t="shared" si="15"/>
        <v>275</v>
      </c>
      <c r="I39" s="165">
        <f t="shared" si="15"/>
        <v>11</v>
      </c>
      <c r="J39" s="166">
        <f t="shared" si="15"/>
        <v>0</v>
      </c>
      <c r="K39" s="166">
        <f t="shared" si="15"/>
        <v>15</v>
      </c>
      <c r="L39" s="166">
        <f t="shared" si="15"/>
        <v>35</v>
      </c>
      <c r="M39" s="216">
        <f t="shared" si="15"/>
        <v>2</v>
      </c>
      <c r="N39" s="166">
        <f t="shared" si="15"/>
        <v>0</v>
      </c>
      <c r="O39" s="164">
        <f t="shared" si="15"/>
        <v>0</v>
      </c>
      <c r="P39" s="164">
        <f t="shared" si="15"/>
        <v>0</v>
      </c>
      <c r="Q39" s="165">
        <f t="shared" si="15"/>
        <v>0</v>
      </c>
      <c r="R39" s="167">
        <f t="shared" si="15"/>
        <v>30</v>
      </c>
      <c r="S39" s="164">
        <f t="shared" si="15"/>
        <v>30</v>
      </c>
      <c r="T39" s="164">
        <f t="shared" si="15"/>
        <v>15</v>
      </c>
      <c r="U39" s="165">
        <f t="shared" si="15"/>
        <v>3</v>
      </c>
      <c r="V39" s="217">
        <f t="shared" si="15"/>
        <v>0</v>
      </c>
      <c r="W39" s="218">
        <f t="shared" si="15"/>
        <v>0</v>
      </c>
      <c r="X39" s="218">
        <f t="shared" si="15"/>
        <v>0</v>
      </c>
      <c r="Y39" s="165">
        <f t="shared" si="15"/>
        <v>0</v>
      </c>
      <c r="Z39" s="167">
        <f t="shared" si="15"/>
        <v>15</v>
      </c>
      <c r="AA39" s="164">
        <f t="shared" si="15"/>
        <v>15</v>
      </c>
      <c r="AB39" s="164">
        <f t="shared" si="15"/>
        <v>45</v>
      </c>
      <c r="AC39" s="168">
        <f t="shared" si="15"/>
        <v>3</v>
      </c>
      <c r="AD39" s="166">
        <f t="shared" si="15"/>
        <v>15</v>
      </c>
      <c r="AE39" s="164">
        <f t="shared" si="15"/>
        <v>15</v>
      </c>
      <c r="AF39" s="164">
        <f t="shared" si="15"/>
        <v>45</v>
      </c>
      <c r="AG39" s="165">
        <f t="shared" si="15"/>
        <v>3</v>
      </c>
      <c r="AH39" s="169"/>
    </row>
    <row r="40" spans="1:35" ht="13.5" thickBot="1">
      <c r="A40" s="129" t="s">
        <v>18</v>
      </c>
      <c r="B40" s="5649" t="s">
        <v>83</v>
      </c>
      <c r="C40" s="5650"/>
      <c r="D40" s="5650"/>
      <c r="E40" s="5650"/>
      <c r="F40" s="5650"/>
      <c r="G40" s="5650"/>
      <c r="H40" s="5650"/>
      <c r="I40" s="5650"/>
      <c r="J40" s="5650"/>
      <c r="K40" s="5650"/>
      <c r="L40" s="5650"/>
      <c r="M40" s="5650"/>
      <c r="N40" s="5650"/>
      <c r="O40" s="5650"/>
      <c r="P40" s="5650"/>
      <c r="Q40" s="5650"/>
      <c r="R40" s="5650"/>
      <c r="S40" s="5650"/>
      <c r="T40" s="5650"/>
      <c r="U40" s="5650"/>
      <c r="V40" s="5650"/>
      <c r="W40" s="5650"/>
      <c r="X40" s="5650"/>
      <c r="Y40" s="5650"/>
      <c r="Z40" s="5650"/>
      <c r="AA40" s="5650"/>
      <c r="AB40" s="5650"/>
      <c r="AC40" s="5650"/>
      <c r="AD40" s="5650"/>
      <c r="AE40" s="5650"/>
      <c r="AF40" s="5650"/>
      <c r="AG40" s="5651"/>
      <c r="AH40" s="145"/>
    </row>
    <row r="41" spans="1:35">
      <c r="A41" s="129">
        <v>24</v>
      </c>
      <c r="B41" s="219" t="s">
        <v>112</v>
      </c>
      <c r="C41" s="172">
        <f t="shared" ref="C41:D45" si="16">SUM(J41,N41,R41,V41,Z41,AD41)</f>
        <v>0</v>
      </c>
      <c r="D41" s="172">
        <f t="shared" si="16"/>
        <v>30</v>
      </c>
      <c r="E41" s="172">
        <f t="shared" ref="E41:E46" si="17">SUM(C41:D41)</f>
        <v>30</v>
      </c>
      <c r="F41" s="172">
        <v>30</v>
      </c>
      <c r="G41" s="172">
        <f>H41-F41</f>
        <v>45</v>
      </c>
      <c r="H41" s="172">
        <f>$B$8*I41</f>
        <v>75</v>
      </c>
      <c r="I41" s="176">
        <f>SUM(M41,Q41,U41,Y41,AC41,AG41)</f>
        <v>3</v>
      </c>
      <c r="J41" s="174">
        <v>0</v>
      </c>
      <c r="K41" s="172">
        <v>30</v>
      </c>
      <c r="L41" s="172">
        <v>45</v>
      </c>
      <c r="M41" s="173">
        <v>3</v>
      </c>
      <c r="N41" s="142"/>
      <c r="O41" s="140"/>
      <c r="P41" s="140"/>
      <c r="Q41" s="143"/>
      <c r="R41" s="175"/>
      <c r="S41" s="172"/>
      <c r="T41" s="172"/>
      <c r="U41" s="173"/>
      <c r="V41" s="142"/>
      <c r="W41" s="140"/>
      <c r="X41" s="140"/>
      <c r="Y41" s="143"/>
      <c r="Z41" s="175"/>
      <c r="AA41" s="172"/>
      <c r="AB41" s="172"/>
      <c r="AC41" s="173"/>
      <c r="AD41" s="142"/>
      <c r="AE41" s="140"/>
      <c r="AF41" s="140"/>
      <c r="AG41" s="143"/>
      <c r="AH41" s="155" t="s">
        <v>66</v>
      </c>
      <c r="AI41" s="146"/>
    </row>
    <row r="42" spans="1:35">
      <c r="A42" s="129">
        <v>25</v>
      </c>
      <c r="B42" s="220" t="s">
        <v>113</v>
      </c>
      <c r="C42" s="148">
        <f t="shared" si="16"/>
        <v>0</v>
      </c>
      <c r="D42" s="148">
        <f t="shared" si="16"/>
        <v>30</v>
      </c>
      <c r="E42" s="148">
        <f t="shared" si="17"/>
        <v>30</v>
      </c>
      <c r="F42" s="148">
        <v>30</v>
      </c>
      <c r="G42" s="148">
        <f>H42-F42</f>
        <v>20</v>
      </c>
      <c r="H42" s="148">
        <f>$B$8*I42</f>
        <v>50</v>
      </c>
      <c r="I42" s="151">
        <f>SUM(M42,Q42,U42,Y42,AC42,AG42)</f>
        <v>2</v>
      </c>
      <c r="J42" s="150"/>
      <c r="K42" s="148"/>
      <c r="L42" s="148"/>
      <c r="M42" s="149"/>
      <c r="N42" s="150">
        <v>0</v>
      </c>
      <c r="O42" s="148">
        <v>30</v>
      </c>
      <c r="P42" s="148">
        <v>20</v>
      </c>
      <c r="Q42" s="151">
        <v>2</v>
      </c>
      <c r="R42" s="130"/>
      <c r="S42" s="148"/>
      <c r="T42" s="148"/>
      <c r="U42" s="149"/>
      <c r="V42" s="150"/>
      <c r="W42" s="148"/>
      <c r="X42" s="148"/>
      <c r="Y42" s="151"/>
      <c r="Z42" s="130"/>
      <c r="AA42" s="148"/>
      <c r="AB42" s="148"/>
      <c r="AC42" s="149"/>
      <c r="AD42" s="150"/>
      <c r="AE42" s="148"/>
      <c r="AF42" s="148"/>
      <c r="AG42" s="151"/>
      <c r="AH42" s="155" t="s">
        <v>58</v>
      </c>
    </row>
    <row r="43" spans="1:35">
      <c r="A43" s="129">
        <v>26</v>
      </c>
      <c r="B43" s="220" t="s">
        <v>114</v>
      </c>
      <c r="C43" s="148">
        <f t="shared" si="16"/>
        <v>0</v>
      </c>
      <c r="D43" s="148">
        <f t="shared" si="16"/>
        <v>30</v>
      </c>
      <c r="E43" s="148">
        <f t="shared" si="17"/>
        <v>30</v>
      </c>
      <c r="F43" s="148">
        <v>30</v>
      </c>
      <c r="G43" s="148">
        <f>H43-F43</f>
        <v>20</v>
      </c>
      <c r="H43" s="148">
        <f>$B$8*I43</f>
        <v>50</v>
      </c>
      <c r="I43" s="151">
        <f>SUM(M43,Q43,U43,Y43,AC43,AG43)</f>
        <v>2</v>
      </c>
      <c r="J43" s="150"/>
      <c r="K43" s="148"/>
      <c r="L43" s="148"/>
      <c r="M43" s="149"/>
      <c r="N43" s="150"/>
      <c r="O43" s="148"/>
      <c r="P43" s="148"/>
      <c r="Q43" s="151"/>
      <c r="R43" s="130">
        <v>0</v>
      </c>
      <c r="S43" s="148">
        <v>30</v>
      </c>
      <c r="T43" s="148">
        <v>20</v>
      </c>
      <c r="U43" s="149">
        <v>2</v>
      </c>
      <c r="V43" s="150"/>
      <c r="W43" s="148"/>
      <c r="X43" s="148"/>
      <c r="Y43" s="151"/>
      <c r="Z43" s="130"/>
      <c r="AA43" s="148"/>
      <c r="AB43" s="148"/>
      <c r="AC43" s="149"/>
      <c r="AD43" s="150"/>
      <c r="AE43" s="148"/>
      <c r="AF43" s="148"/>
      <c r="AG43" s="151"/>
      <c r="AH43" s="155" t="s">
        <v>64</v>
      </c>
      <c r="AI43" s="146"/>
    </row>
    <row r="44" spans="1:35">
      <c r="A44" s="129">
        <v>27</v>
      </c>
      <c r="B44" s="221" t="s">
        <v>87</v>
      </c>
      <c r="C44" s="157">
        <f t="shared" si="16"/>
        <v>0</v>
      </c>
      <c r="D44" s="157">
        <f t="shared" si="16"/>
        <v>90</v>
      </c>
      <c r="E44" s="157">
        <f t="shared" si="17"/>
        <v>90</v>
      </c>
      <c r="F44" s="157">
        <v>90</v>
      </c>
      <c r="G44" s="157">
        <f>H44-F44</f>
        <v>60</v>
      </c>
      <c r="H44" s="157">
        <f>$B$8*I44</f>
        <v>150</v>
      </c>
      <c r="I44" s="160">
        <f>SUM(M44,Q44,U44,Y44,AC44,AG44)</f>
        <v>6</v>
      </c>
      <c r="J44" s="150"/>
      <c r="K44" s="148"/>
      <c r="L44" s="148"/>
      <c r="M44" s="149"/>
      <c r="N44" s="150"/>
      <c r="O44" s="148"/>
      <c r="P44" s="148"/>
      <c r="Q44" s="151"/>
      <c r="R44" s="130"/>
      <c r="S44" s="148"/>
      <c r="T44" s="148"/>
      <c r="U44" s="149"/>
      <c r="V44" s="150">
        <v>0</v>
      </c>
      <c r="W44" s="148">
        <v>30</v>
      </c>
      <c r="X44" s="148">
        <v>20</v>
      </c>
      <c r="Y44" s="151">
        <v>2</v>
      </c>
      <c r="Z44" s="130">
        <v>0</v>
      </c>
      <c r="AA44" s="148">
        <v>30</v>
      </c>
      <c r="AB44" s="148">
        <v>20</v>
      </c>
      <c r="AC44" s="149">
        <v>2</v>
      </c>
      <c r="AD44" s="150">
        <v>0</v>
      </c>
      <c r="AE44" s="148">
        <v>30</v>
      </c>
      <c r="AF44" s="148">
        <v>20</v>
      </c>
      <c r="AG44" s="151">
        <v>2</v>
      </c>
      <c r="AH44" s="155" t="s">
        <v>115</v>
      </c>
      <c r="AI44" s="146"/>
    </row>
    <row r="45" spans="1:35" ht="13.5" thickBot="1">
      <c r="A45" s="129">
        <v>28</v>
      </c>
      <c r="B45" s="222" t="s">
        <v>89</v>
      </c>
      <c r="C45" s="148">
        <f t="shared" si="16"/>
        <v>0</v>
      </c>
      <c r="D45" s="148">
        <f t="shared" si="16"/>
        <v>30</v>
      </c>
      <c r="E45" s="148">
        <f t="shared" si="17"/>
        <v>30</v>
      </c>
      <c r="F45" s="148">
        <v>30</v>
      </c>
      <c r="G45" s="148">
        <f>H45-F45</f>
        <v>20</v>
      </c>
      <c r="H45" s="148">
        <f>$B$8*I45</f>
        <v>50</v>
      </c>
      <c r="I45" s="151">
        <f>SUM(M45,Q45,U45,Y45,AC45,AG45)</f>
        <v>2</v>
      </c>
      <c r="J45" s="174"/>
      <c r="K45" s="172"/>
      <c r="L45" s="172"/>
      <c r="M45" s="173"/>
      <c r="N45" s="174"/>
      <c r="O45" s="172"/>
      <c r="P45" s="172"/>
      <c r="Q45" s="176"/>
      <c r="R45" s="175"/>
      <c r="S45" s="172"/>
      <c r="T45" s="172"/>
      <c r="U45" s="173"/>
      <c r="V45" s="174">
        <v>0</v>
      </c>
      <c r="W45" s="172">
        <v>30</v>
      </c>
      <c r="X45" s="172">
        <v>20</v>
      </c>
      <c r="Y45" s="176">
        <v>2</v>
      </c>
      <c r="Z45" s="175"/>
      <c r="AA45" s="172"/>
      <c r="AB45" s="172"/>
      <c r="AC45" s="173"/>
      <c r="AD45" s="174"/>
      <c r="AE45" s="172"/>
      <c r="AF45" s="172"/>
      <c r="AG45" s="176"/>
      <c r="AH45" s="155" t="s">
        <v>62</v>
      </c>
      <c r="AI45" s="146"/>
    </row>
    <row r="46" spans="1:35" ht="13.5" thickBot="1">
      <c r="A46" s="162"/>
      <c r="B46" s="163" t="s">
        <v>55</v>
      </c>
      <c r="C46" s="164">
        <f>SUM(C41:C44)</f>
        <v>0</v>
      </c>
      <c r="D46" s="164">
        <f>SUM(D41:D45)</f>
        <v>210</v>
      </c>
      <c r="E46" s="164">
        <f t="shared" si="17"/>
        <v>210</v>
      </c>
      <c r="F46" s="164">
        <f t="shared" ref="F46:AG46" si="18">SUM(F41:F45)</f>
        <v>210</v>
      </c>
      <c r="G46" s="164">
        <f t="shared" si="18"/>
        <v>165</v>
      </c>
      <c r="H46" s="164">
        <f t="shared" si="18"/>
        <v>375</v>
      </c>
      <c r="I46" s="165">
        <f t="shared" si="18"/>
        <v>15</v>
      </c>
      <c r="J46" s="164">
        <f t="shared" si="18"/>
        <v>0</v>
      </c>
      <c r="K46" s="164">
        <f t="shared" si="18"/>
        <v>30</v>
      </c>
      <c r="L46" s="164">
        <f t="shared" si="18"/>
        <v>45</v>
      </c>
      <c r="M46" s="168">
        <f t="shared" si="18"/>
        <v>3</v>
      </c>
      <c r="N46" s="164">
        <f t="shared" si="18"/>
        <v>0</v>
      </c>
      <c r="O46" s="164">
        <f t="shared" si="18"/>
        <v>30</v>
      </c>
      <c r="P46" s="164">
        <f t="shared" si="18"/>
        <v>20</v>
      </c>
      <c r="Q46" s="168">
        <f t="shared" si="18"/>
        <v>2</v>
      </c>
      <c r="R46" s="164">
        <f t="shared" si="18"/>
        <v>0</v>
      </c>
      <c r="S46" s="164">
        <f t="shared" si="18"/>
        <v>30</v>
      </c>
      <c r="T46" s="164">
        <f t="shared" si="18"/>
        <v>20</v>
      </c>
      <c r="U46" s="168">
        <f t="shared" si="18"/>
        <v>2</v>
      </c>
      <c r="V46" s="164">
        <f t="shared" si="18"/>
        <v>0</v>
      </c>
      <c r="W46" s="164">
        <f t="shared" si="18"/>
        <v>60</v>
      </c>
      <c r="X46" s="164">
        <f t="shared" si="18"/>
        <v>40</v>
      </c>
      <c r="Y46" s="168">
        <f t="shared" si="18"/>
        <v>4</v>
      </c>
      <c r="Z46" s="164">
        <f t="shared" si="18"/>
        <v>0</v>
      </c>
      <c r="AA46" s="164">
        <f t="shared" si="18"/>
        <v>30</v>
      </c>
      <c r="AB46" s="164">
        <f t="shared" si="18"/>
        <v>20</v>
      </c>
      <c r="AC46" s="168">
        <f t="shared" si="18"/>
        <v>2</v>
      </c>
      <c r="AD46" s="218">
        <f t="shared" si="18"/>
        <v>0</v>
      </c>
      <c r="AE46" s="218">
        <f t="shared" si="18"/>
        <v>30</v>
      </c>
      <c r="AF46" s="218">
        <f t="shared" si="18"/>
        <v>20</v>
      </c>
      <c r="AG46" s="165">
        <f t="shared" si="18"/>
        <v>2</v>
      </c>
      <c r="AH46" s="169"/>
    </row>
    <row r="47" spans="1:35" ht="13.5" thickBot="1">
      <c r="A47" s="129" t="s">
        <v>19</v>
      </c>
      <c r="B47" s="5626" t="s">
        <v>116</v>
      </c>
      <c r="C47" s="5626"/>
      <c r="D47" s="5626"/>
      <c r="E47" s="5626"/>
      <c r="F47" s="5626"/>
      <c r="G47" s="5626"/>
      <c r="H47" s="5626"/>
      <c r="I47" s="5626"/>
      <c r="J47" s="5626"/>
      <c r="K47" s="5626"/>
      <c r="L47" s="5626"/>
      <c r="M47" s="5626"/>
      <c r="N47" s="5626"/>
      <c r="O47" s="5626"/>
      <c r="P47" s="5626"/>
      <c r="Q47" s="5626"/>
      <c r="R47" s="5626"/>
      <c r="S47" s="5626"/>
      <c r="T47" s="5626"/>
      <c r="U47" s="5626"/>
      <c r="V47" s="5626"/>
      <c r="W47" s="5626"/>
      <c r="X47" s="5626"/>
      <c r="Y47" s="5626"/>
      <c r="Z47" s="5626"/>
      <c r="AA47" s="5626"/>
      <c r="AB47" s="5626"/>
      <c r="AC47" s="5626"/>
      <c r="AD47" s="5626"/>
      <c r="AE47" s="5626"/>
      <c r="AF47" s="5626"/>
      <c r="AG47" s="5627"/>
      <c r="AH47" s="145"/>
    </row>
    <row r="48" spans="1:35">
      <c r="A48" s="129">
        <v>29</v>
      </c>
      <c r="B48" s="223" t="s">
        <v>117</v>
      </c>
      <c r="C48" s="140">
        <v>0</v>
      </c>
      <c r="D48" s="140">
        <v>30</v>
      </c>
      <c r="E48" s="140">
        <f>SUM(C48:D48)</f>
        <v>30</v>
      </c>
      <c r="F48" s="140">
        <v>30</v>
      </c>
      <c r="G48" s="134">
        <f>H48-F48</f>
        <v>45</v>
      </c>
      <c r="H48" s="140">
        <f>$B$8*I48</f>
        <v>75</v>
      </c>
      <c r="I48" s="143">
        <f>SUM(M48,Q48,U48,Y48,AC48,AG48)</f>
        <v>3</v>
      </c>
      <c r="J48" s="142"/>
      <c r="K48" s="140"/>
      <c r="L48" s="140"/>
      <c r="M48" s="143"/>
      <c r="N48" s="142">
        <v>0</v>
      </c>
      <c r="O48" s="140">
        <v>30</v>
      </c>
      <c r="P48" s="140">
        <v>45</v>
      </c>
      <c r="Q48" s="143">
        <v>3</v>
      </c>
      <c r="R48" s="142"/>
      <c r="S48" s="140"/>
      <c r="T48" s="140"/>
      <c r="U48" s="143"/>
      <c r="V48" s="142"/>
      <c r="W48" s="140"/>
      <c r="X48" s="140"/>
      <c r="Y48" s="143"/>
      <c r="Z48" s="142"/>
      <c r="AA48" s="140"/>
      <c r="AB48" s="140"/>
      <c r="AC48" s="143"/>
      <c r="AD48" s="142"/>
      <c r="AE48" s="140"/>
      <c r="AF48" s="140"/>
      <c r="AG48" s="143"/>
      <c r="AH48" s="155" t="s">
        <v>58</v>
      </c>
      <c r="AI48" s="146"/>
    </row>
    <row r="49" spans="1:35">
      <c r="A49" s="138">
        <v>30</v>
      </c>
      <c r="B49" s="224" t="s">
        <v>118</v>
      </c>
      <c r="C49" s="148">
        <f>SUM(J49,N49,R49,V49,Z49,AD49)</f>
        <v>0</v>
      </c>
      <c r="D49" s="148">
        <f>SUM(K49,O49,S49,W49,AA49,AE49)</f>
        <v>60</v>
      </c>
      <c r="E49" s="148">
        <f>SUM(C49:D49)</f>
        <v>60</v>
      </c>
      <c r="F49" s="148">
        <v>60</v>
      </c>
      <c r="G49" s="148">
        <f t="shared" ref="G49:G59" si="19">H49-F49</f>
        <v>90</v>
      </c>
      <c r="H49" s="148">
        <f>$B$8*I49</f>
        <v>150</v>
      </c>
      <c r="I49" s="151">
        <f>SUM(M49,Q49,U49,Y49,AC49,AG49)</f>
        <v>6</v>
      </c>
      <c r="J49" s="153">
        <v>0</v>
      </c>
      <c r="K49" s="148">
        <v>30</v>
      </c>
      <c r="L49" s="148">
        <v>45</v>
      </c>
      <c r="M49" s="151">
        <v>3</v>
      </c>
      <c r="N49" s="153">
        <v>0</v>
      </c>
      <c r="O49" s="148">
        <v>30</v>
      </c>
      <c r="P49" s="148">
        <v>45</v>
      </c>
      <c r="Q49" s="151">
        <v>3</v>
      </c>
      <c r="R49" s="150"/>
      <c r="S49" s="148"/>
      <c r="T49" s="148"/>
      <c r="U49" s="151"/>
      <c r="V49" s="159"/>
      <c r="W49" s="157"/>
      <c r="X49" s="157"/>
      <c r="Y49" s="160"/>
      <c r="Z49" s="150"/>
      <c r="AA49" s="148"/>
      <c r="AB49" s="148"/>
      <c r="AC49" s="151"/>
      <c r="AD49" s="150"/>
      <c r="AE49" s="148"/>
      <c r="AF49" s="148"/>
      <c r="AG49" s="151"/>
      <c r="AH49" s="155" t="s">
        <v>119</v>
      </c>
      <c r="AI49" s="146"/>
    </row>
    <row r="50" spans="1:35">
      <c r="A50" s="138">
        <v>31</v>
      </c>
      <c r="B50" s="224" t="s">
        <v>120</v>
      </c>
      <c r="C50" s="148">
        <f>SUM(J50,N50,R50,V50,Z50,AD50)</f>
        <v>0</v>
      </c>
      <c r="D50" s="148">
        <f>SUM(K50,O50,S50,W50,AA50,AE50)</f>
        <v>60</v>
      </c>
      <c r="E50" s="148">
        <f>SUM(C50:D50)</f>
        <v>60</v>
      </c>
      <c r="F50" s="148">
        <v>60</v>
      </c>
      <c r="G50" s="148">
        <f t="shared" si="19"/>
        <v>40</v>
      </c>
      <c r="H50" s="148">
        <f>$B$8*I50</f>
        <v>100</v>
      </c>
      <c r="I50" s="151">
        <f>SUM(M50,Q50,U50,Y50,AC50,AG50)</f>
        <v>4</v>
      </c>
      <c r="J50" s="153">
        <v>0</v>
      </c>
      <c r="K50" s="148">
        <v>30</v>
      </c>
      <c r="L50" s="148">
        <v>20</v>
      </c>
      <c r="M50" s="151">
        <v>2</v>
      </c>
      <c r="N50" s="150">
        <v>0</v>
      </c>
      <c r="O50" s="148">
        <v>30</v>
      </c>
      <c r="P50" s="148">
        <v>20</v>
      </c>
      <c r="Q50" s="151">
        <v>2</v>
      </c>
      <c r="R50" s="150"/>
      <c r="S50" s="148"/>
      <c r="T50" s="148"/>
      <c r="U50" s="151"/>
      <c r="V50" s="150"/>
      <c r="W50" s="148"/>
      <c r="X50" s="148"/>
      <c r="Y50" s="151"/>
      <c r="Z50" s="150"/>
      <c r="AA50" s="148"/>
      <c r="AB50" s="148"/>
      <c r="AC50" s="151"/>
      <c r="AD50" s="150"/>
      <c r="AE50" s="148"/>
      <c r="AF50" s="148"/>
      <c r="AG50" s="151"/>
      <c r="AH50" s="155" t="s">
        <v>119</v>
      </c>
      <c r="AI50" s="146"/>
    </row>
    <row r="51" spans="1:35">
      <c r="A51" s="138">
        <v>32</v>
      </c>
      <c r="B51" s="224" t="s">
        <v>121</v>
      </c>
      <c r="C51" s="148">
        <v>0</v>
      </c>
      <c r="D51" s="148">
        <v>30</v>
      </c>
      <c r="E51" s="148">
        <v>30</v>
      </c>
      <c r="F51" s="148">
        <v>30</v>
      </c>
      <c r="G51" s="148">
        <f t="shared" si="19"/>
        <v>20</v>
      </c>
      <c r="H51" s="148">
        <v>50</v>
      </c>
      <c r="I51" s="151">
        <v>2</v>
      </c>
      <c r="J51" s="153"/>
      <c r="K51" s="148"/>
      <c r="L51" s="148"/>
      <c r="M51" s="151"/>
      <c r="N51" s="150"/>
      <c r="O51" s="148"/>
      <c r="P51" s="148"/>
      <c r="Q51" s="151"/>
      <c r="R51" s="150">
        <v>0</v>
      </c>
      <c r="S51" s="148">
        <v>30</v>
      </c>
      <c r="T51" s="148">
        <v>20</v>
      </c>
      <c r="U51" s="151">
        <v>2</v>
      </c>
      <c r="V51" s="150"/>
      <c r="W51" s="148"/>
      <c r="X51" s="148"/>
      <c r="Y51" s="151"/>
      <c r="Z51" s="150"/>
      <c r="AA51" s="148"/>
      <c r="AB51" s="148"/>
      <c r="AC51" s="151"/>
      <c r="AD51" s="150"/>
      <c r="AE51" s="148"/>
      <c r="AF51" s="148"/>
      <c r="AG51" s="151"/>
      <c r="AH51" s="155" t="s">
        <v>64</v>
      </c>
      <c r="AI51" s="146"/>
    </row>
    <row r="52" spans="1:35">
      <c r="A52" s="129">
        <v>33</v>
      </c>
      <c r="B52" s="220" t="s">
        <v>122</v>
      </c>
      <c r="C52" s="148">
        <f t="shared" ref="C52:D54" si="20">SUM(J52,N52,R52,V52,Z52,AD52)</f>
        <v>0</v>
      </c>
      <c r="D52" s="148">
        <f t="shared" si="20"/>
        <v>60</v>
      </c>
      <c r="E52" s="148">
        <f>SUM(C52:D52)</f>
        <v>60</v>
      </c>
      <c r="F52" s="148">
        <v>60</v>
      </c>
      <c r="G52" s="148">
        <f t="shared" si="19"/>
        <v>90</v>
      </c>
      <c r="H52" s="148">
        <f>$B$8*I52</f>
        <v>150</v>
      </c>
      <c r="I52" s="151">
        <f>SUM(M52,Q52,U52,Y52,AC52,AG52)</f>
        <v>6</v>
      </c>
      <c r="J52" s="150"/>
      <c r="K52" s="148"/>
      <c r="L52" s="148"/>
      <c r="M52" s="151"/>
      <c r="N52" s="150"/>
      <c r="O52" s="148"/>
      <c r="P52" s="148"/>
      <c r="Q52" s="151"/>
      <c r="R52" s="150">
        <v>0</v>
      </c>
      <c r="S52" s="148">
        <v>30</v>
      </c>
      <c r="T52" s="148">
        <v>45</v>
      </c>
      <c r="U52" s="151">
        <v>3</v>
      </c>
      <c r="V52" s="150">
        <v>0</v>
      </c>
      <c r="W52" s="148">
        <v>30</v>
      </c>
      <c r="X52" s="148">
        <v>45</v>
      </c>
      <c r="Y52" s="151">
        <v>3</v>
      </c>
      <c r="Z52" s="150"/>
      <c r="AA52" s="148"/>
      <c r="AB52" s="148"/>
      <c r="AC52" s="151"/>
      <c r="AD52" s="150"/>
      <c r="AE52" s="148"/>
      <c r="AF52" s="148"/>
      <c r="AG52" s="151"/>
      <c r="AH52" s="155" t="s">
        <v>123</v>
      </c>
      <c r="AI52" s="146"/>
    </row>
    <row r="53" spans="1:35">
      <c r="A53" s="138">
        <v>34</v>
      </c>
      <c r="B53" s="225" t="s">
        <v>124</v>
      </c>
      <c r="C53" s="148">
        <f t="shared" si="20"/>
        <v>0</v>
      </c>
      <c r="D53" s="148">
        <f t="shared" si="20"/>
        <v>30</v>
      </c>
      <c r="E53" s="148">
        <f>SUM(C53:D53)</f>
        <v>30</v>
      </c>
      <c r="F53" s="148">
        <v>30</v>
      </c>
      <c r="G53" s="148">
        <f t="shared" si="19"/>
        <v>20</v>
      </c>
      <c r="H53" s="148">
        <f>$B$8*I53</f>
        <v>50</v>
      </c>
      <c r="I53" s="151">
        <f>SUM(M53,Q53,U53,Y53,AC53,AG53)</f>
        <v>2</v>
      </c>
      <c r="J53" s="150"/>
      <c r="K53" s="148"/>
      <c r="L53" s="148"/>
      <c r="M53" s="151"/>
      <c r="N53" s="150">
        <v>0</v>
      </c>
      <c r="O53" s="148">
        <v>30</v>
      </c>
      <c r="P53" s="148">
        <v>20</v>
      </c>
      <c r="Q53" s="151">
        <v>2</v>
      </c>
      <c r="R53" s="150"/>
      <c r="S53" s="148"/>
      <c r="T53" s="148"/>
      <c r="U53" s="151"/>
      <c r="V53" s="150"/>
      <c r="W53" s="148"/>
      <c r="X53" s="148"/>
      <c r="Y53" s="151"/>
      <c r="Z53" s="150"/>
      <c r="AA53" s="148"/>
      <c r="AB53" s="148"/>
      <c r="AC53" s="151"/>
      <c r="AD53" s="150"/>
      <c r="AE53" s="148"/>
      <c r="AF53" s="148"/>
      <c r="AG53" s="151"/>
      <c r="AH53" s="155" t="s">
        <v>58</v>
      </c>
      <c r="AI53" s="146"/>
    </row>
    <row r="54" spans="1:35" ht="15.95" customHeight="1">
      <c r="A54" s="138">
        <v>35</v>
      </c>
      <c r="B54" s="226" t="s">
        <v>125</v>
      </c>
      <c r="C54" s="172">
        <f t="shared" si="20"/>
        <v>15</v>
      </c>
      <c r="D54" s="172">
        <f t="shared" si="20"/>
        <v>0</v>
      </c>
      <c r="E54" s="172">
        <f>SUM(C54:D54)</f>
        <v>15</v>
      </c>
      <c r="F54" s="172">
        <v>15</v>
      </c>
      <c r="G54" s="148">
        <f t="shared" si="19"/>
        <v>35</v>
      </c>
      <c r="H54" s="172">
        <f>$B$8*I54</f>
        <v>50</v>
      </c>
      <c r="I54" s="176">
        <f>SUM(M54,Q54,U54,Y54,AC54,AG54)</f>
        <v>2</v>
      </c>
      <c r="J54" s="174"/>
      <c r="K54" s="172"/>
      <c r="L54" s="172"/>
      <c r="M54" s="176"/>
      <c r="N54" s="174"/>
      <c r="O54" s="172"/>
      <c r="P54" s="172"/>
      <c r="Q54" s="176"/>
      <c r="R54" s="174"/>
      <c r="S54" s="172"/>
      <c r="T54" s="172"/>
      <c r="U54" s="176"/>
      <c r="V54" s="174">
        <v>15</v>
      </c>
      <c r="W54" s="172">
        <v>0</v>
      </c>
      <c r="X54" s="172">
        <v>35</v>
      </c>
      <c r="Y54" s="176">
        <v>2</v>
      </c>
      <c r="Z54" s="174"/>
      <c r="AA54" s="172"/>
      <c r="AB54" s="172"/>
      <c r="AC54" s="176"/>
      <c r="AD54" s="174"/>
      <c r="AE54" s="172"/>
      <c r="AF54" s="172"/>
      <c r="AG54" s="176"/>
      <c r="AH54" s="155" t="s">
        <v>62</v>
      </c>
      <c r="AI54" s="146"/>
    </row>
    <row r="55" spans="1:35" ht="25.5">
      <c r="A55" s="138">
        <v>36</v>
      </c>
      <c r="B55" s="226" t="s">
        <v>126</v>
      </c>
      <c r="C55" s="172">
        <v>60</v>
      </c>
      <c r="D55" s="172">
        <v>90</v>
      </c>
      <c r="E55" s="172">
        <v>150</v>
      </c>
      <c r="F55" s="172">
        <v>150</v>
      </c>
      <c r="G55" s="148">
        <f t="shared" si="19"/>
        <v>100</v>
      </c>
      <c r="H55" s="172">
        <v>250</v>
      </c>
      <c r="I55" s="176">
        <v>10</v>
      </c>
      <c r="J55" s="174"/>
      <c r="K55" s="172"/>
      <c r="L55" s="172"/>
      <c r="M55" s="176"/>
      <c r="N55" s="174"/>
      <c r="O55" s="172"/>
      <c r="P55" s="172"/>
      <c r="Q55" s="176"/>
      <c r="R55" s="174">
        <v>30</v>
      </c>
      <c r="S55" s="172">
        <v>30</v>
      </c>
      <c r="T55" s="172">
        <v>65</v>
      </c>
      <c r="U55" s="176">
        <v>5</v>
      </c>
      <c r="V55" s="174">
        <v>30</v>
      </c>
      <c r="W55" s="172">
        <v>60</v>
      </c>
      <c r="X55" s="172">
        <v>35</v>
      </c>
      <c r="Y55" s="176">
        <v>5</v>
      </c>
      <c r="Z55" s="174"/>
      <c r="AA55" s="172"/>
      <c r="AB55" s="172"/>
      <c r="AC55" s="176"/>
      <c r="AD55" s="174"/>
      <c r="AE55" s="172"/>
      <c r="AF55" s="172"/>
      <c r="AG55" s="176"/>
      <c r="AH55" s="145" t="s">
        <v>50</v>
      </c>
      <c r="AI55" s="146"/>
    </row>
    <row r="56" spans="1:35">
      <c r="A56" s="129">
        <v>37</v>
      </c>
      <c r="B56" s="219" t="s">
        <v>127</v>
      </c>
      <c r="C56" s="172">
        <v>30</v>
      </c>
      <c r="D56" s="172">
        <v>60</v>
      </c>
      <c r="E56" s="172">
        <v>90</v>
      </c>
      <c r="F56" s="172">
        <v>90</v>
      </c>
      <c r="G56" s="148">
        <f t="shared" si="19"/>
        <v>160</v>
      </c>
      <c r="H56" s="172">
        <v>250</v>
      </c>
      <c r="I56" s="176">
        <v>10</v>
      </c>
      <c r="J56" s="174"/>
      <c r="K56" s="172"/>
      <c r="L56" s="172"/>
      <c r="M56" s="176"/>
      <c r="N56" s="174"/>
      <c r="O56" s="172"/>
      <c r="P56" s="172"/>
      <c r="Q56" s="176"/>
      <c r="R56" s="174"/>
      <c r="S56" s="172"/>
      <c r="T56" s="172"/>
      <c r="U56" s="176"/>
      <c r="V56" s="174"/>
      <c r="W56" s="172"/>
      <c r="X56" s="172"/>
      <c r="Y56" s="176"/>
      <c r="Z56" s="174">
        <v>15</v>
      </c>
      <c r="AA56" s="172">
        <v>30</v>
      </c>
      <c r="AB56" s="172">
        <v>55</v>
      </c>
      <c r="AC56" s="176">
        <v>4</v>
      </c>
      <c r="AD56" s="174">
        <v>15</v>
      </c>
      <c r="AE56" s="172">
        <v>30</v>
      </c>
      <c r="AF56" s="172">
        <v>105</v>
      </c>
      <c r="AG56" s="176">
        <v>6</v>
      </c>
      <c r="AH56" s="145" t="s">
        <v>57</v>
      </c>
      <c r="AI56" s="146"/>
    </row>
    <row r="57" spans="1:35">
      <c r="A57" s="138">
        <v>38</v>
      </c>
      <c r="B57" s="222" t="s">
        <v>128</v>
      </c>
      <c r="C57" s="148">
        <f>SUM(J57,N57,R57,V57,Z57,AD57)</f>
        <v>30</v>
      </c>
      <c r="D57" s="148">
        <f>SUM(K57,O57,S57,W57,AA57,AE57)</f>
        <v>60</v>
      </c>
      <c r="E57" s="148">
        <f>SUM(C57:D57)</f>
        <v>90</v>
      </c>
      <c r="F57" s="148">
        <v>90</v>
      </c>
      <c r="G57" s="148">
        <f t="shared" si="19"/>
        <v>160</v>
      </c>
      <c r="H57" s="148">
        <f>$B$8*I57</f>
        <v>250</v>
      </c>
      <c r="I57" s="151">
        <f>SUM(M57,Q57,U57,Y57,AC57,AG57)</f>
        <v>10</v>
      </c>
      <c r="J57" s="153"/>
      <c r="K57" s="179"/>
      <c r="L57" s="179"/>
      <c r="M57" s="227"/>
      <c r="N57" s="153"/>
      <c r="O57" s="179"/>
      <c r="P57" s="179"/>
      <c r="Q57" s="227"/>
      <c r="R57" s="153"/>
      <c r="S57" s="179"/>
      <c r="T57" s="179"/>
      <c r="U57" s="227"/>
      <c r="V57" s="153"/>
      <c r="W57" s="179"/>
      <c r="X57" s="179"/>
      <c r="Y57" s="227"/>
      <c r="Z57" s="153">
        <v>15</v>
      </c>
      <c r="AA57" s="179">
        <v>30</v>
      </c>
      <c r="AB57" s="179">
        <v>55</v>
      </c>
      <c r="AC57" s="227">
        <v>4</v>
      </c>
      <c r="AD57" s="153">
        <v>15</v>
      </c>
      <c r="AE57" s="179">
        <v>30</v>
      </c>
      <c r="AF57" s="179">
        <v>105</v>
      </c>
      <c r="AG57" s="227">
        <v>6</v>
      </c>
      <c r="AH57" s="228" t="s">
        <v>57</v>
      </c>
      <c r="AI57" s="146"/>
    </row>
    <row r="58" spans="1:35" ht="13.5" thickBot="1">
      <c r="A58" s="138">
        <v>39</v>
      </c>
      <c r="B58" s="229" t="s">
        <v>99</v>
      </c>
      <c r="C58" s="205">
        <v>0</v>
      </c>
      <c r="D58" s="205">
        <v>960</v>
      </c>
      <c r="E58" s="148">
        <f>SUM(C58:D58)</f>
        <v>960</v>
      </c>
      <c r="F58" s="205">
        <v>960</v>
      </c>
      <c r="G58" s="172">
        <f t="shared" si="19"/>
        <v>40</v>
      </c>
      <c r="H58" s="205">
        <f>$B$8*I58</f>
        <v>1000</v>
      </c>
      <c r="I58" s="186">
        <f>SUM(M58,Q58,U58,Y58,AC58,AG58)</f>
        <v>40</v>
      </c>
      <c r="J58" s="204">
        <v>0</v>
      </c>
      <c r="K58" s="205">
        <v>100</v>
      </c>
      <c r="L58" s="205">
        <v>0</v>
      </c>
      <c r="M58" s="186">
        <v>4</v>
      </c>
      <c r="N58" s="204">
        <v>0</v>
      </c>
      <c r="O58" s="205">
        <v>120</v>
      </c>
      <c r="P58" s="205">
        <v>5</v>
      </c>
      <c r="Q58" s="186">
        <v>5</v>
      </c>
      <c r="R58" s="204">
        <v>0</v>
      </c>
      <c r="S58" s="205">
        <v>170</v>
      </c>
      <c r="T58" s="205">
        <v>5</v>
      </c>
      <c r="U58" s="186">
        <v>7</v>
      </c>
      <c r="V58" s="204">
        <v>0</v>
      </c>
      <c r="W58" s="205">
        <v>190</v>
      </c>
      <c r="X58" s="205">
        <v>10</v>
      </c>
      <c r="Y58" s="186">
        <v>8</v>
      </c>
      <c r="Z58" s="204">
        <v>0</v>
      </c>
      <c r="AA58" s="205">
        <v>190</v>
      </c>
      <c r="AB58" s="205">
        <v>10</v>
      </c>
      <c r="AC58" s="186">
        <v>8</v>
      </c>
      <c r="AD58" s="204">
        <v>0</v>
      </c>
      <c r="AE58" s="205">
        <v>190</v>
      </c>
      <c r="AF58" s="205">
        <v>10</v>
      </c>
      <c r="AG58" s="186">
        <v>8</v>
      </c>
      <c r="AH58" s="155" t="s">
        <v>100</v>
      </c>
      <c r="AI58" s="146"/>
    </row>
    <row r="59" spans="1:35" ht="13.5" thickBot="1">
      <c r="A59" s="162"/>
      <c r="B59" s="230" t="s">
        <v>55</v>
      </c>
      <c r="C59" s="184">
        <f>SUM(C48:C58)</f>
        <v>135</v>
      </c>
      <c r="D59" s="184">
        <f>SUM(D48:D58)</f>
        <v>1440</v>
      </c>
      <c r="E59" s="184">
        <f>SUM(C59:D59)</f>
        <v>1575</v>
      </c>
      <c r="F59" s="184">
        <f>SUM(F48:F58)</f>
        <v>1575</v>
      </c>
      <c r="G59" s="140">
        <f t="shared" si="19"/>
        <v>800</v>
      </c>
      <c r="H59" s="184">
        <f t="shared" ref="H59:AG59" si="21">SUM(H48:H58)</f>
        <v>2375</v>
      </c>
      <c r="I59" s="231">
        <f t="shared" si="21"/>
        <v>95</v>
      </c>
      <c r="J59" s="167">
        <f t="shared" si="21"/>
        <v>0</v>
      </c>
      <c r="K59" s="164">
        <f t="shared" si="21"/>
        <v>160</v>
      </c>
      <c r="L59" s="164">
        <f t="shared" si="21"/>
        <v>65</v>
      </c>
      <c r="M59" s="165">
        <f t="shared" si="21"/>
        <v>9</v>
      </c>
      <c r="N59" s="166">
        <f t="shared" si="21"/>
        <v>0</v>
      </c>
      <c r="O59" s="164">
        <f t="shared" si="21"/>
        <v>240</v>
      </c>
      <c r="P59" s="164">
        <f t="shared" si="21"/>
        <v>135</v>
      </c>
      <c r="Q59" s="165">
        <f t="shared" si="21"/>
        <v>15</v>
      </c>
      <c r="R59" s="167">
        <f t="shared" si="21"/>
        <v>30</v>
      </c>
      <c r="S59" s="164">
        <f t="shared" si="21"/>
        <v>260</v>
      </c>
      <c r="T59" s="164">
        <f t="shared" si="21"/>
        <v>135</v>
      </c>
      <c r="U59" s="168">
        <f t="shared" si="21"/>
        <v>17</v>
      </c>
      <c r="V59" s="166">
        <f t="shared" si="21"/>
        <v>45</v>
      </c>
      <c r="W59" s="164">
        <f t="shared" si="21"/>
        <v>280</v>
      </c>
      <c r="X59" s="164">
        <f t="shared" si="21"/>
        <v>125</v>
      </c>
      <c r="Y59" s="165">
        <f t="shared" si="21"/>
        <v>18</v>
      </c>
      <c r="Z59" s="166">
        <f t="shared" si="21"/>
        <v>30</v>
      </c>
      <c r="AA59" s="164">
        <f t="shared" si="21"/>
        <v>250</v>
      </c>
      <c r="AB59" s="164">
        <f t="shared" si="21"/>
        <v>120</v>
      </c>
      <c r="AC59" s="165">
        <f t="shared" si="21"/>
        <v>16</v>
      </c>
      <c r="AD59" s="167">
        <f t="shared" si="21"/>
        <v>30</v>
      </c>
      <c r="AE59" s="164">
        <f t="shared" si="21"/>
        <v>250</v>
      </c>
      <c r="AF59" s="164">
        <f t="shared" si="21"/>
        <v>220</v>
      </c>
      <c r="AG59" s="165">
        <f t="shared" si="21"/>
        <v>20</v>
      </c>
      <c r="AH59" s="169"/>
    </row>
    <row r="60" spans="1:35" ht="13.5" thickBot="1">
      <c r="A60" s="129" t="s">
        <v>20</v>
      </c>
      <c r="B60" s="5626" t="s">
        <v>101</v>
      </c>
      <c r="C60" s="5626"/>
      <c r="D60" s="5626"/>
      <c r="E60" s="5626"/>
      <c r="F60" s="5626"/>
      <c r="G60" s="5626"/>
      <c r="H60" s="5626"/>
      <c r="I60" s="5626"/>
      <c r="J60" s="5666"/>
      <c r="K60" s="5666"/>
      <c r="L60" s="5666"/>
      <c r="M60" s="5666"/>
      <c r="N60" s="5666"/>
      <c r="O60" s="5666"/>
      <c r="P60" s="5666"/>
      <c r="Q60" s="5666"/>
      <c r="R60" s="5666"/>
      <c r="S60" s="5666"/>
      <c r="T60" s="5666"/>
      <c r="U60" s="5666"/>
      <c r="V60" s="5666"/>
      <c r="W60" s="5666"/>
      <c r="X60" s="5666"/>
      <c r="Y60" s="5666"/>
      <c r="Z60" s="5666"/>
      <c r="AA60" s="5666"/>
      <c r="AB60" s="5666"/>
      <c r="AC60" s="5666"/>
      <c r="AD60" s="5666"/>
      <c r="AE60" s="5666"/>
      <c r="AF60" s="5666"/>
      <c r="AG60" s="5667"/>
      <c r="AH60" s="145"/>
    </row>
    <row r="61" spans="1:35" ht="13.5" thickBot="1">
      <c r="A61" s="129">
        <v>40</v>
      </c>
      <c r="B61" s="232" t="s">
        <v>129</v>
      </c>
      <c r="C61" s="140">
        <v>0</v>
      </c>
      <c r="D61" s="140">
        <f>SUM(K61,O61,S61,W61,AA61,AE61)</f>
        <v>30</v>
      </c>
      <c r="E61" s="140">
        <f>SUM(C61:D61)</f>
        <v>30</v>
      </c>
      <c r="F61" s="140">
        <v>30</v>
      </c>
      <c r="G61" s="140">
        <f>H61-F61</f>
        <v>70</v>
      </c>
      <c r="H61" s="140">
        <f>$B$8*I61</f>
        <v>100</v>
      </c>
      <c r="I61" s="141">
        <f>SUM(M61,Q61,U61,Y61,AC61,AG61)</f>
        <v>4</v>
      </c>
      <c r="J61" s="142"/>
      <c r="K61" s="140"/>
      <c r="L61" s="140"/>
      <c r="M61" s="143"/>
      <c r="N61" s="144"/>
      <c r="O61" s="140"/>
      <c r="P61" s="140"/>
      <c r="Q61" s="141"/>
      <c r="R61" s="142"/>
      <c r="S61" s="140"/>
      <c r="T61" s="140"/>
      <c r="U61" s="143"/>
      <c r="V61" s="144"/>
      <c r="W61" s="140"/>
      <c r="X61" s="140"/>
      <c r="Y61" s="141"/>
      <c r="Z61" s="142">
        <v>0</v>
      </c>
      <c r="AA61" s="140">
        <v>30</v>
      </c>
      <c r="AB61" s="140">
        <v>70</v>
      </c>
      <c r="AC61" s="143">
        <v>4</v>
      </c>
      <c r="AD61" s="142"/>
      <c r="AE61" s="140"/>
      <c r="AF61" s="140"/>
      <c r="AG61" s="143"/>
      <c r="AH61" s="155" t="s">
        <v>52</v>
      </c>
    </row>
    <row r="62" spans="1:35" ht="13.5" thickBot="1">
      <c r="A62" s="162"/>
      <c r="B62" s="230" t="s">
        <v>55</v>
      </c>
      <c r="C62" s="184">
        <f>SUM(C61:C61)</f>
        <v>0</v>
      </c>
      <c r="D62" s="184">
        <f>SUM(D61:D61)</f>
        <v>30</v>
      </c>
      <c r="E62" s="184">
        <f>SUM(C62:D62)</f>
        <v>30</v>
      </c>
      <c r="F62" s="184">
        <f>SUM(F61:F61)</f>
        <v>30</v>
      </c>
      <c r="G62" s="184">
        <f>SUM(G61:G61)</f>
        <v>70</v>
      </c>
      <c r="H62" s="184">
        <f>SUM(H61:H61)</f>
        <v>100</v>
      </c>
      <c r="I62" s="233">
        <f>SUM(I61:I61)</f>
        <v>4</v>
      </c>
      <c r="J62" s="166"/>
      <c r="K62" s="164"/>
      <c r="L62" s="164"/>
      <c r="M62" s="206"/>
      <c r="N62" s="167"/>
      <c r="O62" s="164"/>
      <c r="P62" s="164"/>
      <c r="Q62" s="218"/>
      <c r="R62" s="166"/>
      <c r="S62" s="164"/>
      <c r="T62" s="164"/>
      <c r="U62" s="206"/>
      <c r="V62" s="167"/>
      <c r="W62" s="164"/>
      <c r="X62" s="164"/>
      <c r="Y62" s="218"/>
      <c r="Z62" s="166">
        <f t="shared" ref="Z62:AG62" si="22">SUM(Z61:Z61)</f>
        <v>0</v>
      </c>
      <c r="AA62" s="164">
        <f t="shared" si="22"/>
        <v>30</v>
      </c>
      <c r="AB62" s="164">
        <f t="shared" si="22"/>
        <v>70</v>
      </c>
      <c r="AC62" s="165">
        <f t="shared" si="22"/>
        <v>4</v>
      </c>
      <c r="AD62" s="166">
        <f t="shared" si="22"/>
        <v>0</v>
      </c>
      <c r="AE62" s="164">
        <f t="shared" si="22"/>
        <v>0</v>
      </c>
      <c r="AF62" s="164">
        <f t="shared" si="22"/>
        <v>0</v>
      </c>
      <c r="AG62" s="165">
        <f t="shared" si="22"/>
        <v>0</v>
      </c>
      <c r="AH62" s="234"/>
    </row>
    <row r="63" spans="1:35" ht="13.9" customHeight="1" thickBot="1">
      <c r="A63" s="5668" t="s">
        <v>3</v>
      </c>
      <c r="B63" s="5669"/>
      <c r="C63" s="164">
        <f>SUM(C17,C28,C33,C39,C46,C59,C62)</f>
        <v>585</v>
      </c>
      <c r="D63" s="164">
        <f>SUM(D17,D28,D33,D39,D46,D59,D62)</f>
        <v>2355</v>
      </c>
      <c r="E63" s="164">
        <f>SUM(C63:D63)</f>
        <v>2940</v>
      </c>
      <c r="F63" s="164">
        <f t="shared" ref="F63:AG63" si="23">SUM(F17,F28,F33,F39,F46,F59,F62)</f>
        <v>2940</v>
      </c>
      <c r="G63" s="164">
        <f t="shared" si="23"/>
        <v>1710</v>
      </c>
      <c r="H63" s="164">
        <f t="shared" si="23"/>
        <v>4650</v>
      </c>
      <c r="I63" s="235">
        <f t="shared" si="23"/>
        <v>186</v>
      </c>
      <c r="J63" s="164">
        <f t="shared" si="23"/>
        <v>120</v>
      </c>
      <c r="K63" s="164">
        <f t="shared" si="23"/>
        <v>355</v>
      </c>
      <c r="L63" s="164">
        <f t="shared" si="23"/>
        <v>250</v>
      </c>
      <c r="M63" s="168">
        <f t="shared" si="23"/>
        <v>29</v>
      </c>
      <c r="N63" s="166">
        <f t="shared" si="23"/>
        <v>75</v>
      </c>
      <c r="O63" s="164">
        <f t="shared" si="23"/>
        <v>420</v>
      </c>
      <c r="P63" s="164">
        <f t="shared" si="23"/>
        <v>230</v>
      </c>
      <c r="Q63" s="165">
        <f t="shared" si="23"/>
        <v>29</v>
      </c>
      <c r="R63" s="167">
        <f t="shared" si="23"/>
        <v>120</v>
      </c>
      <c r="S63" s="164">
        <f t="shared" si="23"/>
        <v>425</v>
      </c>
      <c r="T63" s="164">
        <f t="shared" si="23"/>
        <v>255</v>
      </c>
      <c r="U63" s="168">
        <f t="shared" si="23"/>
        <v>32</v>
      </c>
      <c r="V63" s="166">
        <f t="shared" si="23"/>
        <v>105</v>
      </c>
      <c r="W63" s="164">
        <f t="shared" si="23"/>
        <v>445</v>
      </c>
      <c r="X63" s="164">
        <f t="shared" si="23"/>
        <v>250</v>
      </c>
      <c r="Y63" s="165">
        <f t="shared" si="23"/>
        <v>32</v>
      </c>
      <c r="Z63" s="167">
        <f t="shared" si="23"/>
        <v>90</v>
      </c>
      <c r="AA63" s="164">
        <f t="shared" si="23"/>
        <v>385</v>
      </c>
      <c r="AB63" s="164">
        <f t="shared" si="23"/>
        <v>350</v>
      </c>
      <c r="AC63" s="168">
        <f t="shared" si="23"/>
        <v>33</v>
      </c>
      <c r="AD63" s="166">
        <f t="shared" si="23"/>
        <v>75</v>
      </c>
      <c r="AE63" s="164">
        <f t="shared" si="23"/>
        <v>325</v>
      </c>
      <c r="AF63" s="164">
        <f t="shared" si="23"/>
        <v>375</v>
      </c>
      <c r="AG63" s="165">
        <f t="shared" si="23"/>
        <v>31</v>
      </c>
      <c r="AH63" s="236"/>
    </row>
    <row r="64" spans="1:35" ht="13.5" thickBot="1">
      <c r="A64" s="237"/>
      <c r="B64" s="237"/>
      <c r="C64" s="238"/>
      <c r="D64" s="238"/>
      <c r="E64" s="238"/>
      <c r="F64" s="238"/>
      <c r="G64" s="238"/>
      <c r="H64" s="238"/>
      <c r="I64" s="238"/>
      <c r="J64" s="5642"/>
      <c r="K64" s="5642"/>
      <c r="L64" s="5642"/>
      <c r="M64" s="5642"/>
      <c r="N64" s="5642"/>
      <c r="O64" s="5642"/>
      <c r="P64" s="5642"/>
      <c r="Q64" s="5642"/>
      <c r="R64" s="5642"/>
      <c r="S64" s="5642"/>
      <c r="T64" s="5642"/>
      <c r="U64" s="5642"/>
      <c r="V64" s="5642"/>
      <c r="W64" s="5642"/>
      <c r="X64" s="5642"/>
      <c r="Y64" s="5642"/>
      <c r="Z64" s="5642"/>
      <c r="AA64" s="5642"/>
      <c r="AB64" s="5642"/>
      <c r="AC64" s="5642"/>
      <c r="AD64" s="5642"/>
      <c r="AE64" s="5642"/>
      <c r="AF64" s="5642"/>
      <c r="AG64" s="5642"/>
      <c r="AH64" s="239" t="s">
        <v>22</v>
      </c>
    </row>
    <row r="65" spans="1:34" ht="13.5" thickBot="1">
      <c r="A65" s="237"/>
      <c r="B65" s="240"/>
      <c r="C65" s="240"/>
      <c r="D65" s="240"/>
      <c r="E65" s="240"/>
      <c r="F65" s="238"/>
      <c r="G65" s="238"/>
      <c r="H65" s="5649" t="s">
        <v>103</v>
      </c>
      <c r="I65" s="5651"/>
      <c r="J65" s="5675">
        <v>7</v>
      </c>
      <c r="K65" s="5670"/>
      <c r="L65" s="5670"/>
      <c r="M65" s="5670"/>
      <c r="N65" s="5670">
        <v>7</v>
      </c>
      <c r="O65" s="5670"/>
      <c r="P65" s="5670"/>
      <c r="Q65" s="5670"/>
      <c r="R65" s="5670">
        <v>6</v>
      </c>
      <c r="S65" s="5670"/>
      <c r="T65" s="5670"/>
      <c r="U65" s="5670"/>
      <c r="V65" s="5670">
        <v>7</v>
      </c>
      <c r="W65" s="5670"/>
      <c r="X65" s="5670"/>
      <c r="Y65" s="5670"/>
      <c r="Z65" s="5670">
        <v>5</v>
      </c>
      <c r="AA65" s="5670"/>
      <c r="AB65" s="5670"/>
      <c r="AC65" s="5670"/>
      <c r="AD65" s="5670">
        <v>5</v>
      </c>
      <c r="AE65" s="5670"/>
      <c r="AF65" s="5670"/>
      <c r="AG65" s="5670"/>
      <c r="AH65" s="241">
        <f>SUM(J65:AG65)</f>
        <v>37</v>
      </c>
    </row>
    <row r="66" spans="1:34" ht="13.5" thickBot="1">
      <c r="A66" s="237"/>
      <c r="B66" s="240"/>
      <c r="C66" s="238"/>
      <c r="D66" s="238"/>
      <c r="E66" s="238"/>
      <c r="F66" s="238"/>
      <c r="G66" s="238"/>
      <c r="H66" s="5671" t="s">
        <v>104</v>
      </c>
      <c r="I66" s="5672"/>
      <c r="J66" s="5673">
        <v>2</v>
      </c>
      <c r="K66" s="5674"/>
      <c r="L66" s="5674"/>
      <c r="M66" s="5674"/>
      <c r="N66" s="5674">
        <v>3</v>
      </c>
      <c r="O66" s="5674"/>
      <c r="P66" s="5674"/>
      <c r="Q66" s="5674"/>
      <c r="R66" s="5674">
        <v>2</v>
      </c>
      <c r="S66" s="5674"/>
      <c r="T66" s="5674"/>
      <c r="U66" s="5674"/>
      <c r="V66" s="5674">
        <v>2</v>
      </c>
      <c r="W66" s="5674"/>
      <c r="X66" s="5674"/>
      <c r="Y66" s="5674"/>
      <c r="Z66" s="5674">
        <v>1</v>
      </c>
      <c r="AA66" s="5674"/>
      <c r="AB66" s="5674"/>
      <c r="AC66" s="5674"/>
      <c r="AD66" s="5674">
        <v>3</v>
      </c>
      <c r="AE66" s="5674"/>
      <c r="AF66" s="5674"/>
      <c r="AG66" s="5674"/>
      <c r="AH66" s="242">
        <f>SUM(J66:AG66)</f>
        <v>13</v>
      </c>
    </row>
    <row r="67" spans="1:34">
      <c r="A67" s="237"/>
      <c r="B67" s="237"/>
      <c r="C67" s="238"/>
      <c r="D67" s="238"/>
      <c r="E67" s="238"/>
      <c r="F67" s="238"/>
      <c r="G67" s="238"/>
      <c r="H67" s="238"/>
      <c r="I67" s="238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</row>
    <row r="68" spans="1:34">
      <c r="B68" s="243" t="s">
        <v>130</v>
      </c>
    </row>
    <row r="69" spans="1:34">
      <c r="B69" s="244" t="s">
        <v>131</v>
      </c>
    </row>
  </sheetData>
  <mergeCells count="49">
    <mergeCell ref="AD65:AG65"/>
    <mergeCell ref="H66:I66"/>
    <mergeCell ref="J66:M66"/>
    <mergeCell ref="N66:Q66"/>
    <mergeCell ref="R66:U66"/>
    <mergeCell ref="V66:Y66"/>
    <mergeCell ref="Z66:AC66"/>
    <mergeCell ref="AD66:AG66"/>
    <mergeCell ref="H65:I65"/>
    <mergeCell ref="J65:M65"/>
    <mergeCell ref="N65:Q65"/>
    <mergeCell ref="R65:U65"/>
    <mergeCell ref="V65:Y65"/>
    <mergeCell ref="Z65:AC65"/>
    <mergeCell ref="B47:AG47"/>
    <mergeCell ref="B60:AG60"/>
    <mergeCell ref="A63:B63"/>
    <mergeCell ref="J64:M64"/>
    <mergeCell ref="N64:Q64"/>
    <mergeCell ref="R64:U64"/>
    <mergeCell ref="V64:Y64"/>
    <mergeCell ref="Z64:AC64"/>
    <mergeCell ref="AD64:AG64"/>
    <mergeCell ref="AD7:AG7"/>
    <mergeCell ref="B9:AG9"/>
    <mergeCell ref="B18:AG18"/>
    <mergeCell ref="B29:AG29"/>
    <mergeCell ref="B34:AG34"/>
    <mergeCell ref="B40:AG40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B3:AH3"/>
    <mergeCell ref="A4:AH4"/>
    <mergeCell ref="A5:AH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971B-D828-4E6C-AC03-141470D05ACD}">
  <sheetPr>
    <pageSetUpPr fitToPage="1"/>
  </sheetPr>
  <dimension ref="A1:AH76"/>
  <sheetViews>
    <sheetView zoomScale="80" zoomScaleNormal="80" workbookViewId="0">
      <selection activeCell="A2" sqref="A2:AH2"/>
    </sheetView>
  </sheetViews>
  <sheetFormatPr defaultColWidth="8.7109375" defaultRowHeight="12.75"/>
  <cols>
    <col min="1" max="1" width="3.5703125" style="1" customWidth="1"/>
    <col min="2" max="2" width="39.7109375" style="1" customWidth="1"/>
    <col min="3" max="3" width="5.140625" style="1" customWidth="1"/>
    <col min="4" max="4" width="5.28515625" style="1" customWidth="1"/>
    <col min="5" max="5" width="5.7109375" style="1" customWidth="1"/>
    <col min="6" max="6" width="8" style="1" customWidth="1"/>
    <col min="7" max="7" width="7" style="1" customWidth="1"/>
    <col min="8" max="8" width="6.42578125" style="1" customWidth="1"/>
    <col min="9" max="10" width="4.5703125" style="1" customWidth="1"/>
    <col min="11" max="12" width="4.7109375" style="1" customWidth="1"/>
    <col min="13" max="13" width="4.42578125" style="1" customWidth="1"/>
    <col min="14" max="14" width="4.5703125" style="1" customWidth="1"/>
    <col min="15" max="15" width="4.28515625" style="1" customWidth="1"/>
    <col min="16" max="16" width="4.5703125" style="1" customWidth="1"/>
    <col min="17" max="17" width="3.85546875" style="1" customWidth="1"/>
    <col min="18" max="18" width="4.28515625" style="1" customWidth="1"/>
    <col min="19" max="21" width="4.42578125" style="1" customWidth="1"/>
    <col min="22" max="22" width="4.28515625" style="1" customWidth="1"/>
    <col min="23" max="25" width="4.42578125" style="1" customWidth="1"/>
    <col min="26" max="27" width="4.28515625" style="1" customWidth="1"/>
    <col min="28" max="28" width="4.42578125" style="1" customWidth="1"/>
    <col min="29" max="30" width="3.85546875" style="1" customWidth="1"/>
    <col min="31" max="31" width="4.42578125" style="1" customWidth="1"/>
    <col min="32" max="32" width="4.28515625" style="1" customWidth="1"/>
    <col min="33" max="33" width="3.85546875" style="1" customWidth="1"/>
    <col min="34" max="34" width="12" style="1" customWidth="1"/>
    <col min="35" max="16384" width="8.7109375" style="1"/>
  </cols>
  <sheetData>
    <row r="1" spans="1:34" ht="13.9" customHeight="1">
      <c r="A1" s="5676" t="s">
        <v>37</v>
      </c>
      <c r="B1" s="5676"/>
      <c r="C1" s="5676"/>
      <c r="D1" s="5676"/>
      <c r="E1" s="5676"/>
      <c r="F1" s="5676"/>
      <c r="G1" s="5676"/>
      <c r="H1" s="5676"/>
      <c r="I1" s="5676"/>
      <c r="J1" s="5676"/>
      <c r="K1" s="5676"/>
      <c r="L1" s="5676"/>
      <c r="M1" s="5676"/>
      <c r="N1" s="5676"/>
      <c r="O1" s="5676"/>
      <c r="P1" s="5676"/>
      <c r="Q1" s="5676"/>
      <c r="R1" s="5676"/>
      <c r="S1" s="5676"/>
      <c r="T1" s="5676"/>
      <c r="U1" s="5676"/>
      <c r="V1" s="5676"/>
      <c r="W1" s="5676"/>
      <c r="X1" s="5676"/>
      <c r="Y1" s="5676"/>
      <c r="Z1" s="5676"/>
      <c r="AA1" s="5676"/>
      <c r="AB1" s="5676"/>
      <c r="AC1" s="5676"/>
      <c r="AD1" s="5676"/>
      <c r="AE1" s="5676"/>
      <c r="AF1" s="5676"/>
      <c r="AG1" s="5676"/>
      <c r="AH1" s="5676"/>
    </row>
    <row r="2" spans="1:34" ht="13.9" customHeight="1">
      <c r="A2" s="5676" t="s">
        <v>38</v>
      </c>
      <c r="B2" s="5676"/>
      <c r="C2" s="5676"/>
      <c r="D2" s="5676"/>
      <c r="E2" s="5676"/>
      <c r="F2" s="5676"/>
      <c r="G2" s="5676"/>
      <c r="H2" s="5676"/>
      <c r="I2" s="5676"/>
      <c r="J2" s="5676"/>
      <c r="K2" s="5676"/>
      <c r="L2" s="5676"/>
      <c r="M2" s="5676"/>
      <c r="N2" s="5676"/>
      <c r="O2" s="5676"/>
      <c r="P2" s="5676"/>
      <c r="Q2" s="5676"/>
      <c r="R2" s="5676"/>
      <c r="S2" s="5676"/>
      <c r="T2" s="5676"/>
      <c r="U2" s="5676"/>
      <c r="V2" s="5676"/>
      <c r="W2" s="5676"/>
      <c r="X2" s="5676"/>
      <c r="Y2" s="5676"/>
      <c r="Z2" s="5676"/>
      <c r="AA2" s="5676"/>
      <c r="AB2" s="5676"/>
      <c r="AC2" s="5676"/>
      <c r="AD2" s="5676"/>
      <c r="AE2" s="5676"/>
      <c r="AF2" s="5676"/>
      <c r="AG2" s="5676"/>
      <c r="AH2" s="5676"/>
    </row>
    <row r="3" spans="1:34" ht="13.9" customHeight="1">
      <c r="A3" s="2"/>
      <c r="B3" s="5677" t="s">
        <v>444</v>
      </c>
      <c r="C3" s="5678"/>
      <c r="D3" s="5678"/>
      <c r="E3" s="5678"/>
      <c r="F3" s="5678"/>
      <c r="G3" s="5678"/>
      <c r="H3" s="5678"/>
      <c r="I3" s="5678"/>
      <c r="J3" s="5678"/>
      <c r="K3" s="5678"/>
      <c r="L3" s="5678"/>
      <c r="M3" s="5678"/>
      <c r="N3" s="5678"/>
      <c r="O3" s="5678"/>
      <c r="P3" s="5678"/>
      <c r="Q3" s="5678"/>
      <c r="R3" s="5678"/>
      <c r="S3" s="5678"/>
      <c r="T3" s="5678"/>
      <c r="U3" s="5678"/>
      <c r="V3" s="5678"/>
      <c r="W3" s="5678"/>
      <c r="X3" s="5678"/>
      <c r="Y3" s="5678"/>
      <c r="Z3" s="5678"/>
      <c r="AA3" s="5678"/>
      <c r="AB3" s="5678"/>
      <c r="AC3" s="5678"/>
      <c r="AD3" s="5678"/>
      <c r="AE3" s="5678"/>
      <c r="AF3" s="5678"/>
      <c r="AG3" s="5678"/>
      <c r="AH3" s="5678"/>
    </row>
    <row r="4" spans="1:34" ht="13.9" customHeight="1">
      <c r="A4" s="5679" t="s">
        <v>0</v>
      </c>
      <c r="B4" s="5679"/>
      <c r="C4" s="5679"/>
      <c r="D4" s="5679"/>
      <c r="E4" s="5679"/>
      <c r="F4" s="5679"/>
      <c r="G4" s="5679"/>
      <c r="H4" s="5679"/>
      <c r="I4" s="5679"/>
      <c r="J4" s="5679"/>
      <c r="K4" s="5679"/>
      <c r="L4" s="5679"/>
      <c r="M4" s="5679"/>
      <c r="N4" s="5679"/>
      <c r="O4" s="5679"/>
      <c r="P4" s="5679"/>
      <c r="Q4" s="5679"/>
      <c r="R4" s="5679"/>
      <c r="S4" s="5679"/>
      <c r="T4" s="5679"/>
      <c r="U4" s="5679"/>
      <c r="V4" s="5679"/>
      <c r="W4" s="5679"/>
      <c r="X4" s="5679"/>
      <c r="Y4" s="5679"/>
      <c r="Z4" s="5679"/>
      <c r="AA4" s="5679"/>
      <c r="AB4" s="5679"/>
      <c r="AC4" s="5679"/>
      <c r="AD4" s="5679"/>
      <c r="AE4" s="5679"/>
      <c r="AF4" s="5679"/>
      <c r="AG4" s="5679"/>
      <c r="AH4" s="5679"/>
    </row>
    <row r="5" spans="1:34" ht="16.5" thickBot="1">
      <c r="A5" s="5679" t="s">
        <v>23</v>
      </c>
      <c r="B5" s="5679"/>
      <c r="C5" s="5679"/>
      <c r="D5" s="5679"/>
      <c r="E5" s="5679"/>
      <c r="F5" s="5679"/>
      <c r="G5" s="5679"/>
      <c r="H5" s="5679"/>
      <c r="I5" s="5679"/>
      <c r="J5" s="5679"/>
      <c r="K5" s="5679"/>
      <c r="L5" s="5679"/>
      <c r="M5" s="5679"/>
      <c r="N5" s="5679"/>
      <c r="O5" s="5679"/>
      <c r="P5" s="5679"/>
      <c r="Q5" s="5679"/>
      <c r="R5" s="5679"/>
      <c r="S5" s="5679"/>
      <c r="T5" s="5679"/>
      <c r="U5" s="5679"/>
      <c r="V5" s="5679"/>
      <c r="W5" s="5679"/>
      <c r="X5" s="5679"/>
      <c r="Y5" s="5679"/>
      <c r="Z5" s="5679"/>
      <c r="AA5" s="5679"/>
      <c r="AB5" s="5679"/>
      <c r="AC5" s="5679"/>
      <c r="AD5" s="5679"/>
      <c r="AE5" s="5679"/>
      <c r="AF5" s="5679"/>
      <c r="AG5" s="5679"/>
      <c r="AH5" s="5679"/>
    </row>
    <row r="6" spans="1:34">
      <c r="A6" s="2732"/>
      <c r="B6" s="2733">
        <v>25</v>
      </c>
      <c r="C6" s="5687" t="s">
        <v>1</v>
      </c>
      <c r="D6" s="5687"/>
      <c r="E6" s="5687"/>
      <c r="F6" s="5688" t="s">
        <v>25</v>
      </c>
      <c r="G6" s="5688" t="s">
        <v>2</v>
      </c>
      <c r="H6" s="5687" t="s">
        <v>3</v>
      </c>
      <c r="I6" s="5691" t="s">
        <v>4</v>
      </c>
      <c r="J6" s="5680" t="s">
        <v>5</v>
      </c>
      <c r="K6" s="5680"/>
      <c r="L6" s="5680"/>
      <c r="M6" s="5680"/>
      <c r="N6" s="5680"/>
      <c r="O6" s="5680"/>
      <c r="P6" s="5680"/>
      <c r="Q6" s="5680"/>
      <c r="R6" s="5680"/>
      <c r="S6" s="5680"/>
      <c r="T6" s="5680"/>
      <c r="U6" s="5680"/>
      <c r="V6" s="5680"/>
      <c r="W6" s="5680"/>
      <c r="X6" s="5680"/>
      <c r="Y6" s="5680"/>
      <c r="Z6" s="5680"/>
      <c r="AA6" s="5680"/>
      <c r="AB6" s="5680"/>
      <c r="AC6" s="5680"/>
      <c r="AD6" s="5680"/>
      <c r="AE6" s="5680"/>
      <c r="AF6" s="5680"/>
      <c r="AG6" s="5680"/>
      <c r="AH6" s="5681" t="s">
        <v>26</v>
      </c>
    </row>
    <row r="7" spans="1:34" ht="13.5" thickBot="1">
      <c r="A7" s="2734"/>
      <c r="B7" s="1334"/>
      <c r="C7" s="5684" t="s">
        <v>6</v>
      </c>
      <c r="D7" s="5684" t="s">
        <v>7</v>
      </c>
      <c r="E7" s="5684" t="s">
        <v>39</v>
      </c>
      <c r="F7" s="5689"/>
      <c r="G7" s="5689"/>
      <c r="H7" s="5684"/>
      <c r="I7" s="5692"/>
      <c r="J7" s="5686">
        <v>1</v>
      </c>
      <c r="K7" s="5686"/>
      <c r="L7" s="5686"/>
      <c r="M7" s="5686"/>
      <c r="N7" s="5686">
        <v>2</v>
      </c>
      <c r="O7" s="5686"/>
      <c r="P7" s="5686"/>
      <c r="Q7" s="5686"/>
      <c r="R7" s="5686">
        <v>3</v>
      </c>
      <c r="S7" s="5686"/>
      <c r="T7" s="5686"/>
      <c r="U7" s="5686"/>
      <c r="V7" s="5686">
        <v>4</v>
      </c>
      <c r="W7" s="5686"/>
      <c r="X7" s="5686"/>
      <c r="Y7" s="5686"/>
      <c r="Z7" s="5686">
        <v>5</v>
      </c>
      <c r="AA7" s="5686"/>
      <c r="AB7" s="5686"/>
      <c r="AC7" s="5686"/>
      <c r="AD7" s="5686">
        <v>6</v>
      </c>
      <c r="AE7" s="5686"/>
      <c r="AF7" s="5686"/>
      <c r="AG7" s="5686"/>
      <c r="AH7" s="5682"/>
    </row>
    <row r="8" spans="1:34" ht="13.5" thickBot="1">
      <c r="A8" s="1335"/>
      <c r="B8" s="1336">
        <v>25</v>
      </c>
      <c r="C8" s="5685"/>
      <c r="D8" s="5685"/>
      <c r="E8" s="5685"/>
      <c r="F8" s="5690"/>
      <c r="G8" s="5690"/>
      <c r="H8" s="5685"/>
      <c r="I8" s="5693"/>
      <c r="J8" s="2735" t="s">
        <v>40</v>
      </c>
      <c r="K8" s="2736" t="s">
        <v>41</v>
      </c>
      <c r="L8" s="2736" t="s">
        <v>9</v>
      </c>
      <c r="M8" s="2737" t="s">
        <v>10</v>
      </c>
      <c r="N8" s="2735" t="s">
        <v>40</v>
      </c>
      <c r="O8" s="2736" t="s">
        <v>41</v>
      </c>
      <c r="P8" s="2736" t="s">
        <v>9</v>
      </c>
      <c r="Q8" s="2737" t="s">
        <v>10</v>
      </c>
      <c r="R8" s="2735" t="s">
        <v>40</v>
      </c>
      <c r="S8" s="2736" t="s">
        <v>41</v>
      </c>
      <c r="T8" s="2736" t="s">
        <v>9</v>
      </c>
      <c r="U8" s="2737" t="s">
        <v>10</v>
      </c>
      <c r="V8" s="2735" t="s">
        <v>40</v>
      </c>
      <c r="W8" s="2736" t="s">
        <v>41</v>
      </c>
      <c r="X8" s="2736" t="s">
        <v>9</v>
      </c>
      <c r="Y8" s="2737" t="s">
        <v>10</v>
      </c>
      <c r="Z8" s="2735" t="s">
        <v>40</v>
      </c>
      <c r="AA8" s="2736" t="s">
        <v>41</v>
      </c>
      <c r="AB8" s="2736" t="s">
        <v>9</v>
      </c>
      <c r="AC8" s="2737" t="s">
        <v>10</v>
      </c>
      <c r="AD8" s="2735" t="s">
        <v>40</v>
      </c>
      <c r="AE8" s="2736" t="s">
        <v>41</v>
      </c>
      <c r="AF8" s="2736" t="s">
        <v>9</v>
      </c>
      <c r="AG8" s="2737" t="s">
        <v>10</v>
      </c>
      <c r="AH8" s="5683"/>
    </row>
    <row r="9" spans="1:34" ht="15" customHeight="1" thickBot="1">
      <c r="A9" s="2738"/>
      <c r="B9" s="5697" t="s">
        <v>423</v>
      </c>
      <c r="C9" s="5698"/>
      <c r="D9" s="5698"/>
      <c r="E9" s="5698"/>
      <c r="F9" s="5698"/>
      <c r="G9" s="5698"/>
      <c r="H9" s="5698"/>
      <c r="I9" s="5698"/>
      <c r="J9" s="5698"/>
      <c r="K9" s="5698"/>
      <c r="L9" s="5698"/>
      <c r="M9" s="5698"/>
      <c r="N9" s="5698"/>
      <c r="O9" s="5698"/>
      <c r="P9" s="5698"/>
      <c r="Q9" s="5698"/>
      <c r="R9" s="5698"/>
      <c r="S9" s="5698"/>
      <c r="T9" s="5698"/>
      <c r="U9" s="5698"/>
      <c r="V9" s="5698"/>
      <c r="W9" s="5698"/>
      <c r="X9" s="5698"/>
      <c r="Y9" s="5698"/>
      <c r="Z9" s="5698"/>
      <c r="AA9" s="5698"/>
      <c r="AB9" s="5698"/>
      <c r="AC9" s="5698"/>
      <c r="AD9" s="5698"/>
      <c r="AE9" s="5698"/>
      <c r="AF9" s="5698"/>
      <c r="AG9" s="5698"/>
      <c r="AH9" s="5699"/>
    </row>
    <row r="10" spans="1:34" ht="12" customHeight="1" thickBot="1">
      <c r="A10" s="2739" t="s">
        <v>14</v>
      </c>
      <c r="B10" s="5694" t="s">
        <v>422</v>
      </c>
      <c r="C10" s="5695"/>
      <c r="D10" s="5695"/>
      <c r="E10" s="5695"/>
      <c r="F10" s="5695"/>
      <c r="G10" s="5695"/>
      <c r="H10" s="5695"/>
      <c r="I10" s="5695"/>
      <c r="J10" s="5695"/>
      <c r="K10" s="5695"/>
      <c r="L10" s="5695"/>
      <c r="M10" s="5695"/>
      <c r="N10" s="5695"/>
      <c r="O10" s="5695"/>
      <c r="P10" s="5695"/>
      <c r="Q10" s="5695"/>
      <c r="R10" s="5695"/>
      <c r="S10" s="5695"/>
      <c r="T10" s="5695"/>
      <c r="U10" s="5695"/>
      <c r="V10" s="5695"/>
      <c r="W10" s="5695"/>
      <c r="X10" s="5695"/>
      <c r="Y10" s="5695"/>
      <c r="Z10" s="5695"/>
      <c r="AA10" s="5695"/>
      <c r="AB10" s="5695"/>
      <c r="AC10" s="5695"/>
      <c r="AD10" s="5695"/>
      <c r="AE10" s="5695"/>
      <c r="AF10" s="5695"/>
      <c r="AG10" s="5696"/>
      <c r="AH10" s="2743"/>
    </row>
    <row r="11" spans="1:34" ht="12" customHeight="1">
      <c r="A11" s="1279">
        <v>1</v>
      </c>
      <c r="B11" s="2744" t="s">
        <v>12</v>
      </c>
      <c r="C11" s="2745">
        <f t="shared" ref="C11:D13" si="0">SUM(J11,N11,R11,V11,Z11,AD11)</f>
        <v>0</v>
      </c>
      <c r="D11" s="2746">
        <f t="shared" si="0"/>
        <v>120</v>
      </c>
      <c r="E11" s="2747">
        <f t="shared" ref="E11" si="1">SUM(C11:D11)</f>
        <v>120</v>
      </c>
      <c r="F11" s="1305">
        <v>120</v>
      </c>
      <c r="G11" s="1279">
        <f t="shared" ref="G11" si="2">H11-F11</f>
        <v>180</v>
      </c>
      <c r="H11" s="1279">
        <f t="shared" ref="H11" si="3">$B$8*I11</f>
        <v>300</v>
      </c>
      <c r="I11" s="1306">
        <f t="shared" ref="I11" si="4">SUM(M11,Q11,U11,Y11,AC11,AG11)</f>
        <v>12</v>
      </c>
      <c r="J11" s="2745">
        <v>0</v>
      </c>
      <c r="K11" s="2746">
        <v>30</v>
      </c>
      <c r="L11" s="2746">
        <v>20</v>
      </c>
      <c r="M11" s="2748">
        <v>2</v>
      </c>
      <c r="N11" s="1305">
        <v>0</v>
      </c>
      <c r="O11" s="1279">
        <v>30</v>
      </c>
      <c r="P11" s="1279">
        <v>20</v>
      </c>
      <c r="Q11" s="1306">
        <v>2</v>
      </c>
      <c r="R11" s="2745">
        <v>0</v>
      </c>
      <c r="S11" s="2746">
        <v>15</v>
      </c>
      <c r="T11" s="2746">
        <v>35</v>
      </c>
      <c r="U11" s="2748">
        <v>2</v>
      </c>
      <c r="V11" s="1305">
        <v>0</v>
      </c>
      <c r="W11" s="1279">
        <v>15</v>
      </c>
      <c r="X11" s="1279">
        <v>35</v>
      </c>
      <c r="Y11" s="1306">
        <v>2</v>
      </c>
      <c r="Z11" s="2745">
        <v>0</v>
      </c>
      <c r="AA11" s="2746">
        <v>15</v>
      </c>
      <c r="AB11" s="2746">
        <v>35</v>
      </c>
      <c r="AC11" s="2748">
        <v>2</v>
      </c>
      <c r="AD11" s="1305">
        <v>0</v>
      </c>
      <c r="AE11" s="1279">
        <v>15</v>
      </c>
      <c r="AF11" s="1279">
        <v>35</v>
      </c>
      <c r="AG11" s="1306">
        <v>2</v>
      </c>
      <c r="AH11" s="2749" t="s">
        <v>54</v>
      </c>
    </row>
    <row r="12" spans="1:34" ht="12" customHeight="1">
      <c r="A12" s="1341">
        <v>2</v>
      </c>
      <c r="B12" s="1350" t="s">
        <v>82</v>
      </c>
      <c r="C12" s="2750">
        <f t="shared" si="0"/>
        <v>0</v>
      </c>
      <c r="D12" s="1351">
        <f t="shared" si="0"/>
        <v>15</v>
      </c>
      <c r="E12" s="2751">
        <f>SUM(C12:D12)</f>
        <v>15</v>
      </c>
      <c r="F12" s="2752">
        <v>15</v>
      </c>
      <c r="G12" s="1351">
        <f>H12-F12</f>
        <v>35</v>
      </c>
      <c r="H12" s="1351">
        <f>$B$8*I12</f>
        <v>50</v>
      </c>
      <c r="I12" s="2753">
        <f>SUM(M12,Q12,U12,Y12,AC12,AG12)</f>
        <v>2</v>
      </c>
      <c r="J12" s="1342">
        <v>0</v>
      </c>
      <c r="K12" s="1341">
        <v>15</v>
      </c>
      <c r="L12" s="1341">
        <v>35</v>
      </c>
      <c r="M12" s="1343">
        <v>2</v>
      </c>
      <c r="N12" s="1334"/>
      <c r="O12" s="1341"/>
      <c r="P12" s="1341"/>
      <c r="Q12" s="1344"/>
      <c r="R12" s="1342"/>
      <c r="S12" s="1341"/>
      <c r="T12" s="1341"/>
      <c r="U12" s="1343"/>
      <c r="V12" s="1334"/>
      <c r="W12" s="1341"/>
      <c r="X12" s="1341"/>
      <c r="Y12" s="1344"/>
      <c r="Z12" s="1342"/>
      <c r="AA12" s="1341"/>
      <c r="AB12" s="1341"/>
      <c r="AC12" s="1343"/>
      <c r="AD12" s="1334"/>
      <c r="AE12" s="1341"/>
      <c r="AF12" s="1341"/>
      <c r="AG12" s="1344"/>
      <c r="AH12" s="2754" t="s">
        <v>66</v>
      </c>
    </row>
    <row r="13" spans="1:34" ht="12" customHeight="1">
      <c r="A13" s="1341">
        <v>3</v>
      </c>
      <c r="B13" s="1264" t="s">
        <v>67</v>
      </c>
      <c r="C13" s="2750">
        <f t="shared" si="0"/>
        <v>15</v>
      </c>
      <c r="D13" s="1351">
        <f t="shared" si="0"/>
        <v>0</v>
      </c>
      <c r="E13" s="2751">
        <f t="shared" ref="E13" si="5">SUM(C13:D13)</f>
        <v>15</v>
      </c>
      <c r="F13" s="2752">
        <v>15</v>
      </c>
      <c r="G13" s="1351">
        <f t="shared" ref="G13" si="6">H13-F13</f>
        <v>35</v>
      </c>
      <c r="H13" s="1351">
        <f t="shared" ref="H13" si="7">$B$8*I13</f>
        <v>50</v>
      </c>
      <c r="I13" s="2753">
        <f t="shared" ref="I13" si="8">SUM(M13,Q13,U13,Y13,AC13,AG13)</f>
        <v>2</v>
      </c>
      <c r="J13" s="1342"/>
      <c r="K13" s="1341"/>
      <c r="L13" s="1341"/>
      <c r="M13" s="1343"/>
      <c r="N13" s="1334"/>
      <c r="O13" s="1341"/>
      <c r="P13" s="1341"/>
      <c r="Q13" s="1344"/>
      <c r="R13" s="1342"/>
      <c r="S13" s="1341"/>
      <c r="T13" s="1341"/>
      <c r="U13" s="1343"/>
      <c r="V13" s="1334"/>
      <c r="W13" s="1341"/>
      <c r="X13" s="1341"/>
      <c r="Y13" s="1344"/>
      <c r="Z13" s="1342"/>
      <c r="AA13" s="1341"/>
      <c r="AB13" s="1341"/>
      <c r="AC13" s="1343"/>
      <c r="AD13" s="1334">
        <v>15</v>
      </c>
      <c r="AE13" s="1341">
        <v>0</v>
      </c>
      <c r="AF13" s="1341">
        <v>35</v>
      </c>
      <c r="AG13" s="1344">
        <v>2</v>
      </c>
      <c r="AH13" s="2754" t="s">
        <v>54</v>
      </c>
    </row>
    <row r="14" spans="1:34" ht="12" customHeight="1">
      <c r="A14" s="1341">
        <v>4</v>
      </c>
      <c r="B14" s="2755" t="s">
        <v>28</v>
      </c>
      <c r="C14" s="1342">
        <f>SUM(J14,N14,R14,V14,Z14,AD14)</f>
        <v>0</v>
      </c>
      <c r="D14" s="1341">
        <f>SUM(K14,O14,S14,W14,AA14,AE14)</f>
        <v>30</v>
      </c>
      <c r="E14" s="2756">
        <f>SUM(C14:D14)</f>
        <v>30</v>
      </c>
      <c r="F14" s="1334">
        <v>30</v>
      </c>
      <c r="G14" s="1341">
        <f>H14-F14</f>
        <v>20</v>
      </c>
      <c r="H14" s="1341">
        <f>$B$8*I14</f>
        <v>50</v>
      </c>
      <c r="I14" s="1344">
        <f>SUM(M14,Q14,U14,Y14,AC14,AG14)</f>
        <v>2</v>
      </c>
      <c r="J14" s="1342"/>
      <c r="K14" s="1341"/>
      <c r="L14" s="1341"/>
      <c r="M14" s="1343"/>
      <c r="N14" s="1334">
        <v>0</v>
      </c>
      <c r="O14" s="1341">
        <v>30</v>
      </c>
      <c r="P14" s="1341">
        <v>20</v>
      </c>
      <c r="Q14" s="1344">
        <v>2</v>
      </c>
      <c r="R14" s="1342"/>
      <c r="S14" s="1341"/>
      <c r="T14" s="1341"/>
      <c r="U14" s="1343"/>
      <c r="V14" s="1334"/>
      <c r="W14" s="1341"/>
      <c r="X14" s="1341"/>
      <c r="Y14" s="1344"/>
      <c r="Z14" s="1342"/>
      <c r="AA14" s="1341"/>
      <c r="AB14" s="1341"/>
      <c r="AC14" s="1343"/>
      <c r="AD14" s="1334"/>
      <c r="AE14" s="1341"/>
      <c r="AF14" s="1341"/>
      <c r="AG14" s="1344"/>
      <c r="AH14" s="2754" t="s">
        <v>58</v>
      </c>
    </row>
    <row r="15" spans="1:34" ht="12" customHeight="1" thickBot="1">
      <c r="A15" s="1341">
        <v>5</v>
      </c>
      <c r="B15" s="2757" t="s">
        <v>421</v>
      </c>
      <c r="C15" s="2750">
        <v>4</v>
      </c>
      <c r="D15" s="1351">
        <v>0</v>
      </c>
      <c r="E15" s="2751">
        <v>4</v>
      </c>
      <c r="F15" s="2752">
        <v>4</v>
      </c>
      <c r="G15" s="1351">
        <v>0</v>
      </c>
      <c r="H15" s="1351">
        <v>4</v>
      </c>
      <c r="I15" s="1354">
        <v>0</v>
      </c>
      <c r="J15" s="2758">
        <v>4</v>
      </c>
      <c r="K15" s="2759">
        <v>0</v>
      </c>
      <c r="L15" s="2759">
        <v>0</v>
      </c>
      <c r="M15" s="2760">
        <v>0</v>
      </c>
      <c r="N15" s="2761"/>
      <c r="O15" s="2762"/>
      <c r="P15" s="2762"/>
      <c r="Q15" s="2763"/>
      <c r="R15" s="2764"/>
      <c r="S15" s="2762"/>
      <c r="T15" s="2762"/>
      <c r="U15" s="2765"/>
      <c r="V15" s="2761"/>
      <c r="W15" s="2762"/>
      <c r="X15" s="2762"/>
      <c r="Y15" s="2763"/>
      <c r="Z15" s="2764"/>
      <c r="AA15" s="2762"/>
      <c r="AB15" s="2762"/>
      <c r="AC15" s="2765"/>
      <c r="AD15" s="2761"/>
      <c r="AE15" s="2762"/>
      <c r="AF15" s="2762"/>
      <c r="AG15" s="2763"/>
      <c r="AH15" s="2766" t="s">
        <v>66</v>
      </c>
    </row>
    <row r="16" spans="1:34" ht="12" customHeight="1" thickBot="1">
      <c r="A16" s="1351"/>
      <c r="B16" s="2740" t="s">
        <v>55</v>
      </c>
      <c r="C16" s="2767">
        <f>SUM(C11:C15)</f>
        <v>19</v>
      </c>
      <c r="D16" s="2767">
        <f t="shared" ref="D16:AG16" si="9">SUM(D11:D15)</f>
        <v>165</v>
      </c>
      <c r="E16" s="2767">
        <f t="shared" si="9"/>
        <v>184</v>
      </c>
      <c r="F16" s="2767">
        <f t="shared" si="9"/>
        <v>184</v>
      </c>
      <c r="G16" s="2767">
        <f t="shared" si="9"/>
        <v>270</v>
      </c>
      <c r="H16" s="2767">
        <f t="shared" si="9"/>
        <v>454</v>
      </c>
      <c r="I16" s="2768">
        <f t="shared" si="9"/>
        <v>18</v>
      </c>
      <c r="J16" s="2767">
        <f t="shared" si="9"/>
        <v>4</v>
      </c>
      <c r="K16" s="2767">
        <f t="shared" si="9"/>
        <v>45</v>
      </c>
      <c r="L16" s="2767">
        <f t="shared" si="9"/>
        <v>55</v>
      </c>
      <c r="M16" s="2768">
        <f t="shared" si="9"/>
        <v>4</v>
      </c>
      <c r="N16" s="2767">
        <f t="shared" si="9"/>
        <v>0</v>
      </c>
      <c r="O16" s="2767">
        <f t="shared" si="9"/>
        <v>60</v>
      </c>
      <c r="P16" s="2767">
        <f t="shared" si="9"/>
        <v>40</v>
      </c>
      <c r="Q16" s="2768">
        <f t="shared" si="9"/>
        <v>4</v>
      </c>
      <c r="R16" s="2767">
        <f t="shared" si="9"/>
        <v>0</v>
      </c>
      <c r="S16" s="2767">
        <f t="shared" si="9"/>
        <v>15</v>
      </c>
      <c r="T16" s="2767">
        <f t="shared" si="9"/>
        <v>35</v>
      </c>
      <c r="U16" s="2768">
        <f t="shared" si="9"/>
        <v>2</v>
      </c>
      <c r="V16" s="2767">
        <f t="shared" si="9"/>
        <v>0</v>
      </c>
      <c r="W16" s="2767">
        <f t="shared" si="9"/>
        <v>15</v>
      </c>
      <c r="X16" s="2767">
        <f t="shared" si="9"/>
        <v>35</v>
      </c>
      <c r="Y16" s="2768">
        <f t="shared" si="9"/>
        <v>2</v>
      </c>
      <c r="Z16" s="2767">
        <f t="shared" si="9"/>
        <v>0</v>
      </c>
      <c r="AA16" s="2767">
        <f t="shared" si="9"/>
        <v>15</v>
      </c>
      <c r="AB16" s="2767">
        <f t="shared" si="9"/>
        <v>35</v>
      </c>
      <c r="AC16" s="2768">
        <f t="shared" si="9"/>
        <v>2</v>
      </c>
      <c r="AD16" s="2767">
        <f t="shared" si="9"/>
        <v>15</v>
      </c>
      <c r="AE16" s="2767">
        <f t="shared" si="9"/>
        <v>15</v>
      </c>
      <c r="AF16" s="2767">
        <f t="shared" si="9"/>
        <v>70</v>
      </c>
      <c r="AG16" s="2768">
        <f t="shared" si="9"/>
        <v>4</v>
      </c>
      <c r="AH16" s="2743"/>
    </row>
    <row r="17" spans="1:34" ht="12" customHeight="1" thickBot="1">
      <c r="A17" s="2738"/>
      <c r="B17" s="5700" t="s">
        <v>424</v>
      </c>
      <c r="C17" s="5701"/>
      <c r="D17" s="5701"/>
      <c r="E17" s="5701"/>
      <c r="F17" s="5701"/>
      <c r="G17" s="5701"/>
      <c r="H17" s="5701"/>
      <c r="I17" s="5701"/>
      <c r="J17" s="5701"/>
      <c r="K17" s="5701"/>
      <c r="L17" s="5701"/>
      <c r="M17" s="5701"/>
      <c r="N17" s="5701"/>
      <c r="O17" s="5701"/>
      <c r="P17" s="5701"/>
      <c r="Q17" s="5701"/>
      <c r="R17" s="5701"/>
      <c r="S17" s="5701"/>
      <c r="T17" s="5701"/>
      <c r="U17" s="5701"/>
      <c r="V17" s="5701"/>
      <c r="W17" s="5701"/>
      <c r="X17" s="5701"/>
      <c r="Y17" s="5701"/>
      <c r="Z17" s="5701"/>
      <c r="AA17" s="5701"/>
      <c r="AB17" s="5701"/>
      <c r="AC17" s="5701"/>
      <c r="AD17" s="5701"/>
      <c r="AE17" s="5701"/>
      <c r="AF17" s="5701"/>
      <c r="AG17" s="5701"/>
      <c r="AH17" s="5702"/>
    </row>
    <row r="18" spans="1:34" ht="12" customHeight="1" thickBot="1">
      <c r="A18" s="2769" t="s">
        <v>15</v>
      </c>
      <c r="B18" s="5694" t="s">
        <v>445</v>
      </c>
      <c r="C18" s="5695"/>
      <c r="D18" s="5695"/>
      <c r="E18" s="5695"/>
      <c r="F18" s="5695"/>
      <c r="G18" s="5695"/>
      <c r="H18" s="5695"/>
      <c r="I18" s="5695"/>
      <c r="J18" s="5695"/>
      <c r="K18" s="5695"/>
      <c r="L18" s="5695"/>
      <c r="M18" s="5695"/>
      <c r="N18" s="5695"/>
      <c r="O18" s="5695"/>
      <c r="P18" s="5695"/>
      <c r="Q18" s="5695"/>
      <c r="R18" s="5695"/>
      <c r="S18" s="5695"/>
      <c r="T18" s="5695"/>
      <c r="U18" s="5695"/>
      <c r="V18" s="5695"/>
      <c r="W18" s="5695"/>
      <c r="X18" s="5695"/>
      <c r="Y18" s="5695"/>
      <c r="Z18" s="5695"/>
      <c r="AA18" s="5695"/>
      <c r="AB18" s="5695"/>
      <c r="AC18" s="5695"/>
      <c r="AD18" s="5695"/>
      <c r="AE18" s="5695"/>
      <c r="AF18" s="5695"/>
      <c r="AG18" s="5696"/>
      <c r="AH18" s="2743"/>
    </row>
    <row r="19" spans="1:34" ht="12" customHeight="1">
      <c r="A19" s="1341">
        <v>6</v>
      </c>
      <c r="B19" s="2770" t="s">
        <v>43</v>
      </c>
      <c r="C19" s="2745">
        <f t="shared" ref="C19:D19" si="10">SUM(J19,N19,R19,V19,Z19,AD19)</f>
        <v>30</v>
      </c>
      <c r="D19" s="2746">
        <f t="shared" si="10"/>
        <v>30</v>
      </c>
      <c r="E19" s="2747">
        <f t="shared" ref="E19" si="11">SUM(C19:D19)</f>
        <v>60</v>
      </c>
      <c r="F19" s="2745">
        <v>60</v>
      </c>
      <c r="G19" s="2746">
        <f t="shared" ref="G19" si="12">H19-F19</f>
        <v>15</v>
      </c>
      <c r="H19" s="2746">
        <f t="shared" ref="H19" si="13">$B$8*I19</f>
        <v>75</v>
      </c>
      <c r="I19" s="2748">
        <f t="shared" ref="I19" si="14">SUM(M19,Q19,U19,Y19,AC19,AG19)</f>
        <v>3</v>
      </c>
      <c r="J19" s="2745">
        <v>30</v>
      </c>
      <c r="K19" s="2746">
        <v>30</v>
      </c>
      <c r="L19" s="2746">
        <v>15</v>
      </c>
      <c r="M19" s="2748">
        <v>3</v>
      </c>
      <c r="N19" s="1334"/>
      <c r="O19" s="1341"/>
      <c r="P19" s="1341"/>
      <c r="Q19" s="1344"/>
      <c r="R19" s="2745"/>
      <c r="S19" s="2746"/>
      <c r="T19" s="2746"/>
      <c r="U19" s="2748"/>
      <c r="V19" s="1334"/>
      <c r="W19" s="1341"/>
      <c r="X19" s="1341"/>
      <c r="Y19" s="1344"/>
      <c r="Z19" s="2745"/>
      <c r="AA19" s="2746"/>
      <c r="AB19" s="2746"/>
      <c r="AC19" s="2748"/>
      <c r="AD19" s="1334"/>
      <c r="AE19" s="1341"/>
      <c r="AF19" s="1341"/>
      <c r="AG19" s="1344"/>
      <c r="AH19" s="2771" t="s">
        <v>44</v>
      </c>
    </row>
    <row r="20" spans="1:34" ht="12" customHeight="1" thickBot="1">
      <c r="A20" s="1351">
        <v>7</v>
      </c>
      <c r="B20" s="2772" t="s">
        <v>59</v>
      </c>
      <c r="C20" s="2750">
        <f>SUM(J20,N20,R20,V20,Z20,AD20)</f>
        <v>30</v>
      </c>
      <c r="D20" s="1351">
        <f>SUM(K20,O20,S20,W20,AA20,AE20)</f>
        <v>30</v>
      </c>
      <c r="E20" s="2751">
        <f>SUM(C20:D20)</f>
        <v>60</v>
      </c>
      <c r="F20" s="2750">
        <v>60</v>
      </c>
      <c r="G20" s="1351">
        <f>H20-F20</f>
        <v>15</v>
      </c>
      <c r="H20" s="1351">
        <f>$B$8*I20</f>
        <v>75</v>
      </c>
      <c r="I20" s="2773">
        <f>SUM(M20,Q20,U20,Y20,AC20,AG20)</f>
        <v>3</v>
      </c>
      <c r="J20" s="2750"/>
      <c r="K20" s="1351"/>
      <c r="L20" s="1351"/>
      <c r="M20" s="2773"/>
      <c r="N20" s="2752">
        <v>30</v>
      </c>
      <c r="O20" s="1351">
        <v>30</v>
      </c>
      <c r="P20" s="1351">
        <v>15</v>
      </c>
      <c r="Q20" s="2753">
        <v>3</v>
      </c>
      <c r="R20" s="2750"/>
      <c r="S20" s="1351"/>
      <c r="T20" s="1351"/>
      <c r="U20" s="2773"/>
      <c r="V20" s="2752"/>
      <c r="W20" s="1351"/>
      <c r="X20" s="1351"/>
      <c r="Y20" s="2753"/>
      <c r="Z20" s="2750"/>
      <c r="AA20" s="1351"/>
      <c r="AB20" s="1351"/>
      <c r="AC20" s="2773"/>
      <c r="AD20" s="2752"/>
      <c r="AE20" s="1351"/>
      <c r="AF20" s="1351"/>
      <c r="AG20" s="2753"/>
      <c r="AH20" s="2774" t="s">
        <v>47</v>
      </c>
    </row>
    <row r="21" spans="1:34" ht="12" customHeight="1" thickBot="1">
      <c r="A21" s="2739"/>
      <c r="B21" s="2740" t="s">
        <v>55</v>
      </c>
      <c r="C21" s="2775">
        <f>SUM(C19:C20)</f>
        <v>60</v>
      </c>
      <c r="D21" s="2775">
        <f t="shared" ref="D21:Q21" si="15">SUM(D19:D20)</f>
        <v>60</v>
      </c>
      <c r="E21" s="2775">
        <f t="shared" si="15"/>
        <v>120</v>
      </c>
      <c r="F21" s="2775">
        <f t="shared" si="15"/>
        <v>120</v>
      </c>
      <c r="G21" s="2775">
        <f t="shared" si="15"/>
        <v>30</v>
      </c>
      <c r="H21" s="2775">
        <f t="shared" si="15"/>
        <v>150</v>
      </c>
      <c r="I21" s="2776">
        <f t="shared" si="15"/>
        <v>6</v>
      </c>
      <c r="J21" s="2775">
        <f t="shared" si="15"/>
        <v>30</v>
      </c>
      <c r="K21" s="2775">
        <f t="shared" si="15"/>
        <v>30</v>
      </c>
      <c r="L21" s="2775">
        <f t="shared" si="15"/>
        <v>15</v>
      </c>
      <c r="M21" s="2776">
        <f t="shared" si="15"/>
        <v>3</v>
      </c>
      <c r="N21" s="2775">
        <f t="shared" si="15"/>
        <v>30</v>
      </c>
      <c r="O21" s="2775">
        <f t="shared" si="15"/>
        <v>30</v>
      </c>
      <c r="P21" s="2775">
        <f t="shared" si="15"/>
        <v>15</v>
      </c>
      <c r="Q21" s="2776">
        <f t="shared" si="15"/>
        <v>3</v>
      </c>
      <c r="R21" s="2775"/>
      <c r="S21" s="2775"/>
      <c r="T21" s="2775"/>
      <c r="U21" s="2775"/>
      <c r="V21" s="2775"/>
      <c r="W21" s="2775"/>
      <c r="X21" s="2775"/>
      <c r="Y21" s="2775"/>
      <c r="Z21" s="2775"/>
      <c r="AA21" s="2775"/>
      <c r="AB21" s="2775"/>
      <c r="AC21" s="2775"/>
      <c r="AD21" s="2775"/>
      <c r="AE21" s="2775"/>
      <c r="AF21" s="2775"/>
      <c r="AG21" s="2775"/>
      <c r="AH21" s="2743"/>
    </row>
    <row r="22" spans="1:34" ht="12" customHeight="1" thickBot="1">
      <c r="A22" s="2738"/>
      <c r="B22" s="5697" t="s">
        <v>417</v>
      </c>
      <c r="C22" s="5698"/>
      <c r="D22" s="5698"/>
      <c r="E22" s="5698"/>
      <c r="F22" s="5698"/>
      <c r="G22" s="5698"/>
      <c r="H22" s="5698"/>
      <c r="I22" s="5698"/>
      <c r="J22" s="5698"/>
      <c r="K22" s="5698"/>
      <c r="L22" s="5698"/>
      <c r="M22" s="5698"/>
      <c r="N22" s="5698"/>
      <c r="O22" s="5698"/>
      <c r="P22" s="5698"/>
      <c r="Q22" s="5698"/>
      <c r="R22" s="5698"/>
      <c r="S22" s="5698"/>
      <c r="T22" s="5698"/>
      <c r="U22" s="5698"/>
      <c r="V22" s="5698"/>
      <c r="W22" s="5698"/>
      <c r="X22" s="5698"/>
      <c r="Y22" s="5698"/>
      <c r="Z22" s="5698"/>
      <c r="AA22" s="5698"/>
      <c r="AB22" s="5698"/>
      <c r="AC22" s="5698"/>
      <c r="AD22" s="5698"/>
      <c r="AE22" s="5698"/>
      <c r="AF22" s="5698"/>
      <c r="AG22" s="5698"/>
      <c r="AH22" s="5699"/>
    </row>
    <row r="23" spans="1:34" ht="12" customHeight="1" thickBot="1">
      <c r="A23" s="1279" t="s">
        <v>16</v>
      </c>
      <c r="B23" s="5635" t="s">
        <v>446</v>
      </c>
      <c r="C23" s="5636"/>
      <c r="D23" s="5636"/>
      <c r="E23" s="5636"/>
      <c r="F23" s="5636"/>
      <c r="G23" s="5636"/>
      <c r="H23" s="5636"/>
      <c r="I23" s="5636"/>
      <c r="J23" s="5636"/>
      <c r="K23" s="5636"/>
      <c r="L23" s="5636"/>
      <c r="M23" s="5636"/>
      <c r="N23" s="5636"/>
      <c r="O23" s="5636"/>
      <c r="P23" s="5636"/>
      <c r="Q23" s="5636"/>
      <c r="R23" s="5636"/>
      <c r="S23" s="5636"/>
      <c r="T23" s="5636"/>
      <c r="U23" s="5636"/>
      <c r="V23" s="5636"/>
      <c r="W23" s="5636"/>
      <c r="X23" s="5636"/>
      <c r="Y23" s="5636"/>
      <c r="Z23" s="5636"/>
      <c r="AA23" s="5636"/>
      <c r="AB23" s="5636"/>
      <c r="AC23" s="5636"/>
      <c r="AD23" s="5636"/>
      <c r="AE23" s="5636"/>
      <c r="AF23" s="5636"/>
      <c r="AG23" s="5637"/>
      <c r="AH23" s="2743"/>
    </row>
    <row r="24" spans="1:34">
      <c r="A24" s="2777">
        <v>8</v>
      </c>
      <c r="B24" s="2770" t="s">
        <v>11</v>
      </c>
      <c r="C24" s="2745">
        <f t="shared" ref="C24:D29" si="16">SUM(J24,N24,R24,V24,Z24,AD24)</f>
        <v>30</v>
      </c>
      <c r="D24" s="2746">
        <f t="shared" si="16"/>
        <v>30</v>
      </c>
      <c r="E24" s="2747">
        <f t="shared" ref="E24:E29" si="17">SUM(C24:D24)</f>
        <v>60</v>
      </c>
      <c r="F24" s="1334">
        <v>60</v>
      </c>
      <c r="G24" s="1341">
        <f t="shared" ref="G24:G29" si="18">H24-F24</f>
        <v>15</v>
      </c>
      <c r="H24" s="1341">
        <f t="shared" ref="H24:H29" si="19">$B$8*I24</f>
        <v>75</v>
      </c>
      <c r="I24" s="1344">
        <f t="shared" ref="I24:I29" si="20">SUM(M24,Q24,U24,Y24,AC24,AG24)</f>
        <v>3</v>
      </c>
      <c r="J24" s="2745"/>
      <c r="K24" s="2746"/>
      <c r="L24" s="2746"/>
      <c r="M24" s="2748"/>
      <c r="N24" s="1334"/>
      <c r="O24" s="1341"/>
      <c r="P24" s="1341"/>
      <c r="Q24" s="1344"/>
      <c r="R24" s="2745">
        <v>30</v>
      </c>
      <c r="S24" s="2746">
        <v>30</v>
      </c>
      <c r="T24" s="2746">
        <v>15</v>
      </c>
      <c r="U24" s="2748">
        <v>3</v>
      </c>
      <c r="V24" s="1334"/>
      <c r="W24" s="1341"/>
      <c r="X24" s="1341"/>
      <c r="Y24" s="1344"/>
      <c r="Z24" s="2745"/>
      <c r="AA24" s="2746"/>
      <c r="AB24" s="2746"/>
      <c r="AC24" s="2748"/>
      <c r="AD24" s="1334"/>
      <c r="AE24" s="1341"/>
      <c r="AF24" s="1341"/>
      <c r="AG24" s="1344"/>
      <c r="AH24" s="2771" t="s">
        <v>45</v>
      </c>
    </row>
    <row r="25" spans="1:34">
      <c r="A25" s="1341">
        <v>9</v>
      </c>
      <c r="B25" s="2778" t="s">
        <v>46</v>
      </c>
      <c r="C25" s="1342">
        <f t="shared" si="16"/>
        <v>30</v>
      </c>
      <c r="D25" s="1341">
        <f t="shared" si="16"/>
        <v>30</v>
      </c>
      <c r="E25" s="2756">
        <f t="shared" si="17"/>
        <v>60</v>
      </c>
      <c r="F25" s="1334">
        <v>60</v>
      </c>
      <c r="G25" s="1341">
        <f t="shared" si="18"/>
        <v>15</v>
      </c>
      <c r="H25" s="1341">
        <f t="shared" si="19"/>
        <v>75</v>
      </c>
      <c r="I25" s="1344">
        <f t="shared" si="20"/>
        <v>3</v>
      </c>
      <c r="J25" s="2779"/>
      <c r="K25" s="1341"/>
      <c r="L25" s="1341"/>
      <c r="M25" s="1343"/>
      <c r="N25" s="2780">
        <v>30</v>
      </c>
      <c r="O25" s="1341">
        <v>30</v>
      </c>
      <c r="P25" s="1341">
        <v>15</v>
      </c>
      <c r="Q25" s="1344">
        <v>3</v>
      </c>
      <c r="R25" s="1342"/>
      <c r="S25" s="1341"/>
      <c r="T25" s="1341"/>
      <c r="U25" s="1343"/>
      <c r="V25" s="1334"/>
      <c r="W25" s="1341"/>
      <c r="X25" s="1341"/>
      <c r="Y25" s="1344"/>
      <c r="Z25" s="1342"/>
      <c r="AA25" s="1341"/>
      <c r="AB25" s="1341"/>
      <c r="AC25" s="1343"/>
      <c r="AD25" s="1334"/>
      <c r="AE25" s="1341"/>
      <c r="AF25" s="1341"/>
      <c r="AG25" s="1344"/>
      <c r="AH25" s="2781" t="s">
        <v>47</v>
      </c>
    </row>
    <row r="26" spans="1:34">
      <c r="A26" s="1341">
        <v>10</v>
      </c>
      <c r="B26" s="2770" t="s">
        <v>48</v>
      </c>
      <c r="C26" s="1342">
        <f t="shared" si="16"/>
        <v>15</v>
      </c>
      <c r="D26" s="1341">
        <f t="shared" si="16"/>
        <v>30</v>
      </c>
      <c r="E26" s="2756">
        <f t="shared" si="17"/>
        <v>45</v>
      </c>
      <c r="F26" s="1334">
        <v>45</v>
      </c>
      <c r="G26" s="1341">
        <f t="shared" si="18"/>
        <v>30</v>
      </c>
      <c r="H26" s="1341">
        <f t="shared" si="19"/>
        <v>75</v>
      </c>
      <c r="I26" s="1344">
        <f t="shared" si="20"/>
        <v>3</v>
      </c>
      <c r="J26" s="1342"/>
      <c r="K26" s="1341"/>
      <c r="L26" s="1341"/>
      <c r="M26" s="1343"/>
      <c r="N26" s="1334"/>
      <c r="O26" s="1341"/>
      <c r="P26" s="1341"/>
      <c r="Q26" s="1344"/>
      <c r="R26" s="1342">
        <v>15</v>
      </c>
      <c r="S26" s="1341">
        <v>30</v>
      </c>
      <c r="T26" s="1341">
        <v>30</v>
      </c>
      <c r="U26" s="1343">
        <v>3</v>
      </c>
      <c r="V26" s="1334"/>
      <c r="W26" s="1341"/>
      <c r="X26" s="1341"/>
      <c r="Y26" s="1344"/>
      <c r="Z26" s="1342"/>
      <c r="AA26" s="1341"/>
      <c r="AB26" s="1341"/>
      <c r="AC26" s="1343"/>
      <c r="AD26" s="1334"/>
      <c r="AE26" s="1341"/>
      <c r="AF26" s="1341"/>
      <c r="AG26" s="1344"/>
      <c r="AH26" s="2781" t="s">
        <v>45</v>
      </c>
    </row>
    <row r="27" spans="1:34">
      <c r="A27" s="2782">
        <v>11</v>
      </c>
      <c r="B27" s="2783" t="s">
        <v>49</v>
      </c>
      <c r="C27" s="1342">
        <f t="shared" si="16"/>
        <v>15</v>
      </c>
      <c r="D27" s="1341">
        <f t="shared" si="16"/>
        <v>30</v>
      </c>
      <c r="E27" s="2756">
        <f t="shared" si="17"/>
        <v>45</v>
      </c>
      <c r="F27" s="1334">
        <v>45</v>
      </c>
      <c r="G27" s="1341">
        <f t="shared" si="18"/>
        <v>5</v>
      </c>
      <c r="H27" s="1341">
        <f t="shared" si="19"/>
        <v>50</v>
      </c>
      <c r="I27" s="1344">
        <f t="shared" si="20"/>
        <v>2</v>
      </c>
      <c r="J27" s="1342"/>
      <c r="K27" s="1341"/>
      <c r="L27" s="1341"/>
      <c r="M27" s="1343"/>
      <c r="N27" s="1334"/>
      <c r="O27" s="1341"/>
      <c r="P27" s="1341"/>
      <c r="Q27" s="1344"/>
      <c r="R27" s="1342"/>
      <c r="S27" s="1341"/>
      <c r="T27" s="1341"/>
      <c r="U27" s="1343"/>
      <c r="V27" s="1334">
        <v>15</v>
      </c>
      <c r="W27" s="1341">
        <v>30</v>
      </c>
      <c r="X27" s="1341">
        <v>5</v>
      </c>
      <c r="Y27" s="1344">
        <v>2</v>
      </c>
      <c r="Z27" s="1342"/>
      <c r="AA27" s="1341"/>
      <c r="AB27" s="1341"/>
      <c r="AC27" s="1343"/>
      <c r="AD27" s="1334"/>
      <c r="AE27" s="1341"/>
      <c r="AF27" s="1341"/>
      <c r="AG27" s="1344"/>
      <c r="AH27" s="2781" t="s">
        <v>50</v>
      </c>
    </row>
    <row r="28" spans="1:34">
      <c r="A28" s="2734">
        <v>12</v>
      </c>
      <c r="B28" s="2755" t="s">
        <v>51</v>
      </c>
      <c r="C28" s="1342">
        <f t="shared" si="16"/>
        <v>15</v>
      </c>
      <c r="D28" s="1341">
        <f t="shared" si="16"/>
        <v>15</v>
      </c>
      <c r="E28" s="2756">
        <f t="shared" si="17"/>
        <v>30</v>
      </c>
      <c r="F28" s="1334">
        <v>30</v>
      </c>
      <c r="G28" s="1341">
        <f t="shared" si="18"/>
        <v>20</v>
      </c>
      <c r="H28" s="1341">
        <f t="shared" si="19"/>
        <v>50</v>
      </c>
      <c r="I28" s="1344">
        <f t="shared" si="20"/>
        <v>2</v>
      </c>
      <c r="J28" s="1342"/>
      <c r="K28" s="1341"/>
      <c r="L28" s="1341"/>
      <c r="M28" s="1343"/>
      <c r="N28" s="1334"/>
      <c r="O28" s="1341"/>
      <c r="P28" s="1341"/>
      <c r="Q28" s="1344"/>
      <c r="R28" s="1342"/>
      <c r="S28" s="1341"/>
      <c r="T28" s="1341"/>
      <c r="U28" s="1343"/>
      <c r="V28" s="1334"/>
      <c r="W28" s="1341"/>
      <c r="X28" s="1341"/>
      <c r="Y28" s="1344"/>
      <c r="Z28" s="1342">
        <v>15</v>
      </c>
      <c r="AA28" s="1341">
        <v>15</v>
      </c>
      <c r="AB28" s="1341">
        <v>20</v>
      </c>
      <c r="AC28" s="1343">
        <v>2</v>
      </c>
      <c r="AD28" s="1334"/>
      <c r="AE28" s="1341"/>
      <c r="AF28" s="1341"/>
      <c r="AG28" s="1344"/>
      <c r="AH28" s="2781" t="s">
        <v>72</v>
      </c>
    </row>
    <row r="29" spans="1:34" ht="13.5" thickBot="1">
      <c r="A29" s="2734">
        <v>13</v>
      </c>
      <c r="B29" s="2784" t="s">
        <v>53</v>
      </c>
      <c r="C29" s="2750">
        <f t="shared" si="16"/>
        <v>15</v>
      </c>
      <c r="D29" s="1351">
        <f t="shared" si="16"/>
        <v>15</v>
      </c>
      <c r="E29" s="2751">
        <f t="shared" si="17"/>
        <v>30</v>
      </c>
      <c r="F29" s="2752">
        <v>30</v>
      </c>
      <c r="G29" s="1351">
        <f t="shared" si="18"/>
        <v>20</v>
      </c>
      <c r="H29" s="1351">
        <f t="shared" si="19"/>
        <v>50</v>
      </c>
      <c r="I29" s="2753">
        <f t="shared" si="20"/>
        <v>2</v>
      </c>
      <c r="J29" s="2750"/>
      <c r="K29" s="1351"/>
      <c r="L29" s="1351"/>
      <c r="M29" s="2773"/>
      <c r="N29" s="2752"/>
      <c r="O29" s="1351"/>
      <c r="P29" s="1351"/>
      <c r="Q29" s="2753"/>
      <c r="R29" s="2750"/>
      <c r="S29" s="1351"/>
      <c r="T29" s="1351"/>
      <c r="U29" s="2773"/>
      <c r="V29" s="2752"/>
      <c r="W29" s="1351"/>
      <c r="X29" s="1351"/>
      <c r="Y29" s="2753"/>
      <c r="Z29" s="2750"/>
      <c r="AA29" s="1351"/>
      <c r="AB29" s="1351"/>
      <c r="AC29" s="2773"/>
      <c r="AD29" s="2752">
        <v>15</v>
      </c>
      <c r="AE29" s="1351">
        <v>15</v>
      </c>
      <c r="AF29" s="1351">
        <v>20</v>
      </c>
      <c r="AG29" s="2753">
        <v>2</v>
      </c>
      <c r="AH29" s="2785" t="s">
        <v>54</v>
      </c>
    </row>
    <row r="30" spans="1:34" ht="13.5" thickBot="1">
      <c r="A30" s="2786"/>
      <c r="B30" s="2740" t="s">
        <v>55</v>
      </c>
      <c r="C30" s="2775">
        <f>SUM(C24:C29)</f>
        <v>120</v>
      </c>
      <c r="D30" s="2775">
        <f t="shared" ref="D30:AG30" si="21">SUM(D24:D29)</f>
        <v>150</v>
      </c>
      <c r="E30" s="2775">
        <f t="shared" si="21"/>
        <v>270</v>
      </c>
      <c r="F30" s="2775">
        <f t="shared" si="21"/>
        <v>270</v>
      </c>
      <c r="G30" s="2775">
        <f t="shared" si="21"/>
        <v>105</v>
      </c>
      <c r="H30" s="2775">
        <f t="shared" si="21"/>
        <v>375</v>
      </c>
      <c r="I30" s="2776">
        <f t="shared" si="21"/>
        <v>15</v>
      </c>
      <c r="J30" s="2775"/>
      <c r="K30" s="2775"/>
      <c r="L30" s="2775"/>
      <c r="M30" s="2775"/>
      <c r="N30" s="2775">
        <f t="shared" si="21"/>
        <v>30</v>
      </c>
      <c r="O30" s="2775">
        <f t="shared" si="21"/>
        <v>30</v>
      </c>
      <c r="P30" s="2775">
        <f t="shared" si="21"/>
        <v>15</v>
      </c>
      <c r="Q30" s="2776">
        <f t="shared" si="21"/>
        <v>3</v>
      </c>
      <c r="R30" s="2775">
        <f t="shared" si="21"/>
        <v>45</v>
      </c>
      <c r="S30" s="2775">
        <f t="shared" si="21"/>
        <v>60</v>
      </c>
      <c r="T30" s="2775">
        <f t="shared" si="21"/>
        <v>45</v>
      </c>
      <c r="U30" s="2776">
        <f t="shared" si="21"/>
        <v>6</v>
      </c>
      <c r="V30" s="2775">
        <f t="shared" si="21"/>
        <v>15</v>
      </c>
      <c r="W30" s="2775">
        <f t="shared" si="21"/>
        <v>30</v>
      </c>
      <c r="X30" s="2775">
        <f t="shared" si="21"/>
        <v>5</v>
      </c>
      <c r="Y30" s="2776">
        <f t="shared" si="21"/>
        <v>2</v>
      </c>
      <c r="Z30" s="2775">
        <f t="shared" si="21"/>
        <v>15</v>
      </c>
      <c r="AA30" s="2775">
        <f t="shared" si="21"/>
        <v>15</v>
      </c>
      <c r="AB30" s="2775">
        <f t="shared" si="21"/>
        <v>20</v>
      </c>
      <c r="AC30" s="2776">
        <f t="shared" si="21"/>
        <v>2</v>
      </c>
      <c r="AD30" s="2775">
        <f t="shared" si="21"/>
        <v>15</v>
      </c>
      <c r="AE30" s="2775">
        <f t="shared" si="21"/>
        <v>15</v>
      </c>
      <c r="AF30" s="2775">
        <f t="shared" si="21"/>
        <v>20</v>
      </c>
      <c r="AG30" s="2776">
        <f t="shared" si="21"/>
        <v>2</v>
      </c>
      <c r="AH30" s="2787"/>
    </row>
    <row r="31" spans="1:34" ht="12" customHeight="1" thickBot="1">
      <c r="A31" s="2734" t="s">
        <v>17</v>
      </c>
      <c r="B31" s="5703" t="s">
        <v>384</v>
      </c>
      <c r="C31" s="5703"/>
      <c r="D31" s="5703"/>
      <c r="E31" s="5703"/>
      <c r="F31" s="5703"/>
      <c r="G31" s="5703"/>
      <c r="H31" s="5703"/>
      <c r="I31" s="5703"/>
      <c r="J31" s="5703"/>
      <c r="K31" s="5703"/>
      <c r="L31" s="5703"/>
      <c r="M31" s="5703"/>
      <c r="N31" s="5703"/>
      <c r="O31" s="5703"/>
      <c r="P31" s="5703"/>
      <c r="Q31" s="5703"/>
      <c r="R31" s="5703"/>
      <c r="S31" s="5703"/>
      <c r="T31" s="5703"/>
      <c r="U31" s="5703"/>
      <c r="V31" s="5703"/>
      <c r="W31" s="5703"/>
      <c r="X31" s="5703"/>
      <c r="Y31" s="5703"/>
      <c r="Z31" s="5703"/>
      <c r="AA31" s="5703"/>
      <c r="AB31" s="5703"/>
      <c r="AC31" s="5703"/>
      <c r="AD31" s="5703"/>
      <c r="AE31" s="5703"/>
      <c r="AF31" s="5703"/>
      <c r="AG31" s="5704"/>
      <c r="AH31" s="2739"/>
    </row>
    <row r="32" spans="1:34">
      <c r="A32" s="2734">
        <v>14</v>
      </c>
      <c r="B32" s="2783" t="s">
        <v>60</v>
      </c>
      <c r="C32" s="2745">
        <f t="shared" ref="C32:D35" si="22">SUM(J32,N32,R32,V32,Z32,AD32)</f>
        <v>30</v>
      </c>
      <c r="D32" s="2746">
        <f t="shared" si="22"/>
        <v>30</v>
      </c>
      <c r="E32" s="2747">
        <f t="shared" ref="E32:E34" si="23">SUM(C32:D32)</f>
        <v>60</v>
      </c>
      <c r="F32" s="1334">
        <v>60</v>
      </c>
      <c r="G32" s="1341">
        <f t="shared" ref="G32:G34" si="24">H32-F32</f>
        <v>15</v>
      </c>
      <c r="H32" s="1341">
        <f t="shared" ref="H32:H34" si="25">$B$8*I32</f>
        <v>75</v>
      </c>
      <c r="I32" s="1344">
        <f t="shared" ref="I32:I35" si="26">SUM(M32,Q32,U32,Y32,AC32,AG32)</f>
        <v>3</v>
      </c>
      <c r="J32" s="1342">
        <v>30</v>
      </c>
      <c r="K32" s="1341">
        <v>30</v>
      </c>
      <c r="L32" s="1341">
        <v>15</v>
      </c>
      <c r="M32" s="1343">
        <v>3</v>
      </c>
      <c r="N32" s="1342"/>
      <c r="O32" s="1341"/>
      <c r="P32" s="1341"/>
      <c r="Q32" s="1344"/>
      <c r="R32" s="1342"/>
      <c r="S32" s="1341"/>
      <c r="T32" s="1341"/>
      <c r="U32" s="1343"/>
      <c r="V32" s="1334"/>
      <c r="W32" s="1341"/>
      <c r="X32" s="1341"/>
      <c r="Y32" s="1344"/>
      <c r="Z32" s="1342"/>
      <c r="AA32" s="1341"/>
      <c r="AB32" s="1341"/>
      <c r="AC32" s="1343"/>
      <c r="AD32" s="1334"/>
      <c r="AE32" s="1341"/>
      <c r="AF32" s="1341"/>
      <c r="AG32" s="1343"/>
      <c r="AH32" s="2788" t="s">
        <v>44</v>
      </c>
    </row>
    <row r="33" spans="1:34">
      <c r="A33" s="2734">
        <v>15</v>
      </c>
      <c r="B33" s="2789" t="s">
        <v>61</v>
      </c>
      <c r="C33" s="1342">
        <f t="shared" si="22"/>
        <v>15</v>
      </c>
      <c r="D33" s="1341">
        <f t="shared" si="22"/>
        <v>30</v>
      </c>
      <c r="E33" s="2756">
        <f t="shared" si="23"/>
        <v>45</v>
      </c>
      <c r="F33" s="1334">
        <v>45</v>
      </c>
      <c r="G33" s="1341">
        <f t="shared" si="24"/>
        <v>30</v>
      </c>
      <c r="H33" s="1341">
        <f t="shared" si="25"/>
        <v>75</v>
      </c>
      <c r="I33" s="1344">
        <f t="shared" si="26"/>
        <v>3</v>
      </c>
      <c r="J33" s="1342"/>
      <c r="K33" s="1341"/>
      <c r="L33" s="1341"/>
      <c r="M33" s="1343"/>
      <c r="N33" s="1342"/>
      <c r="O33" s="1341"/>
      <c r="P33" s="1341"/>
      <c r="Q33" s="1344"/>
      <c r="R33" s="1342"/>
      <c r="S33" s="1341"/>
      <c r="T33" s="1341"/>
      <c r="U33" s="1343"/>
      <c r="V33" s="2780">
        <v>15</v>
      </c>
      <c r="W33" s="2777">
        <v>30</v>
      </c>
      <c r="X33" s="2777">
        <v>30</v>
      </c>
      <c r="Y33" s="2790">
        <v>3</v>
      </c>
      <c r="Z33" s="1342"/>
      <c r="AA33" s="1341"/>
      <c r="AB33" s="1341"/>
      <c r="AC33" s="1343"/>
      <c r="AD33" s="1334"/>
      <c r="AE33" s="1341"/>
      <c r="AF33" s="1341"/>
      <c r="AG33" s="1343"/>
      <c r="AH33" s="1345" t="s">
        <v>62</v>
      </c>
    </row>
    <row r="34" spans="1:34">
      <c r="A34" s="2782">
        <v>16</v>
      </c>
      <c r="B34" s="2791" t="s">
        <v>63</v>
      </c>
      <c r="C34" s="1342">
        <f t="shared" si="22"/>
        <v>15</v>
      </c>
      <c r="D34" s="1341">
        <f t="shared" si="22"/>
        <v>30</v>
      </c>
      <c r="E34" s="2756">
        <f t="shared" si="23"/>
        <v>45</v>
      </c>
      <c r="F34" s="1334">
        <v>45</v>
      </c>
      <c r="G34" s="1341">
        <f t="shared" si="24"/>
        <v>5</v>
      </c>
      <c r="H34" s="1341">
        <f t="shared" si="25"/>
        <v>50</v>
      </c>
      <c r="I34" s="1344">
        <f t="shared" si="26"/>
        <v>2</v>
      </c>
      <c r="J34" s="1342"/>
      <c r="K34" s="1341"/>
      <c r="L34" s="1341"/>
      <c r="M34" s="1343"/>
      <c r="N34" s="1342"/>
      <c r="O34" s="1341"/>
      <c r="P34" s="1341"/>
      <c r="Q34" s="1344"/>
      <c r="R34" s="1342">
        <v>15</v>
      </c>
      <c r="S34" s="1341">
        <v>30</v>
      </c>
      <c r="T34" s="1341">
        <v>5</v>
      </c>
      <c r="U34" s="1343">
        <v>2</v>
      </c>
      <c r="V34" s="1334"/>
      <c r="W34" s="1341"/>
      <c r="X34" s="1341"/>
      <c r="Y34" s="1344"/>
      <c r="Z34" s="1342"/>
      <c r="AA34" s="1341"/>
      <c r="AB34" s="1341"/>
      <c r="AC34" s="1343"/>
      <c r="AD34" s="1334"/>
      <c r="AE34" s="1341"/>
      <c r="AF34" s="1341"/>
      <c r="AG34" s="1343"/>
      <c r="AH34" s="1345" t="s">
        <v>64</v>
      </c>
    </row>
    <row r="35" spans="1:34" ht="13.5" thickBot="1">
      <c r="A35" s="2734">
        <v>17</v>
      </c>
      <c r="B35" s="2792" t="s">
        <v>65</v>
      </c>
      <c r="C35" s="2750">
        <f t="shared" si="22"/>
        <v>15</v>
      </c>
      <c r="D35" s="1351">
        <f t="shared" si="22"/>
        <v>0</v>
      </c>
      <c r="E35" s="2751">
        <f>SUM(C35:D35)</f>
        <v>15</v>
      </c>
      <c r="F35" s="2752">
        <v>15</v>
      </c>
      <c r="G35" s="1351">
        <f>H35-F35</f>
        <v>10</v>
      </c>
      <c r="H35" s="1351">
        <f>$B$8*I35</f>
        <v>25</v>
      </c>
      <c r="I35" s="2773">
        <f t="shared" si="26"/>
        <v>1</v>
      </c>
      <c r="J35" s="1342">
        <v>15</v>
      </c>
      <c r="K35" s="1341">
        <v>0</v>
      </c>
      <c r="L35" s="1341">
        <v>10</v>
      </c>
      <c r="M35" s="1343">
        <v>1</v>
      </c>
      <c r="N35" s="1334"/>
      <c r="O35" s="1341"/>
      <c r="P35" s="1341"/>
      <c r="Q35" s="1344"/>
      <c r="R35" s="1342"/>
      <c r="S35" s="1341"/>
      <c r="T35" s="1341"/>
      <c r="U35" s="1343"/>
      <c r="V35" s="1334"/>
      <c r="W35" s="1341"/>
      <c r="X35" s="1341"/>
      <c r="Y35" s="1344"/>
      <c r="Z35" s="1342"/>
      <c r="AA35" s="1341"/>
      <c r="AB35" s="1341"/>
      <c r="AC35" s="1343"/>
      <c r="AD35" s="1334"/>
      <c r="AE35" s="1341"/>
      <c r="AF35" s="1341"/>
      <c r="AG35" s="1343"/>
      <c r="AH35" s="2793" t="s">
        <v>66</v>
      </c>
    </row>
    <row r="36" spans="1:34" ht="13.5" thickBot="1">
      <c r="A36" s="1352"/>
      <c r="B36" s="2740" t="s">
        <v>55</v>
      </c>
      <c r="C36" s="2775">
        <f>SUM(C32:C35)</f>
        <v>75</v>
      </c>
      <c r="D36" s="2775">
        <f t="shared" ref="D36:Y36" si="27">SUM(D32:D35)</f>
        <v>90</v>
      </c>
      <c r="E36" s="2775">
        <f t="shared" si="27"/>
        <v>165</v>
      </c>
      <c r="F36" s="2775">
        <f t="shared" si="27"/>
        <v>165</v>
      </c>
      <c r="G36" s="2775">
        <f t="shared" si="27"/>
        <v>60</v>
      </c>
      <c r="H36" s="2775">
        <f t="shared" si="27"/>
        <v>225</v>
      </c>
      <c r="I36" s="2776">
        <f t="shared" si="27"/>
        <v>9</v>
      </c>
      <c r="J36" s="2775">
        <f t="shared" si="27"/>
        <v>45</v>
      </c>
      <c r="K36" s="2775">
        <f t="shared" si="27"/>
        <v>30</v>
      </c>
      <c r="L36" s="2775">
        <f t="shared" si="27"/>
        <v>25</v>
      </c>
      <c r="M36" s="2776">
        <f t="shared" si="27"/>
        <v>4</v>
      </c>
      <c r="N36" s="2775"/>
      <c r="O36" s="2775"/>
      <c r="P36" s="2775"/>
      <c r="Q36" s="2775"/>
      <c r="R36" s="2775">
        <f t="shared" si="27"/>
        <v>15</v>
      </c>
      <c r="S36" s="2775">
        <f t="shared" si="27"/>
        <v>30</v>
      </c>
      <c r="T36" s="2775">
        <f t="shared" si="27"/>
        <v>5</v>
      </c>
      <c r="U36" s="2776">
        <f t="shared" si="27"/>
        <v>2</v>
      </c>
      <c r="V36" s="2775">
        <f t="shared" si="27"/>
        <v>15</v>
      </c>
      <c r="W36" s="2775">
        <f t="shared" si="27"/>
        <v>30</v>
      </c>
      <c r="X36" s="2775">
        <f t="shared" si="27"/>
        <v>30</v>
      </c>
      <c r="Y36" s="2776">
        <f t="shared" si="27"/>
        <v>3</v>
      </c>
      <c r="Z36" s="2775"/>
      <c r="AA36" s="2775"/>
      <c r="AB36" s="2775"/>
      <c r="AC36" s="2775"/>
      <c r="AD36" s="2775"/>
      <c r="AE36" s="2775"/>
      <c r="AF36" s="2775"/>
      <c r="AG36" s="2775"/>
      <c r="AH36" s="2743"/>
    </row>
    <row r="37" spans="1:34" ht="13.5" thickBot="1">
      <c r="A37" s="2734" t="s">
        <v>18</v>
      </c>
      <c r="B37" s="5694" t="s">
        <v>68</v>
      </c>
      <c r="C37" s="5695"/>
      <c r="D37" s="5695"/>
      <c r="E37" s="5695"/>
      <c r="F37" s="5695"/>
      <c r="G37" s="5695"/>
      <c r="H37" s="5695"/>
      <c r="I37" s="5695"/>
      <c r="J37" s="5695"/>
      <c r="K37" s="5695"/>
      <c r="L37" s="5695"/>
      <c r="M37" s="5695"/>
      <c r="N37" s="5695"/>
      <c r="O37" s="5695"/>
      <c r="P37" s="5695"/>
      <c r="Q37" s="5695"/>
      <c r="R37" s="5695"/>
      <c r="S37" s="5695"/>
      <c r="T37" s="5695"/>
      <c r="U37" s="5695"/>
      <c r="V37" s="5695"/>
      <c r="W37" s="5695"/>
      <c r="X37" s="5695"/>
      <c r="Y37" s="5695"/>
      <c r="Z37" s="5695"/>
      <c r="AA37" s="5695"/>
      <c r="AB37" s="5695"/>
      <c r="AC37" s="5695"/>
      <c r="AD37" s="5695"/>
      <c r="AE37" s="5695"/>
      <c r="AF37" s="5695"/>
      <c r="AG37" s="5696"/>
      <c r="AH37" s="2743"/>
    </row>
    <row r="38" spans="1:34">
      <c r="A38" s="2734">
        <v>18</v>
      </c>
      <c r="B38" s="2794" t="s">
        <v>69</v>
      </c>
      <c r="C38" s="2745">
        <f t="shared" ref="C38:D40" si="28">SUM(J38,N38,R38,V38,Z38,AD38)</f>
        <v>30</v>
      </c>
      <c r="D38" s="2746">
        <f t="shared" si="28"/>
        <v>30</v>
      </c>
      <c r="E38" s="2747">
        <f>SUM(C38:D38)</f>
        <v>60</v>
      </c>
      <c r="F38" s="1305">
        <v>60</v>
      </c>
      <c r="G38" s="1279">
        <f>H38-F38</f>
        <v>115</v>
      </c>
      <c r="H38" s="1279">
        <f>$B$8*I38</f>
        <v>175</v>
      </c>
      <c r="I38" s="1306">
        <f>SUM(M38,Q38,U38,Y38,AC38,AG38)</f>
        <v>7</v>
      </c>
      <c r="J38" s="2745"/>
      <c r="K38" s="2746"/>
      <c r="L38" s="2746"/>
      <c r="M38" s="2748"/>
      <c r="N38" s="2745"/>
      <c r="O38" s="2746"/>
      <c r="P38" s="2746"/>
      <c r="Q38" s="2748"/>
      <c r="R38" s="2745">
        <v>15</v>
      </c>
      <c r="S38" s="2746">
        <v>15</v>
      </c>
      <c r="T38" s="2746">
        <v>45</v>
      </c>
      <c r="U38" s="2748">
        <v>3</v>
      </c>
      <c r="V38" s="2745">
        <v>15</v>
      </c>
      <c r="W38" s="2746">
        <v>15</v>
      </c>
      <c r="X38" s="2746">
        <v>70</v>
      </c>
      <c r="Y38" s="2748">
        <v>4</v>
      </c>
      <c r="Z38" s="2745"/>
      <c r="AA38" s="2746"/>
      <c r="AB38" s="2746"/>
      <c r="AC38" s="2748"/>
      <c r="AD38" s="1305"/>
      <c r="AE38" s="1279"/>
      <c r="AF38" s="1279"/>
      <c r="AG38" s="2795"/>
      <c r="AH38" s="2788" t="s">
        <v>50</v>
      </c>
    </row>
    <row r="39" spans="1:34" ht="14.45" customHeight="1">
      <c r="A39" s="2782">
        <v>19</v>
      </c>
      <c r="B39" s="2796" t="s">
        <v>70</v>
      </c>
      <c r="C39" s="1342">
        <f t="shared" si="28"/>
        <v>15</v>
      </c>
      <c r="D39" s="1341">
        <f t="shared" si="28"/>
        <v>15</v>
      </c>
      <c r="E39" s="2756">
        <f>SUM(C39:D39)</f>
        <v>30</v>
      </c>
      <c r="F39" s="1334">
        <v>30</v>
      </c>
      <c r="G39" s="1341">
        <f>H39-F39</f>
        <v>70</v>
      </c>
      <c r="H39" s="1341">
        <f>$B$8*I39</f>
        <v>100</v>
      </c>
      <c r="I39" s="1344">
        <f>SUM(M39,Q39,U39,Y39,AC39,AG39)</f>
        <v>4</v>
      </c>
      <c r="J39" s="1355"/>
      <c r="K39" s="1356"/>
      <c r="L39" s="1356"/>
      <c r="M39" s="1357"/>
      <c r="N39" s="1355"/>
      <c r="O39" s="1356"/>
      <c r="P39" s="1356"/>
      <c r="Q39" s="1357"/>
      <c r="R39" s="1355"/>
      <c r="S39" s="1356"/>
      <c r="T39" s="1356"/>
      <c r="U39" s="1357"/>
      <c r="V39" s="1355"/>
      <c r="W39" s="1356"/>
      <c r="X39" s="1356"/>
      <c r="Y39" s="1357"/>
      <c r="Z39" s="1355"/>
      <c r="AA39" s="1356"/>
      <c r="AB39" s="1356"/>
      <c r="AC39" s="1357"/>
      <c r="AD39" s="1334">
        <v>15</v>
      </c>
      <c r="AE39" s="1341">
        <v>15</v>
      </c>
      <c r="AF39" s="1341">
        <v>70</v>
      </c>
      <c r="AG39" s="1343">
        <v>4</v>
      </c>
      <c r="AH39" s="1345" t="s">
        <v>54</v>
      </c>
    </row>
    <row r="40" spans="1:34" ht="13.5" thickBot="1">
      <c r="A40" s="2734">
        <v>20</v>
      </c>
      <c r="B40" s="2797" t="s">
        <v>71</v>
      </c>
      <c r="C40" s="2798">
        <f t="shared" si="28"/>
        <v>30</v>
      </c>
      <c r="D40" s="1279">
        <f t="shared" si="28"/>
        <v>30</v>
      </c>
      <c r="E40" s="2799">
        <f>SUM(C40:D40)</f>
        <v>60</v>
      </c>
      <c r="F40" s="1339">
        <v>60</v>
      </c>
      <c r="G40" s="70">
        <f>H40-F40</f>
        <v>40</v>
      </c>
      <c r="H40" s="70">
        <f>$B$8*I40</f>
        <v>100</v>
      </c>
      <c r="I40" s="74">
        <f>SUM(M40,Q40,U40,Y40,AC40,AG40)</f>
        <v>4</v>
      </c>
      <c r="J40" s="72"/>
      <c r="K40" s="70"/>
      <c r="L40" s="70"/>
      <c r="M40" s="71"/>
      <c r="N40" s="72"/>
      <c r="O40" s="70"/>
      <c r="P40" s="70"/>
      <c r="Q40" s="71"/>
      <c r="R40" s="72"/>
      <c r="S40" s="70"/>
      <c r="T40" s="70"/>
      <c r="U40" s="71"/>
      <c r="V40" s="1359"/>
      <c r="W40" s="1358"/>
      <c r="X40" s="1358"/>
      <c r="Y40" s="1360"/>
      <c r="Z40" s="72">
        <v>30</v>
      </c>
      <c r="AA40" s="70">
        <v>30</v>
      </c>
      <c r="AB40" s="70">
        <v>40</v>
      </c>
      <c r="AC40" s="71">
        <v>4</v>
      </c>
      <c r="AD40" s="2800"/>
      <c r="AE40" s="1358"/>
      <c r="AF40" s="1358"/>
      <c r="AG40" s="1360"/>
      <c r="AH40" s="2801" t="s">
        <v>72</v>
      </c>
    </row>
    <row r="41" spans="1:34" ht="13.5" thickBot="1">
      <c r="A41" s="2802"/>
      <c r="B41" s="2740" t="s">
        <v>55</v>
      </c>
      <c r="C41" s="2775">
        <f>SUM(C38:C40)</f>
        <v>75</v>
      </c>
      <c r="D41" s="2803">
        <f t="shared" ref="D41:I41" si="29">SUM(D38:D40)</f>
        <v>75</v>
      </c>
      <c r="E41" s="2804">
        <f t="shared" si="29"/>
        <v>150</v>
      </c>
      <c r="F41" s="2805">
        <f t="shared" si="29"/>
        <v>150</v>
      </c>
      <c r="G41" s="2803">
        <f t="shared" si="29"/>
        <v>225</v>
      </c>
      <c r="H41" s="2803">
        <f t="shared" si="29"/>
        <v>375</v>
      </c>
      <c r="I41" s="2806">
        <f t="shared" si="29"/>
        <v>15</v>
      </c>
      <c r="J41" s="2775"/>
      <c r="K41" s="2803"/>
      <c r="L41" s="2803"/>
      <c r="M41" s="2807"/>
      <c r="N41" s="2775"/>
      <c r="O41" s="2803"/>
      <c r="P41" s="2803"/>
      <c r="Q41" s="2807"/>
      <c r="R41" s="2775">
        <f>SUM(R38:R40)</f>
        <v>15</v>
      </c>
      <c r="S41" s="2803">
        <f t="shared" ref="S41:AG41" si="30">SUM(S38:S40)</f>
        <v>15</v>
      </c>
      <c r="T41" s="2803">
        <f t="shared" si="30"/>
        <v>45</v>
      </c>
      <c r="U41" s="2807">
        <f t="shared" si="30"/>
        <v>3</v>
      </c>
      <c r="V41" s="2775">
        <f t="shared" si="30"/>
        <v>15</v>
      </c>
      <c r="W41" s="2803">
        <f t="shared" si="30"/>
        <v>15</v>
      </c>
      <c r="X41" s="2803">
        <f t="shared" si="30"/>
        <v>70</v>
      </c>
      <c r="Y41" s="2807">
        <f t="shared" si="30"/>
        <v>4</v>
      </c>
      <c r="Z41" s="2775">
        <f t="shared" si="30"/>
        <v>30</v>
      </c>
      <c r="AA41" s="2803">
        <f t="shared" si="30"/>
        <v>30</v>
      </c>
      <c r="AB41" s="2803">
        <f t="shared" si="30"/>
        <v>40</v>
      </c>
      <c r="AC41" s="2807">
        <f t="shared" si="30"/>
        <v>4</v>
      </c>
      <c r="AD41" s="2805">
        <f t="shared" si="30"/>
        <v>15</v>
      </c>
      <c r="AE41" s="2803">
        <f t="shared" si="30"/>
        <v>15</v>
      </c>
      <c r="AF41" s="2803">
        <f t="shared" si="30"/>
        <v>70</v>
      </c>
      <c r="AG41" s="2807">
        <f t="shared" si="30"/>
        <v>4</v>
      </c>
      <c r="AH41" s="2743"/>
    </row>
    <row r="42" spans="1:34" ht="13.5" thickBot="1">
      <c r="A42" s="2739" t="s">
        <v>19</v>
      </c>
      <c r="B42" s="5705" t="s">
        <v>73</v>
      </c>
      <c r="C42" s="5705"/>
      <c r="D42" s="5705"/>
      <c r="E42" s="5705"/>
      <c r="F42" s="5705"/>
      <c r="G42" s="5705"/>
      <c r="H42" s="5705"/>
      <c r="I42" s="5705"/>
      <c r="J42" s="5705"/>
      <c r="K42" s="5705"/>
      <c r="L42" s="5705"/>
      <c r="M42" s="5705"/>
      <c r="N42" s="5705"/>
      <c r="O42" s="5705"/>
      <c r="P42" s="5705"/>
      <c r="Q42" s="5705"/>
      <c r="R42" s="5705"/>
      <c r="S42" s="5705"/>
      <c r="T42" s="5705"/>
      <c r="U42" s="5705"/>
      <c r="V42" s="5705"/>
      <c r="W42" s="5705"/>
      <c r="X42" s="5705"/>
      <c r="Y42" s="5705"/>
      <c r="Z42" s="5705"/>
      <c r="AA42" s="5705"/>
      <c r="AB42" s="5705"/>
      <c r="AC42" s="5705"/>
      <c r="AD42" s="5705"/>
      <c r="AE42" s="5705"/>
      <c r="AF42" s="5705"/>
      <c r="AG42" s="5706"/>
      <c r="AH42" s="2743"/>
    </row>
    <row r="43" spans="1:34">
      <c r="A43" s="2808">
        <v>21</v>
      </c>
      <c r="B43" s="2809" t="s">
        <v>74</v>
      </c>
      <c r="C43" s="2745">
        <f t="shared" ref="C43:D46" si="31">SUM(J43,N43,R43,V43,Z43,AD43)</f>
        <v>45</v>
      </c>
      <c r="D43" s="2746">
        <f t="shared" si="31"/>
        <v>60</v>
      </c>
      <c r="E43" s="2747">
        <f>SUM(C43:D43)</f>
        <v>105</v>
      </c>
      <c r="F43" s="2810">
        <v>105</v>
      </c>
      <c r="G43" s="2746">
        <f>H43-F43</f>
        <v>20</v>
      </c>
      <c r="H43" s="2746">
        <f>$B$8*I43</f>
        <v>125</v>
      </c>
      <c r="I43" s="2748">
        <f>SUM(M43,Q43,U43,Y43,AC43,AG43)</f>
        <v>5</v>
      </c>
      <c r="J43" s="2745">
        <v>30</v>
      </c>
      <c r="K43" s="2746">
        <v>30</v>
      </c>
      <c r="L43" s="2746">
        <v>15</v>
      </c>
      <c r="M43" s="2811">
        <v>3</v>
      </c>
      <c r="N43" s="2745">
        <v>15</v>
      </c>
      <c r="O43" s="2746">
        <v>30</v>
      </c>
      <c r="P43" s="2746">
        <v>5</v>
      </c>
      <c r="Q43" s="2748">
        <v>2</v>
      </c>
      <c r="R43" s="2745"/>
      <c r="S43" s="2746"/>
      <c r="T43" s="2746"/>
      <c r="U43" s="2748"/>
      <c r="V43" s="2810"/>
      <c r="W43" s="2746"/>
      <c r="X43" s="2746"/>
      <c r="Y43" s="2811"/>
      <c r="Z43" s="2745"/>
      <c r="AA43" s="2746"/>
      <c r="AB43" s="2746"/>
      <c r="AC43" s="2748"/>
      <c r="AD43" s="2810"/>
      <c r="AE43" s="2746"/>
      <c r="AF43" s="2746"/>
      <c r="AG43" s="2748"/>
      <c r="AH43" s="2788" t="s">
        <v>47</v>
      </c>
    </row>
    <row r="44" spans="1:34">
      <c r="A44" s="2734">
        <v>22</v>
      </c>
      <c r="B44" s="2812" t="s">
        <v>75</v>
      </c>
      <c r="C44" s="1342">
        <f t="shared" si="31"/>
        <v>30</v>
      </c>
      <c r="D44" s="1341">
        <f t="shared" si="31"/>
        <v>30</v>
      </c>
      <c r="E44" s="2756">
        <f>SUM(C44:D44)</f>
        <v>60</v>
      </c>
      <c r="F44" s="1334">
        <v>60</v>
      </c>
      <c r="G44" s="1341">
        <f>H44-F44</f>
        <v>15</v>
      </c>
      <c r="H44" s="1341">
        <f>$B$8*I44</f>
        <v>75</v>
      </c>
      <c r="I44" s="1343">
        <f>SUM(M44,Q44,U44,Y44,AC44,AG44)</f>
        <v>3</v>
      </c>
      <c r="J44" s="1342"/>
      <c r="K44" s="1341"/>
      <c r="L44" s="1341"/>
      <c r="M44" s="1343"/>
      <c r="N44" s="1334"/>
      <c r="O44" s="1341"/>
      <c r="P44" s="1341"/>
      <c r="Q44" s="1344"/>
      <c r="R44" s="1342"/>
      <c r="S44" s="1341"/>
      <c r="T44" s="1341"/>
      <c r="U44" s="1343"/>
      <c r="V44" s="1334">
        <v>30</v>
      </c>
      <c r="W44" s="1341">
        <v>30</v>
      </c>
      <c r="X44" s="1341">
        <v>15</v>
      </c>
      <c r="Y44" s="1343">
        <v>3</v>
      </c>
      <c r="Z44" s="1342"/>
      <c r="AA44" s="1341"/>
      <c r="AB44" s="1341"/>
      <c r="AC44" s="1343"/>
      <c r="AD44" s="1334"/>
      <c r="AE44" s="1341"/>
      <c r="AF44" s="1341"/>
      <c r="AG44" s="1343"/>
      <c r="AH44" s="1337" t="s">
        <v>50</v>
      </c>
    </row>
    <row r="45" spans="1:34">
      <c r="A45" s="2734">
        <v>23</v>
      </c>
      <c r="B45" s="2812" t="s">
        <v>76</v>
      </c>
      <c r="C45" s="1342">
        <f t="shared" si="31"/>
        <v>15</v>
      </c>
      <c r="D45" s="1341">
        <f t="shared" si="31"/>
        <v>30</v>
      </c>
      <c r="E45" s="2756">
        <f>SUM(C45:D45)</f>
        <v>45</v>
      </c>
      <c r="F45" s="1334">
        <v>45</v>
      </c>
      <c r="G45" s="1341">
        <f>H45-F45</f>
        <v>30</v>
      </c>
      <c r="H45" s="1341">
        <f>$B$8*I45</f>
        <v>75</v>
      </c>
      <c r="I45" s="1343">
        <f>SUM(M45,Q45,U45,Y45,AC45,AG45)</f>
        <v>3</v>
      </c>
      <c r="J45" s="1342"/>
      <c r="K45" s="1341"/>
      <c r="L45" s="1341"/>
      <c r="M45" s="1343"/>
      <c r="N45" s="1334"/>
      <c r="O45" s="1341"/>
      <c r="P45" s="1341"/>
      <c r="Q45" s="1344"/>
      <c r="R45" s="1342"/>
      <c r="S45" s="1341"/>
      <c r="T45" s="1341"/>
      <c r="U45" s="1343"/>
      <c r="V45" s="1334"/>
      <c r="W45" s="1341"/>
      <c r="X45" s="1341"/>
      <c r="Y45" s="1344"/>
      <c r="Z45" s="1342">
        <v>15</v>
      </c>
      <c r="AA45" s="1341">
        <v>30</v>
      </c>
      <c r="AB45" s="1341">
        <v>30</v>
      </c>
      <c r="AC45" s="1343">
        <v>3</v>
      </c>
      <c r="AD45" s="1334"/>
      <c r="AE45" s="1341"/>
      <c r="AF45" s="1341"/>
      <c r="AG45" s="1343"/>
      <c r="AH45" s="1345" t="s">
        <v>52</v>
      </c>
    </row>
    <row r="46" spans="1:34" ht="13.5" thickBot="1">
      <c r="A46" s="2734">
        <v>24</v>
      </c>
      <c r="B46" s="2813" t="s">
        <v>77</v>
      </c>
      <c r="C46" s="1342">
        <f t="shared" si="31"/>
        <v>15</v>
      </c>
      <c r="D46" s="1341">
        <f t="shared" si="31"/>
        <v>30</v>
      </c>
      <c r="E46" s="2756">
        <f>SUM(C46:D46)</f>
        <v>45</v>
      </c>
      <c r="F46" s="1334">
        <v>45</v>
      </c>
      <c r="G46" s="1341">
        <f>H46-F46</f>
        <v>30</v>
      </c>
      <c r="H46" s="1341">
        <f>$B$8*I46</f>
        <v>75</v>
      </c>
      <c r="I46" s="1343">
        <f>SUM(M46,Q46,U46,Y46,AC46,AG46)</f>
        <v>3</v>
      </c>
      <c r="J46" s="2814"/>
      <c r="K46" s="2815"/>
      <c r="L46" s="2815"/>
      <c r="M46" s="2816"/>
      <c r="N46" s="2817"/>
      <c r="O46" s="2815"/>
      <c r="P46" s="2815"/>
      <c r="Q46" s="2818"/>
      <c r="R46" s="2814"/>
      <c r="S46" s="2815"/>
      <c r="T46" s="2815"/>
      <c r="U46" s="2816"/>
      <c r="V46" s="2817"/>
      <c r="W46" s="2815"/>
      <c r="X46" s="2815"/>
      <c r="Y46" s="2818"/>
      <c r="Z46" s="84"/>
      <c r="AA46" s="85"/>
      <c r="AB46" s="85"/>
      <c r="AC46" s="86"/>
      <c r="AD46" s="2758">
        <v>15</v>
      </c>
      <c r="AE46" s="2759">
        <v>30</v>
      </c>
      <c r="AF46" s="2759">
        <v>30</v>
      </c>
      <c r="AG46" s="2819">
        <v>3</v>
      </c>
      <c r="AH46" s="2793" t="s">
        <v>54</v>
      </c>
    </row>
    <row r="47" spans="1:34" ht="13.5" thickBot="1">
      <c r="A47" s="2802"/>
      <c r="B47" s="2740" t="s">
        <v>55</v>
      </c>
      <c r="C47" s="2775">
        <f>SUM(C43:C46)</f>
        <v>105</v>
      </c>
      <c r="D47" s="2775">
        <f t="shared" ref="D47:AG47" si="32">SUM(D43:D46)</f>
        <v>150</v>
      </c>
      <c r="E47" s="2775">
        <f t="shared" si="32"/>
        <v>255</v>
      </c>
      <c r="F47" s="2775">
        <f t="shared" si="32"/>
        <v>255</v>
      </c>
      <c r="G47" s="2775">
        <f t="shared" si="32"/>
        <v>95</v>
      </c>
      <c r="H47" s="2775">
        <f t="shared" si="32"/>
        <v>350</v>
      </c>
      <c r="I47" s="2776">
        <f t="shared" si="32"/>
        <v>14</v>
      </c>
      <c r="J47" s="2775">
        <f t="shared" si="32"/>
        <v>30</v>
      </c>
      <c r="K47" s="2775">
        <f t="shared" si="32"/>
        <v>30</v>
      </c>
      <c r="L47" s="2775">
        <f t="shared" si="32"/>
        <v>15</v>
      </c>
      <c r="M47" s="2776">
        <f t="shared" si="32"/>
        <v>3</v>
      </c>
      <c r="N47" s="2775">
        <f t="shared" si="32"/>
        <v>15</v>
      </c>
      <c r="O47" s="2775">
        <f t="shared" si="32"/>
        <v>30</v>
      </c>
      <c r="P47" s="2775">
        <f t="shared" si="32"/>
        <v>5</v>
      </c>
      <c r="Q47" s="2776">
        <f t="shared" si="32"/>
        <v>2</v>
      </c>
      <c r="R47" s="2775"/>
      <c r="S47" s="2775"/>
      <c r="T47" s="2775"/>
      <c r="U47" s="2775"/>
      <c r="V47" s="2775">
        <f t="shared" si="32"/>
        <v>30</v>
      </c>
      <c r="W47" s="2775">
        <f t="shared" si="32"/>
        <v>30</v>
      </c>
      <c r="X47" s="2775">
        <f t="shared" si="32"/>
        <v>15</v>
      </c>
      <c r="Y47" s="2775">
        <f t="shared" si="32"/>
        <v>3</v>
      </c>
      <c r="Z47" s="2775">
        <f t="shared" si="32"/>
        <v>15</v>
      </c>
      <c r="AA47" s="2775">
        <f t="shared" si="32"/>
        <v>30</v>
      </c>
      <c r="AB47" s="2775">
        <f t="shared" si="32"/>
        <v>30</v>
      </c>
      <c r="AC47" s="2775">
        <f t="shared" si="32"/>
        <v>3</v>
      </c>
      <c r="AD47" s="2775">
        <f t="shared" si="32"/>
        <v>15</v>
      </c>
      <c r="AE47" s="2775">
        <f t="shared" si="32"/>
        <v>30</v>
      </c>
      <c r="AF47" s="2775">
        <f t="shared" si="32"/>
        <v>30</v>
      </c>
      <c r="AG47" s="2775">
        <f t="shared" si="32"/>
        <v>3</v>
      </c>
      <c r="AH47" s="2743"/>
    </row>
    <row r="48" spans="1:34" ht="13.5" thickBot="1">
      <c r="A48" s="2739" t="s">
        <v>20</v>
      </c>
      <c r="B48" s="5705" t="s">
        <v>78</v>
      </c>
      <c r="C48" s="5705"/>
      <c r="D48" s="5705"/>
      <c r="E48" s="5705"/>
      <c r="F48" s="5705"/>
      <c r="G48" s="5705"/>
      <c r="H48" s="5705"/>
      <c r="I48" s="5705"/>
      <c r="J48" s="5705"/>
      <c r="K48" s="5705"/>
      <c r="L48" s="5705"/>
      <c r="M48" s="5705"/>
      <c r="N48" s="5705"/>
      <c r="O48" s="5705"/>
      <c r="P48" s="5705"/>
      <c r="Q48" s="5705"/>
      <c r="R48" s="5705"/>
      <c r="S48" s="5705"/>
      <c r="T48" s="5705"/>
      <c r="U48" s="5705"/>
      <c r="V48" s="5705"/>
      <c r="W48" s="5705"/>
      <c r="X48" s="5705"/>
      <c r="Y48" s="5705"/>
      <c r="Z48" s="5705"/>
      <c r="AA48" s="5705"/>
      <c r="AB48" s="5705"/>
      <c r="AC48" s="5705"/>
      <c r="AD48" s="5705"/>
      <c r="AE48" s="5705"/>
      <c r="AF48" s="5705"/>
      <c r="AG48" s="5706"/>
      <c r="AH48" s="2743"/>
    </row>
    <row r="49" spans="1:34">
      <c r="A49" s="2820">
        <v>25</v>
      </c>
      <c r="B49" s="2821" t="s">
        <v>79</v>
      </c>
      <c r="C49" s="2745">
        <f t="shared" ref="C49:D51" si="33">SUM(J49,N49,R49,V49,Z49,AD49)</f>
        <v>15</v>
      </c>
      <c r="D49" s="2746">
        <f t="shared" si="33"/>
        <v>15</v>
      </c>
      <c r="E49" s="2747">
        <f>SUM(C49:D49)</f>
        <v>30</v>
      </c>
      <c r="F49" s="2810">
        <v>30</v>
      </c>
      <c r="G49" s="2746">
        <f>H49-F49</f>
        <v>20</v>
      </c>
      <c r="H49" s="2746">
        <f>$B$8*I49</f>
        <v>50</v>
      </c>
      <c r="I49" s="2748">
        <f>SUM(M49,Q49,U49,Y49,AC49,AG49)</f>
        <v>2</v>
      </c>
      <c r="J49" s="2745"/>
      <c r="K49" s="2746"/>
      <c r="L49" s="2746"/>
      <c r="M49" s="2811"/>
      <c r="N49" s="2745"/>
      <c r="O49" s="2746"/>
      <c r="P49" s="2746"/>
      <c r="Q49" s="2748"/>
      <c r="R49" s="2810"/>
      <c r="S49" s="2746"/>
      <c r="T49" s="2746"/>
      <c r="U49" s="2811"/>
      <c r="V49" s="2745"/>
      <c r="W49" s="2746"/>
      <c r="X49" s="2746"/>
      <c r="Y49" s="2748"/>
      <c r="Z49" s="2810"/>
      <c r="AA49" s="2746"/>
      <c r="AB49" s="2746"/>
      <c r="AC49" s="2811"/>
      <c r="AD49" s="2745">
        <v>15</v>
      </c>
      <c r="AE49" s="2746">
        <v>15</v>
      </c>
      <c r="AF49" s="2746">
        <v>20</v>
      </c>
      <c r="AG49" s="2748">
        <v>2</v>
      </c>
      <c r="AH49" s="2822" t="s">
        <v>54</v>
      </c>
    </row>
    <row r="50" spans="1:34">
      <c r="A50" s="1338">
        <v>26</v>
      </c>
      <c r="B50" s="1346" t="s">
        <v>80</v>
      </c>
      <c r="C50" s="1342">
        <f t="shared" si="33"/>
        <v>30</v>
      </c>
      <c r="D50" s="1341">
        <f t="shared" si="33"/>
        <v>30</v>
      </c>
      <c r="E50" s="2756">
        <f>SUM(C50:D50)</f>
        <v>60</v>
      </c>
      <c r="F50" s="1334">
        <v>60</v>
      </c>
      <c r="G50" s="1341">
        <f>H50-F50</f>
        <v>15</v>
      </c>
      <c r="H50" s="1341">
        <f>$B$8*I50</f>
        <v>75</v>
      </c>
      <c r="I50" s="1343">
        <f>SUM(M50,Q50,U50,Y50,AC50,AG50)</f>
        <v>3</v>
      </c>
      <c r="J50" s="1342"/>
      <c r="K50" s="1341"/>
      <c r="L50" s="1341"/>
      <c r="M50" s="1344"/>
      <c r="N50" s="1342"/>
      <c r="O50" s="1341"/>
      <c r="P50" s="1341"/>
      <c r="Q50" s="1343"/>
      <c r="R50" s="2780">
        <v>30</v>
      </c>
      <c r="S50" s="2777">
        <v>30</v>
      </c>
      <c r="T50" s="2777">
        <v>15</v>
      </c>
      <c r="U50" s="2790">
        <v>3</v>
      </c>
      <c r="V50" s="1342"/>
      <c r="W50" s="1341"/>
      <c r="X50" s="1341"/>
      <c r="Y50" s="1343"/>
      <c r="Z50" s="1347"/>
      <c r="AA50" s="1348"/>
      <c r="AB50" s="1348"/>
      <c r="AC50" s="1349"/>
      <c r="AD50" s="1342"/>
      <c r="AE50" s="1341"/>
      <c r="AF50" s="1341"/>
      <c r="AG50" s="1343"/>
      <c r="AH50" s="1345" t="s">
        <v>64</v>
      </c>
    </row>
    <row r="51" spans="1:34" ht="13.5" thickBot="1">
      <c r="A51" s="1338">
        <v>27</v>
      </c>
      <c r="B51" s="2812" t="s">
        <v>81</v>
      </c>
      <c r="C51" s="1342">
        <f t="shared" si="33"/>
        <v>15</v>
      </c>
      <c r="D51" s="1341">
        <f t="shared" si="33"/>
        <v>15</v>
      </c>
      <c r="E51" s="2756">
        <f>SUM(C51:D51)</f>
        <v>30</v>
      </c>
      <c r="F51" s="1334">
        <v>30</v>
      </c>
      <c r="G51" s="1341">
        <f>H51-F51</f>
        <v>45</v>
      </c>
      <c r="H51" s="1341">
        <f>$B$8*I51</f>
        <v>75</v>
      </c>
      <c r="I51" s="1343">
        <f>SUM(M51,Q51,U51,Y51,AC51,AG51)</f>
        <v>3</v>
      </c>
      <c r="J51" s="1342"/>
      <c r="K51" s="1341"/>
      <c r="L51" s="1341"/>
      <c r="M51" s="1344"/>
      <c r="N51" s="1342"/>
      <c r="O51" s="1341"/>
      <c r="P51" s="1341"/>
      <c r="Q51" s="1343"/>
      <c r="R51" s="1334"/>
      <c r="S51" s="1341"/>
      <c r="T51" s="1341"/>
      <c r="U51" s="1344"/>
      <c r="V51" s="1342"/>
      <c r="W51" s="1341"/>
      <c r="X51" s="1341"/>
      <c r="Y51" s="1343"/>
      <c r="Z51" s="1334">
        <v>15</v>
      </c>
      <c r="AA51" s="1341">
        <v>15</v>
      </c>
      <c r="AB51" s="1341">
        <v>45</v>
      </c>
      <c r="AC51" s="1344">
        <v>3</v>
      </c>
      <c r="AD51" s="1342"/>
      <c r="AE51" s="1341"/>
      <c r="AF51" s="1341"/>
      <c r="AG51" s="1343"/>
      <c r="AH51" s="2793" t="s">
        <v>52</v>
      </c>
    </row>
    <row r="52" spans="1:34" ht="13.5" thickBot="1">
      <c r="A52" s="2823"/>
      <c r="B52" s="2740" t="s">
        <v>55</v>
      </c>
      <c r="C52" s="2775">
        <f>SUM(C49:C51)</f>
        <v>60</v>
      </c>
      <c r="D52" s="2803">
        <f>SUM(D49:D51)</f>
        <v>60</v>
      </c>
      <c r="E52" s="2804">
        <f>SUM(C52:D52)</f>
        <v>120</v>
      </c>
      <c r="F52" s="2805">
        <f t="shared" ref="F52:AG52" si="34">SUM(F49:F51)</f>
        <v>120</v>
      </c>
      <c r="G52" s="2803">
        <f t="shared" si="34"/>
        <v>80</v>
      </c>
      <c r="H52" s="2803">
        <f t="shared" si="34"/>
        <v>200</v>
      </c>
      <c r="I52" s="2807">
        <f t="shared" si="34"/>
        <v>8</v>
      </c>
      <c r="J52" s="2775"/>
      <c r="K52" s="2775"/>
      <c r="L52" s="2775"/>
      <c r="M52" s="2824"/>
      <c r="N52" s="2775"/>
      <c r="O52" s="2803"/>
      <c r="P52" s="2803"/>
      <c r="Q52" s="2807"/>
      <c r="R52" s="2805">
        <f t="shared" si="34"/>
        <v>30</v>
      </c>
      <c r="S52" s="2803">
        <f t="shared" si="34"/>
        <v>30</v>
      </c>
      <c r="T52" s="2803">
        <f t="shared" si="34"/>
        <v>15</v>
      </c>
      <c r="U52" s="2807">
        <f t="shared" si="34"/>
        <v>3</v>
      </c>
      <c r="V52" s="2825"/>
      <c r="W52" s="2826"/>
      <c r="X52" s="2826"/>
      <c r="Y52" s="2807"/>
      <c r="Z52" s="2805">
        <f t="shared" si="34"/>
        <v>15</v>
      </c>
      <c r="AA52" s="2803">
        <f t="shared" si="34"/>
        <v>15</v>
      </c>
      <c r="AB52" s="2803">
        <f t="shared" si="34"/>
        <v>45</v>
      </c>
      <c r="AC52" s="2806">
        <f t="shared" si="34"/>
        <v>3</v>
      </c>
      <c r="AD52" s="2775">
        <f t="shared" si="34"/>
        <v>15</v>
      </c>
      <c r="AE52" s="2803">
        <f t="shared" si="34"/>
        <v>15</v>
      </c>
      <c r="AF52" s="2803">
        <f t="shared" si="34"/>
        <v>20</v>
      </c>
      <c r="AG52" s="2807">
        <f t="shared" si="34"/>
        <v>2</v>
      </c>
      <c r="AH52" s="2787"/>
    </row>
    <row r="53" spans="1:34" ht="13.5" thickBot="1">
      <c r="A53" s="2739" t="s">
        <v>21</v>
      </c>
      <c r="B53" s="5694" t="s">
        <v>83</v>
      </c>
      <c r="C53" s="5695"/>
      <c r="D53" s="5695"/>
      <c r="E53" s="5695"/>
      <c r="F53" s="5695"/>
      <c r="G53" s="5695"/>
      <c r="H53" s="5695"/>
      <c r="I53" s="5695"/>
      <c r="J53" s="5695"/>
      <c r="K53" s="5695"/>
      <c r="L53" s="5695"/>
      <c r="M53" s="5695"/>
      <c r="N53" s="5695"/>
      <c r="O53" s="5695"/>
      <c r="P53" s="5695"/>
      <c r="Q53" s="5695"/>
      <c r="R53" s="5695"/>
      <c r="S53" s="5695"/>
      <c r="T53" s="5695"/>
      <c r="U53" s="5695"/>
      <c r="V53" s="5695"/>
      <c r="W53" s="5695"/>
      <c r="X53" s="5695"/>
      <c r="Y53" s="5695"/>
      <c r="Z53" s="5695"/>
      <c r="AA53" s="5695"/>
      <c r="AB53" s="5695"/>
      <c r="AC53" s="5695"/>
      <c r="AD53" s="5695"/>
      <c r="AE53" s="5695"/>
      <c r="AF53" s="5695"/>
      <c r="AG53" s="5696"/>
      <c r="AH53" s="2743"/>
    </row>
    <row r="54" spans="1:34">
      <c r="A54" s="2808">
        <v>28</v>
      </c>
      <c r="B54" s="2827" t="s">
        <v>84</v>
      </c>
      <c r="C54" s="2745">
        <f t="shared" ref="C54:D58" si="35">SUM(J54,N54,R54,V54,Z54,AD54)</f>
        <v>0</v>
      </c>
      <c r="D54" s="2746">
        <f t="shared" si="35"/>
        <v>30</v>
      </c>
      <c r="E54" s="2747">
        <f t="shared" ref="E54:E57" si="36">SUM(C54:D54)</f>
        <v>30</v>
      </c>
      <c r="F54" s="1305">
        <v>30</v>
      </c>
      <c r="G54" s="1279">
        <f>H54-F54</f>
        <v>20</v>
      </c>
      <c r="H54" s="1279">
        <f>$B$8*I54</f>
        <v>50</v>
      </c>
      <c r="I54" s="2795">
        <f>SUM(M54,Q54,U54,Y54,AC54,AG54)</f>
        <v>2</v>
      </c>
      <c r="J54" s="2798">
        <v>0</v>
      </c>
      <c r="K54" s="1279">
        <v>30</v>
      </c>
      <c r="L54" s="1279">
        <v>20</v>
      </c>
      <c r="M54" s="1306">
        <v>2</v>
      </c>
      <c r="N54" s="2745"/>
      <c r="O54" s="2746"/>
      <c r="P54" s="2746"/>
      <c r="Q54" s="2748"/>
      <c r="R54" s="1305"/>
      <c r="S54" s="1279"/>
      <c r="T54" s="1279"/>
      <c r="U54" s="1306"/>
      <c r="V54" s="2745"/>
      <c r="W54" s="2746"/>
      <c r="X54" s="2746"/>
      <c r="Y54" s="2748"/>
      <c r="Z54" s="1305"/>
      <c r="AA54" s="1279"/>
      <c r="AB54" s="1279"/>
      <c r="AC54" s="1306"/>
      <c r="AD54" s="2745"/>
      <c r="AE54" s="2746"/>
      <c r="AF54" s="2746"/>
      <c r="AG54" s="2748"/>
      <c r="AH54" s="2822" t="s">
        <v>66</v>
      </c>
    </row>
    <row r="55" spans="1:34">
      <c r="A55" s="2734">
        <v>29</v>
      </c>
      <c r="B55" s="2828" t="s">
        <v>85</v>
      </c>
      <c r="C55" s="1342">
        <f t="shared" si="35"/>
        <v>0</v>
      </c>
      <c r="D55" s="1341">
        <f t="shared" si="35"/>
        <v>30</v>
      </c>
      <c r="E55" s="2756">
        <f t="shared" si="36"/>
        <v>30</v>
      </c>
      <c r="F55" s="1334">
        <v>30</v>
      </c>
      <c r="G55" s="1341">
        <f>H55-F55</f>
        <v>20</v>
      </c>
      <c r="H55" s="1341">
        <f>$B$8*I55</f>
        <v>50</v>
      </c>
      <c r="I55" s="1343">
        <f>SUM(M55,Q55,U55,Y55,AC55,AG55)</f>
        <v>2</v>
      </c>
      <c r="J55" s="1342">
        <v>0</v>
      </c>
      <c r="K55" s="1341">
        <v>30</v>
      </c>
      <c r="L55" s="1341">
        <v>20</v>
      </c>
      <c r="M55" s="1344">
        <v>2</v>
      </c>
      <c r="N55" s="1342"/>
      <c r="O55" s="1341"/>
      <c r="P55" s="1341"/>
      <c r="Q55" s="1343"/>
      <c r="R55" s="1334"/>
      <c r="S55" s="1341"/>
      <c r="T55" s="1341"/>
      <c r="U55" s="1344"/>
      <c r="V55" s="1342"/>
      <c r="W55" s="1341"/>
      <c r="X55" s="1341"/>
      <c r="Y55" s="1343"/>
      <c r="Z55" s="1334"/>
      <c r="AA55" s="1341"/>
      <c r="AB55" s="1341"/>
      <c r="AC55" s="1344"/>
      <c r="AD55" s="1342"/>
      <c r="AE55" s="1341"/>
      <c r="AF55" s="1341"/>
      <c r="AG55" s="1343"/>
      <c r="AH55" s="1345" t="s">
        <v>66</v>
      </c>
    </row>
    <row r="56" spans="1:34">
      <c r="A56" s="2734">
        <v>30</v>
      </c>
      <c r="B56" s="2828" t="s">
        <v>86</v>
      </c>
      <c r="C56" s="1342">
        <f t="shared" si="35"/>
        <v>0</v>
      </c>
      <c r="D56" s="1341">
        <f t="shared" si="35"/>
        <v>30</v>
      </c>
      <c r="E56" s="2756">
        <f t="shared" si="36"/>
        <v>30</v>
      </c>
      <c r="F56" s="1334">
        <v>30</v>
      </c>
      <c r="G56" s="1341">
        <f>H56-F56</f>
        <v>20</v>
      </c>
      <c r="H56" s="1341">
        <f>$B$8*I56</f>
        <v>50</v>
      </c>
      <c r="I56" s="1343">
        <f>SUM(M56,Q56,U56,Y56,AC56,AG56)</f>
        <v>2</v>
      </c>
      <c r="J56" s="1342"/>
      <c r="K56" s="1341"/>
      <c r="L56" s="1341"/>
      <c r="M56" s="1344"/>
      <c r="N56" s="1342"/>
      <c r="O56" s="1341"/>
      <c r="P56" s="1341"/>
      <c r="Q56" s="1343"/>
      <c r="R56" s="1334"/>
      <c r="S56" s="1341"/>
      <c r="T56" s="1341"/>
      <c r="U56" s="1344"/>
      <c r="V56" s="1342"/>
      <c r="W56" s="1341"/>
      <c r="X56" s="1341"/>
      <c r="Y56" s="1343"/>
      <c r="Z56" s="1334">
        <v>0</v>
      </c>
      <c r="AA56" s="1341">
        <v>30</v>
      </c>
      <c r="AB56" s="1341">
        <v>20</v>
      </c>
      <c r="AC56" s="1344">
        <v>2</v>
      </c>
      <c r="AD56" s="1342"/>
      <c r="AE56" s="1341"/>
      <c r="AF56" s="1341"/>
      <c r="AG56" s="1343"/>
      <c r="AH56" s="1345" t="s">
        <v>52</v>
      </c>
    </row>
    <row r="57" spans="1:34">
      <c r="A57" s="2734">
        <v>31</v>
      </c>
      <c r="B57" s="2829" t="s">
        <v>87</v>
      </c>
      <c r="C57" s="2750">
        <f t="shared" si="35"/>
        <v>0</v>
      </c>
      <c r="D57" s="1351">
        <f t="shared" si="35"/>
        <v>90</v>
      </c>
      <c r="E57" s="2751">
        <f t="shared" si="36"/>
        <v>90</v>
      </c>
      <c r="F57" s="2752">
        <v>90</v>
      </c>
      <c r="G57" s="1351">
        <f>H57-F57</f>
        <v>60</v>
      </c>
      <c r="H57" s="1351">
        <f>$B$8*I57</f>
        <v>150</v>
      </c>
      <c r="I57" s="2773">
        <f>SUM(M57,Q57,U57,Y57,AC57,AG57)</f>
        <v>6</v>
      </c>
      <c r="J57" s="1342">
        <v>0</v>
      </c>
      <c r="K57" s="1341">
        <v>30</v>
      </c>
      <c r="L57" s="1341">
        <v>20</v>
      </c>
      <c r="M57" s="1344">
        <v>2</v>
      </c>
      <c r="N57" s="1342">
        <v>0</v>
      </c>
      <c r="O57" s="1341">
        <v>30</v>
      </c>
      <c r="P57" s="1341">
        <v>20</v>
      </c>
      <c r="Q57" s="1343">
        <v>2</v>
      </c>
      <c r="R57" s="1334">
        <v>0</v>
      </c>
      <c r="S57" s="1341">
        <v>30</v>
      </c>
      <c r="T57" s="1341">
        <v>20</v>
      </c>
      <c r="U57" s="1344">
        <v>2</v>
      </c>
      <c r="V57" s="1342"/>
      <c r="W57" s="1341"/>
      <c r="X57" s="1341"/>
      <c r="Y57" s="1343"/>
      <c r="Z57" s="1334"/>
      <c r="AA57" s="1341"/>
      <c r="AB57" s="1341"/>
      <c r="AC57" s="1344"/>
      <c r="AD57" s="1342"/>
      <c r="AE57" s="1341"/>
      <c r="AF57" s="1341"/>
      <c r="AG57" s="1343"/>
      <c r="AH57" s="1345" t="s">
        <v>88</v>
      </c>
    </row>
    <row r="58" spans="1:34" ht="13.5" thickBot="1">
      <c r="A58" s="2734">
        <v>32</v>
      </c>
      <c r="B58" s="2830" t="s">
        <v>89</v>
      </c>
      <c r="C58" s="1342">
        <f t="shared" si="35"/>
        <v>0</v>
      </c>
      <c r="D58" s="1341">
        <f t="shared" si="35"/>
        <v>30</v>
      </c>
      <c r="E58" s="2756">
        <f>SUM(C58:D58)</f>
        <v>30</v>
      </c>
      <c r="F58" s="1334">
        <v>30</v>
      </c>
      <c r="G58" s="1341">
        <f>H58-F58</f>
        <v>20</v>
      </c>
      <c r="H58" s="1341">
        <f>$B$8*I58</f>
        <v>50</v>
      </c>
      <c r="I58" s="1343">
        <f>SUM(M58,Q58,U58,Y58,AC58,AG58)</f>
        <v>2</v>
      </c>
      <c r="J58" s="2798"/>
      <c r="K58" s="1279"/>
      <c r="L58" s="1279"/>
      <c r="M58" s="1306"/>
      <c r="N58" s="2798"/>
      <c r="O58" s="1279"/>
      <c r="P58" s="1279"/>
      <c r="Q58" s="2795"/>
      <c r="R58" s="1305"/>
      <c r="S58" s="1279"/>
      <c r="T58" s="1279"/>
      <c r="U58" s="1306"/>
      <c r="V58" s="2798">
        <v>0</v>
      </c>
      <c r="W58" s="1279">
        <v>30</v>
      </c>
      <c r="X58" s="1279">
        <v>20</v>
      </c>
      <c r="Y58" s="2795">
        <v>2</v>
      </c>
      <c r="Z58" s="1305"/>
      <c r="AA58" s="1279"/>
      <c r="AB58" s="1279"/>
      <c r="AC58" s="1306"/>
      <c r="AD58" s="2798"/>
      <c r="AE58" s="1279"/>
      <c r="AF58" s="1279"/>
      <c r="AG58" s="2795"/>
      <c r="AH58" s="2793" t="s">
        <v>62</v>
      </c>
    </row>
    <row r="59" spans="1:34" ht="13.5" thickBot="1">
      <c r="A59" s="2802"/>
      <c r="B59" s="2740" t="s">
        <v>55</v>
      </c>
      <c r="C59" s="2775">
        <f>SUM(C54:C58)</f>
        <v>0</v>
      </c>
      <c r="D59" s="2775">
        <f t="shared" ref="D59:AC59" si="37">SUM(D54:D58)</f>
        <v>210</v>
      </c>
      <c r="E59" s="2775">
        <f t="shared" si="37"/>
        <v>210</v>
      </c>
      <c r="F59" s="2775">
        <f t="shared" si="37"/>
        <v>210</v>
      </c>
      <c r="G59" s="2775">
        <f t="shared" si="37"/>
        <v>140</v>
      </c>
      <c r="H59" s="2775">
        <f t="shared" si="37"/>
        <v>350</v>
      </c>
      <c r="I59" s="2776">
        <f t="shared" si="37"/>
        <v>14</v>
      </c>
      <c r="J59" s="2775">
        <f t="shared" si="37"/>
        <v>0</v>
      </c>
      <c r="K59" s="2775">
        <f t="shared" si="37"/>
        <v>90</v>
      </c>
      <c r="L59" s="2775">
        <f t="shared" si="37"/>
        <v>60</v>
      </c>
      <c r="M59" s="2776">
        <f t="shared" si="37"/>
        <v>6</v>
      </c>
      <c r="N59" s="2775">
        <f t="shared" si="37"/>
        <v>0</v>
      </c>
      <c r="O59" s="2775">
        <f t="shared" si="37"/>
        <v>30</v>
      </c>
      <c r="P59" s="2775">
        <f t="shared" si="37"/>
        <v>20</v>
      </c>
      <c r="Q59" s="2776">
        <f t="shared" si="37"/>
        <v>2</v>
      </c>
      <c r="R59" s="2775">
        <f t="shared" si="37"/>
        <v>0</v>
      </c>
      <c r="S59" s="2775">
        <f t="shared" si="37"/>
        <v>30</v>
      </c>
      <c r="T59" s="2775">
        <f t="shared" si="37"/>
        <v>20</v>
      </c>
      <c r="U59" s="2776">
        <f t="shared" si="37"/>
        <v>2</v>
      </c>
      <c r="V59" s="2775">
        <f t="shared" si="37"/>
        <v>0</v>
      </c>
      <c r="W59" s="2775">
        <f t="shared" si="37"/>
        <v>30</v>
      </c>
      <c r="X59" s="2775">
        <f t="shared" si="37"/>
        <v>20</v>
      </c>
      <c r="Y59" s="2776">
        <f t="shared" si="37"/>
        <v>2</v>
      </c>
      <c r="Z59" s="2775">
        <f t="shared" si="37"/>
        <v>0</v>
      </c>
      <c r="AA59" s="2775">
        <f t="shared" si="37"/>
        <v>30</v>
      </c>
      <c r="AB59" s="2775">
        <f t="shared" si="37"/>
        <v>20</v>
      </c>
      <c r="AC59" s="2776">
        <f t="shared" si="37"/>
        <v>2</v>
      </c>
      <c r="AD59" s="2775"/>
      <c r="AE59" s="2775"/>
      <c r="AF59" s="2775"/>
      <c r="AG59" s="2775"/>
      <c r="AH59" s="2787"/>
    </row>
    <row r="60" spans="1:34" ht="13.5" thickBot="1">
      <c r="A60" s="2739" t="s">
        <v>406</v>
      </c>
      <c r="B60" s="5705" t="s">
        <v>90</v>
      </c>
      <c r="C60" s="5705"/>
      <c r="D60" s="5705"/>
      <c r="E60" s="5705"/>
      <c r="F60" s="5705"/>
      <c r="G60" s="5705"/>
      <c r="H60" s="5705"/>
      <c r="I60" s="5705"/>
      <c r="J60" s="5705"/>
      <c r="K60" s="5705"/>
      <c r="L60" s="5705"/>
      <c r="M60" s="5705"/>
      <c r="N60" s="5705"/>
      <c r="O60" s="5705"/>
      <c r="P60" s="5705"/>
      <c r="Q60" s="5705"/>
      <c r="R60" s="5705"/>
      <c r="S60" s="5705"/>
      <c r="T60" s="5705"/>
      <c r="U60" s="5705"/>
      <c r="V60" s="5705"/>
      <c r="W60" s="5705"/>
      <c r="X60" s="5705"/>
      <c r="Y60" s="5705"/>
      <c r="Z60" s="5705"/>
      <c r="AA60" s="5705"/>
      <c r="AB60" s="5705"/>
      <c r="AC60" s="5705"/>
      <c r="AD60" s="5705"/>
      <c r="AE60" s="5705"/>
      <c r="AF60" s="5705"/>
      <c r="AG60" s="5706"/>
      <c r="AH60" s="2743"/>
    </row>
    <row r="61" spans="1:34">
      <c r="A61" s="2808">
        <v>33</v>
      </c>
      <c r="B61" s="2831" t="s">
        <v>91</v>
      </c>
      <c r="C61" s="2745">
        <f t="shared" ref="C61:D68" si="38">SUM(J61,N61,R61,V61,Z61,AD61)</f>
        <v>30</v>
      </c>
      <c r="D61" s="2746">
        <f t="shared" si="38"/>
        <v>15</v>
      </c>
      <c r="E61" s="2747">
        <f t="shared" ref="E61:E68" si="39">SUM(C61:D61)</f>
        <v>45</v>
      </c>
      <c r="F61" s="2810">
        <v>45</v>
      </c>
      <c r="G61" s="2746">
        <f t="shared" ref="G61:G69" si="40">H61-F61</f>
        <v>30</v>
      </c>
      <c r="H61" s="2746">
        <f t="shared" ref="H61:H69" si="41">$B$8*I61</f>
        <v>75</v>
      </c>
      <c r="I61" s="2748">
        <f t="shared" ref="I61:I68" si="42">SUM(M61,Q61,U61,Y61,AC61,AG61)</f>
        <v>3</v>
      </c>
      <c r="J61" s="2745"/>
      <c r="K61" s="2746"/>
      <c r="L61" s="2746"/>
      <c r="M61" s="2748"/>
      <c r="N61" s="2745"/>
      <c r="O61" s="2746"/>
      <c r="P61" s="2746"/>
      <c r="Q61" s="2748"/>
      <c r="R61" s="2745"/>
      <c r="S61" s="2746"/>
      <c r="T61" s="2746"/>
      <c r="U61" s="2748"/>
      <c r="V61" s="2745">
        <v>30</v>
      </c>
      <c r="W61" s="2746">
        <v>15</v>
      </c>
      <c r="X61" s="2746">
        <v>30</v>
      </c>
      <c r="Y61" s="2748">
        <v>3</v>
      </c>
      <c r="Z61" s="2745"/>
      <c r="AA61" s="2746"/>
      <c r="AB61" s="2746"/>
      <c r="AC61" s="2748"/>
      <c r="AD61" s="2745"/>
      <c r="AE61" s="2746"/>
      <c r="AF61" s="2746"/>
      <c r="AG61" s="2748"/>
      <c r="AH61" s="2822" t="s">
        <v>62</v>
      </c>
    </row>
    <row r="62" spans="1:34">
      <c r="A62" s="2782">
        <v>34</v>
      </c>
      <c r="B62" s="1340" t="s">
        <v>92</v>
      </c>
      <c r="C62" s="1342">
        <f t="shared" si="38"/>
        <v>15</v>
      </c>
      <c r="D62" s="1341">
        <f t="shared" si="38"/>
        <v>0</v>
      </c>
      <c r="E62" s="2756">
        <f t="shared" si="39"/>
        <v>15</v>
      </c>
      <c r="F62" s="1334">
        <v>15</v>
      </c>
      <c r="G62" s="1341">
        <f t="shared" si="40"/>
        <v>35</v>
      </c>
      <c r="H62" s="1341">
        <f t="shared" si="41"/>
        <v>50</v>
      </c>
      <c r="I62" s="1343">
        <f t="shared" si="42"/>
        <v>2</v>
      </c>
      <c r="J62" s="2779">
        <v>15</v>
      </c>
      <c r="K62" s="1341">
        <v>0</v>
      </c>
      <c r="L62" s="1341">
        <v>35</v>
      </c>
      <c r="M62" s="1343">
        <v>2</v>
      </c>
      <c r="N62" s="2779"/>
      <c r="O62" s="1341"/>
      <c r="P62" s="1341"/>
      <c r="Q62" s="1343"/>
      <c r="R62" s="1342"/>
      <c r="S62" s="1341"/>
      <c r="T62" s="1341"/>
      <c r="U62" s="1343"/>
      <c r="V62" s="2750"/>
      <c r="W62" s="1351"/>
      <c r="X62" s="1351"/>
      <c r="Y62" s="2773"/>
      <c r="Z62" s="1342"/>
      <c r="AA62" s="1341"/>
      <c r="AB62" s="1341"/>
      <c r="AC62" s="1343"/>
      <c r="AD62" s="1342"/>
      <c r="AE62" s="1341"/>
      <c r="AF62" s="1341"/>
      <c r="AG62" s="1343"/>
      <c r="AH62" s="1345" t="s">
        <v>66</v>
      </c>
    </row>
    <row r="63" spans="1:34">
      <c r="A63" s="2782">
        <v>35</v>
      </c>
      <c r="B63" s="1340" t="s">
        <v>93</v>
      </c>
      <c r="C63" s="1342">
        <f t="shared" si="38"/>
        <v>0</v>
      </c>
      <c r="D63" s="1341">
        <f t="shared" si="38"/>
        <v>30</v>
      </c>
      <c r="E63" s="2756">
        <f t="shared" si="39"/>
        <v>30</v>
      </c>
      <c r="F63" s="1334">
        <v>30</v>
      </c>
      <c r="G63" s="1341">
        <f t="shared" si="40"/>
        <v>20</v>
      </c>
      <c r="H63" s="1341">
        <f t="shared" si="41"/>
        <v>50</v>
      </c>
      <c r="I63" s="1343">
        <f t="shared" si="42"/>
        <v>2</v>
      </c>
      <c r="J63" s="2779"/>
      <c r="K63" s="1341"/>
      <c r="L63" s="1341"/>
      <c r="M63" s="1343"/>
      <c r="N63" s="1342"/>
      <c r="O63" s="1341"/>
      <c r="P63" s="1341"/>
      <c r="Q63" s="1343"/>
      <c r="R63" s="1342"/>
      <c r="S63" s="1341"/>
      <c r="T63" s="1341"/>
      <c r="U63" s="1343"/>
      <c r="V63" s="1342"/>
      <c r="W63" s="1341"/>
      <c r="X63" s="1341"/>
      <c r="Y63" s="1343"/>
      <c r="Z63" s="1342">
        <v>0</v>
      </c>
      <c r="AA63" s="1341">
        <v>30</v>
      </c>
      <c r="AB63" s="1341">
        <v>20</v>
      </c>
      <c r="AC63" s="1343">
        <v>2</v>
      </c>
      <c r="AD63" s="1342"/>
      <c r="AE63" s="1341"/>
      <c r="AF63" s="1341"/>
      <c r="AG63" s="1343"/>
      <c r="AH63" s="1345" t="s">
        <v>52</v>
      </c>
    </row>
    <row r="64" spans="1:34">
      <c r="A64" s="2734">
        <v>36</v>
      </c>
      <c r="B64" s="2828" t="s">
        <v>94</v>
      </c>
      <c r="C64" s="1342">
        <f t="shared" si="38"/>
        <v>0</v>
      </c>
      <c r="D64" s="1341">
        <f t="shared" si="38"/>
        <v>30</v>
      </c>
      <c r="E64" s="2756">
        <f t="shared" si="39"/>
        <v>30</v>
      </c>
      <c r="F64" s="1334">
        <v>30</v>
      </c>
      <c r="G64" s="1341">
        <f t="shared" si="40"/>
        <v>45</v>
      </c>
      <c r="H64" s="1341">
        <f t="shared" si="41"/>
        <v>75</v>
      </c>
      <c r="I64" s="1343">
        <f t="shared" si="42"/>
        <v>3</v>
      </c>
      <c r="J64" s="1342"/>
      <c r="K64" s="1341"/>
      <c r="L64" s="1341"/>
      <c r="M64" s="1343"/>
      <c r="N64" s="1342"/>
      <c r="O64" s="1341"/>
      <c r="P64" s="1341"/>
      <c r="Q64" s="1343"/>
      <c r="R64" s="1342"/>
      <c r="S64" s="1341"/>
      <c r="T64" s="1341"/>
      <c r="U64" s="1343"/>
      <c r="V64" s="1342"/>
      <c r="W64" s="1341"/>
      <c r="X64" s="1341"/>
      <c r="Y64" s="1343"/>
      <c r="Z64" s="1342"/>
      <c r="AA64" s="1341"/>
      <c r="AB64" s="1341"/>
      <c r="AC64" s="1343"/>
      <c r="AD64" s="1342">
        <v>0</v>
      </c>
      <c r="AE64" s="1341">
        <v>30</v>
      </c>
      <c r="AF64" s="1341">
        <v>45</v>
      </c>
      <c r="AG64" s="1343">
        <v>3</v>
      </c>
      <c r="AH64" s="1345" t="s">
        <v>54</v>
      </c>
    </row>
    <row r="65" spans="1:34">
      <c r="A65" s="2734">
        <v>37</v>
      </c>
      <c r="B65" s="2832" t="s">
        <v>95</v>
      </c>
      <c r="C65" s="1342">
        <f t="shared" si="38"/>
        <v>0</v>
      </c>
      <c r="D65" s="1341">
        <f t="shared" si="38"/>
        <v>30</v>
      </c>
      <c r="E65" s="2756">
        <f t="shared" si="39"/>
        <v>30</v>
      </c>
      <c r="F65" s="1334">
        <v>30</v>
      </c>
      <c r="G65" s="1341">
        <f t="shared" si="40"/>
        <v>45</v>
      </c>
      <c r="H65" s="1341">
        <f t="shared" si="41"/>
        <v>75</v>
      </c>
      <c r="I65" s="1343">
        <f t="shared" si="42"/>
        <v>3</v>
      </c>
      <c r="J65" s="1342"/>
      <c r="K65" s="1341"/>
      <c r="L65" s="1341"/>
      <c r="M65" s="1343"/>
      <c r="N65" s="1342">
        <v>0</v>
      </c>
      <c r="O65" s="1341">
        <v>30</v>
      </c>
      <c r="P65" s="1341">
        <v>45</v>
      </c>
      <c r="Q65" s="1343">
        <v>3</v>
      </c>
      <c r="R65" s="1342"/>
      <c r="S65" s="1341"/>
      <c r="T65" s="1341"/>
      <c r="U65" s="1343"/>
      <c r="V65" s="1342"/>
      <c r="W65" s="1341"/>
      <c r="X65" s="1341"/>
      <c r="Y65" s="1343"/>
      <c r="Z65" s="1342"/>
      <c r="AA65" s="1341"/>
      <c r="AB65" s="1341"/>
      <c r="AC65" s="1343"/>
      <c r="AD65" s="1342"/>
      <c r="AE65" s="1341"/>
      <c r="AF65" s="1341"/>
      <c r="AG65" s="1343"/>
      <c r="AH65" s="1345" t="s">
        <v>58</v>
      </c>
    </row>
    <row r="66" spans="1:34">
      <c r="A66" s="2734">
        <v>38</v>
      </c>
      <c r="B66" s="2828" t="s">
        <v>96</v>
      </c>
      <c r="C66" s="1342">
        <f t="shared" si="38"/>
        <v>0</v>
      </c>
      <c r="D66" s="1341">
        <f t="shared" si="38"/>
        <v>30</v>
      </c>
      <c r="E66" s="2756">
        <f t="shared" si="39"/>
        <v>30</v>
      </c>
      <c r="F66" s="1334">
        <v>30</v>
      </c>
      <c r="G66" s="1341">
        <f>H66-F66</f>
        <v>20</v>
      </c>
      <c r="H66" s="1341">
        <f>$B$8*I66</f>
        <v>50</v>
      </c>
      <c r="I66" s="1343">
        <f t="shared" si="42"/>
        <v>2</v>
      </c>
      <c r="J66" s="1342"/>
      <c r="K66" s="1341"/>
      <c r="L66" s="1341"/>
      <c r="M66" s="1343"/>
      <c r="N66" s="1342"/>
      <c r="O66" s="1341"/>
      <c r="P66" s="1341"/>
      <c r="Q66" s="1343"/>
      <c r="R66" s="1342">
        <v>0</v>
      </c>
      <c r="S66" s="1341">
        <v>30</v>
      </c>
      <c r="T66" s="1341">
        <v>20</v>
      </c>
      <c r="U66" s="1343">
        <v>2</v>
      </c>
      <c r="V66" s="1342"/>
      <c r="W66" s="1341"/>
      <c r="X66" s="1341"/>
      <c r="Y66" s="1343"/>
      <c r="Z66" s="1342"/>
      <c r="AA66" s="1341"/>
      <c r="AB66" s="1341"/>
      <c r="AC66" s="1343"/>
      <c r="AD66" s="1342"/>
      <c r="AE66" s="1341"/>
      <c r="AF66" s="1341"/>
      <c r="AG66" s="1343"/>
      <c r="AH66" s="1345" t="s">
        <v>64</v>
      </c>
    </row>
    <row r="67" spans="1:34">
      <c r="A67" s="2808">
        <v>39</v>
      </c>
      <c r="B67" s="2833" t="s">
        <v>102</v>
      </c>
      <c r="C67" s="2798">
        <f>SUM(J67,N67,R67,V67,Z67,AD67)</f>
        <v>0</v>
      </c>
      <c r="D67" s="1279">
        <f>SUM(K67,O67,S67,W67,AA67,AE67)</f>
        <v>30</v>
      </c>
      <c r="E67" s="2799">
        <f>SUM(C67:D67)</f>
        <v>30</v>
      </c>
      <c r="F67" s="1305">
        <v>30</v>
      </c>
      <c r="G67" s="1279">
        <f>H67-F67</f>
        <v>20</v>
      </c>
      <c r="H67" s="1279">
        <f>$B$8*I67</f>
        <v>50</v>
      </c>
      <c r="I67" s="1306">
        <f>SUM(M67,Q67,U67,Y67,AC67,AG67)</f>
        <v>2</v>
      </c>
      <c r="J67" s="2798"/>
      <c r="K67" s="1279"/>
      <c r="L67" s="1279"/>
      <c r="M67" s="2795"/>
      <c r="N67" s="1305"/>
      <c r="O67" s="1279"/>
      <c r="P67" s="1279"/>
      <c r="Q67" s="1306"/>
      <c r="R67" s="2798"/>
      <c r="S67" s="1279"/>
      <c r="T67" s="1279"/>
      <c r="U67" s="2795"/>
      <c r="V67" s="1305"/>
      <c r="W67" s="1279"/>
      <c r="X67" s="1279"/>
      <c r="Y67" s="1306"/>
      <c r="Z67" s="2798">
        <v>0</v>
      </c>
      <c r="AA67" s="1279">
        <v>30</v>
      </c>
      <c r="AB67" s="1279">
        <v>20</v>
      </c>
      <c r="AC67" s="2795">
        <v>2</v>
      </c>
      <c r="AD67" s="2798"/>
      <c r="AE67" s="1279"/>
      <c r="AF67" s="1279"/>
      <c r="AG67" s="2795"/>
      <c r="AH67" s="2822" t="s">
        <v>52</v>
      </c>
    </row>
    <row r="68" spans="1:34">
      <c r="A68" s="2734">
        <v>40</v>
      </c>
      <c r="B68" s="2830" t="s">
        <v>97</v>
      </c>
      <c r="C68" s="1342">
        <f t="shared" si="38"/>
        <v>105</v>
      </c>
      <c r="D68" s="1341">
        <f t="shared" si="38"/>
        <v>195</v>
      </c>
      <c r="E68" s="2756">
        <f t="shared" si="39"/>
        <v>300</v>
      </c>
      <c r="F68" s="1334">
        <v>300</v>
      </c>
      <c r="G68" s="1341">
        <f t="shared" si="40"/>
        <v>450</v>
      </c>
      <c r="H68" s="1341">
        <f t="shared" si="41"/>
        <v>750</v>
      </c>
      <c r="I68" s="1343">
        <f t="shared" si="42"/>
        <v>30</v>
      </c>
      <c r="J68" s="2779">
        <v>15</v>
      </c>
      <c r="K68" s="2777">
        <v>30</v>
      </c>
      <c r="L68" s="2777">
        <v>30</v>
      </c>
      <c r="M68" s="2834">
        <v>3</v>
      </c>
      <c r="N68" s="2779">
        <v>30</v>
      </c>
      <c r="O68" s="2777">
        <v>45</v>
      </c>
      <c r="P68" s="2777">
        <v>100</v>
      </c>
      <c r="Q68" s="2834">
        <v>7</v>
      </c>
      <c r="R68" s="2779">
        <v>15</v>
      </c>
      <c r="S68" s="2777">
        <v>30</v>
      </c>
      <c r="T68" s="2777">
        <v>80</v>
      </c>
      <c r="U68" s="2834">
        <v>5</v>
      </c>
      <c r="V68" s="2779">
        <v>15</v>
      </c>
      <c r="W68" s="2777">
        <v>30</v>
      </c>
      <c r="X68" s="2777">
        <v>80</v>
      </c>
      <c r="Y68" s="2834">
        <v>5</v>
      </c>
      <c r="Z68" s="2779">
        <v>15</v>
      </c>
      <c r="AA68" s="2777">
        <v>30</v>
      </c>
      <c r="AB68" s="2777">
        <v>80</v>
      </c>
      <c r="AC68" s="2834">
        <v>5</v>
      </c>
      <c r="AD68" s="2779">
        <v>15</v>
      </c>
      <c r="AE68" s="2777">
        <v>30</v>
      </c>
      <c r="AF68" s="2777">
        <v>80</v>
      </c>
      <c r="AG68" s="2834">
        <v>5</v>
      </c>
      <c r="AH68" s="2835" t="s">
        <v>98</v>
      </c>
    </row>
    <row r="69" spans="1:34" ht="13.5" thickBot="1">
      <c r="A69" s="2734">
        <v>41</v>
      </c>
      <c r="B69" s="2836" t="s">
        <v>99</v>
      </c>
      <c r="C69" s="2758">
        <v>0</v>
      </c>
      <c r="D69" s="2759">
        <v>960</v>
      </c>
      <c r="E69" s="2837">
        <v>960</v>
      </c>
      <c r="F69" s="2838">
        <v>960</v>
      </c>
      <c r="G69" s="2759">
        <f t="shared" si="40"/>
        <v>40</v>
      </c>
      <c r="H69" s="2759">
        <f t="shared" si="41"/>
        <v>1000</v>
      </c>
      <c r="I69" s="2819">
        <v>40</v>
      </c>
      <c r="J69" s="2758">
        <v>0</v>
      </c>
      <c r="K69" s="2759">
        <v>150</v>
      </c>
      <c r="L69" s="2759">
        <v>0</v>
      </c>
      <c r="M69" s="2819">
        <v>6</v>
      </c>
      <c r="N69" s="2758">
        <v>0</v>
      </c>
      <c r="O69" s="2759">
        <v>170</v>
      </c>
      <c r="P69" s="2759">
        <v>5</v>
      </c>
      <c r="Q69" s="2819">
        <v>7</v>
      </c>
      <c r="R69" s="2758">
        <v>0</v>
      </c>
      <c r="S69" s="2759">
        <v>150</v>
      </c>
      <c r="T69" s="2759">
        <v>0</v>
      </c>
      <c r="U69" s="2819">
        <v>6</v>
      </c>
      <c r="V69" s="2758">
        <v>0</v>
      </c>
      <c r="W69" s="2759">
        <v>170</v>
      </c>
      <c r="X69" s="2759">
        <v>5</v>
      </c>
      <c r="Y69" s="2819">
        <v>7</v>
      </c>
      <c r="Z69" s="2758">
        <v>0</v>
      </c>
      <c r="AA69" s="2759">
        <v>150</v>
      </c>
      <c r="AB69" s="2759">
        <v>0</v>
      </c>
      <c r="AC69" s="2819">
        <v>6</v>
      </c>
      <c r="AD69" s="2758">
        <v>0</v>
      </c>
      <c r="AE69" s="2759">
        <v>170</v>
      </c>
      <c r="AF69" s="2759">
        <v>30</v>
      </c>
      <c r="AG69" s="2819">
        <v>8</v>
      </c>
      <c r="AH69" s="1345" t="s">
        <v>100</v>
      </c>
    </row>
    <row r="70" spans="1:34" ht="13.5" thickBot="1">
      <c r="A70" s="2786"/>
      <c r="B70" s="113" t="s">
        <v>55</v>
      </c>
      <c r="C70" s="1359">
        <f>SUM(C61:C69)</f>
        <v>150</v>
      </c>
      <c r="D70" s="1359">
        <f t="shared" ref="D70:AG70" si="43">SUM(D61:D69)</f>
        <v>1320</v>
      </c>
      <c r="E70" s="1359">
        <f t="shared" si="43"/>
        <v>1470</v>
      </c>
      <c r="F70" s="1359">
        <f t="shared" si="43"/>
        <v>1470</v>
      </c>
      <c r="G70" s="1359">
        <f t="shared" si="43"/>
        <v>705</v>
      </c>
      <c r="H70" s="1359">
        <f t="shared" si="43"/>
        <v>2175</v>
      </c>
      <c r="I70" s="2839">
        <f t="shared" si="43"/>
        <v>87</v>
      </c>
      <c r="J70" s="1359">
        <f t="shared" si="43"/>
        <v>30</v>
      </c>
      <c r="K70" s="1359">
        <f t="shared" si="43"/>
        <v>180</v>
      </c>
      <c r="L70" s="1359">
        <f t="shared" si="43"/>
        <v>65</v>
      </c>
      <c r="M70" s="2839">
        <f t="shared" si="43"/>
        <v>11</v>
      </c>
      <c r="N70" s="1359">
        <f t="shared" si="43"/>
        <v>30</v>
      </c>
      <c r="O70" s="1359">
        <f t="shared" si="43"/>
        <v>245</v>
      </c>
      <c r="P70" s="1359">
        <f t="shared" si="43"/>
        <v>150</v>
      </c>
      <c r="Q70" s="2839">
        <f t="shared" si="43"/>
        <v>17</v>
      </c>
      <c r="R70" s="1359">
        <f t="shared" si="43"/>
        <v>15</v>
      </c>
      <c r="S70" s="1359">
        <f t="shared" si="43"/>
        <v>210</v>
      </c>
      <c r="T70" s="1359">
        <f t="shared" si="43"/>
        <v>100</v>
      </c>
      <c r="U70" s="2839">
        <f t="shared" si="43"/>
        <v>13</v>
      </c>
      <c r="V70" s="1359">
        <f t="shared" si="43"/>
        <v>45</v>
      </c>
      <c r="W70" s="1359">
        <f t="shared" si="43"/>
        <v>215</v>
      </c>
      <c r="X70" s="1359">
        <f t="shared" si="43"/>
        <v>115</v>
      </c>
      <c r="Y70" s="2839">
        <f t="shared" si="43"/>
        <v>15</v>
      </c>
      <c r="Z70" s="1359">
        <f t="shared" si="43"/>
        <v>15</v>
      </c>
      <c r="AA70" s="1359">
        <f t="shared" si="43"/>
        <v>240</v>
      </c>
      <c r="AB70" s="1359">
        <f t="shared" si="43"/>
        <v>120</v>
      </c>
      <c r="AC70" s="2839">
        <f t="shared" si="43"/>
        <v>15</v>
      </c>
      <c r="AD70" s="1359">
        <f t="shared" si="43"/>
        <v>15</v>
      </c>
      <c r="AE70" s="1359">
        <f t="shared" si="43"/>
        <v>230</v>
      </c>
      <c r="AF70" s="1359">
        <f t="shared" si="43"/>
        <v>155</v>
      </c>
      <c r="AG70" s="1314">
        <f t="shared" si="43"/>
        <v>16</v>
      </c>
      <c r="AH70" s="1353"/>
    </row>
    <row r="71" spans="1:34" ht="13.9" customHeight="1" thickBot="1">
      <c r="A71" s="5707" t="s">
        <v>3</v>
      </c>
      <c r="B71" s="5708"/>
      <c r="C71" s="2775">
        <f>SUM(C16,C21,C30,C36,C41,C47,C52,C59,C70)</f>
        <v>664</v>
      </c>
      <c r="D71" s="2775">
        <f t="shared" ref="D71:AG71" si="44">SUM(D16,D21,D30,D36,D41,D47,D52,D59,D70)</f>
        <v>2280</v>
      </c>
      <c r="E71" s="2775">
        <f t="shared" si="44"/>
        <v>2944</v>
      </c>
      <c r="F71" s="2775">
        <f t="shared" si="44"/>
        <v>2944</v>
      </c>
      <c r="G71" s="2775">
        <f t="shared" si="44"/>
        <v>1710</v>
      </c>
      <c r="H71" s="2775">
        <f t="shared" si="44"/>
        <v>4654</v>
      </c>
      <c r="I71" s="2776">
        <f t="shared" si="44"/>
        <v>186</v>
      </c>
      <c r="J71" s="2775">
        <f t="shared" si="44"/>
        <v>139</v>
      </c>
      <c r="K71" s="2775">
        <f t="shared" si="44"/>
        <v>405</v>
      </c>
      <c r="L71" s="2775">
        <f t="shared" si="44"/>
        <v>235</v>
      </c>
      <c r="M71" s="2776">
        <f t="shared" si="44"/>
        <v>31</v>
      </c>
      <c r="N71" s="2775">
        <f t="shared" si="44"/>
        <v>105</v>
      </c>
      <c r="O71" s="2775">
        <f t="shared" si="44"/>
        <v>425</v>
      </c>
      <c r="P71" s="2775">
        <f t="shared" si="44"/>
        <v>245</v>
      </c>
      <c r="Q71" s="2776">
        <f t="shared" si="44"/>
        <v>31</v>
      </c>
      <c r="R71" s="2775">
        <f t="shared" si="44"/>
        <v>120</v>
      </c>
      <c r="S71" s="2775">
        <f t="shared" si="44"/>
        <v>390</v>
      </c>
      <c r="T71" s="2775">
        <f t="shared" si="44"/>
        <v>265</v>
      </c>
      <c r="U71" s="2776">
        <f t="shared" si="44"/>
        <v>31</v>
      </c>
      <c r="V71" s="2775">
        <f t="shared" si="44"/>
        <v>120</v>
      </c>
      <c r="W71" s="2775">
        <f t="shared" si="44"/>
        <v>365</v>
      </c>
      <c r="X71" s="2775">
        <f t="shared" si="44"/>
        <v>290</v>
      </c>
      <c r="Y71" s="2776">
        <f t="shared" si="44"/>
        <v>31</v>
      </c>
      <c r="Z71" s="2775">
        <f t="shared" si="44"/>
        <v>90</v>
      </c>
      <c r="AA71" s="2775">
        <f t="shared" si="44"/>
        <v>375</v>
      </c>
      <c r="AB71" s="2775">
        <f t="shared" si="44"/>
        <v>310</v>
      </c>
      <c r="AC71" s="2776">
        <f t="shared" si="44"/>
        <v>31</v>
      </c>
      <c r="AD71" s="2775">
        <f t="shared" si="44"/>
        <v>90</v>
      </c>
      <c r="AE71" s="2775">
        <f t="shared" si="44"/>
        <v>320</v>
      </c>
      <c r="AF71" s="2775">
        <f t="shared" si="44"/>
        <v>365</v>
      </c>
      <c r="AG71" s="1314">
        <f t="shared" si="44"/>
        <v>31</v>
      </c>
      <c r="AH71" s="2840"/>
    </row>
    <row r="72" spans="1:34" ht="13.5" thickBot="1">
      <c r="A72" s="118"/>
      <c r="B72" s="118"/>
      <c r="C72" s="119"/>
      <c r="D72" s="119"/>
      <c r="E72" s="119"/>
      <c r="F72" s="119"/>
      <c r="G72" s="119"/>
      <c r="H72" s="119"/>
      <c r="I72" s="119"/>
      <c r="J72" s="5709"/>
      <c r="K72" s="5709"/>
      <c r="L72" s="5709"/>
      <c r="M72" s="5709"/>
      <c r="N72" s="5709"/>
      <c r="O72" s="5709"/>
      <c r="P72" s="5709"/>
      <c r="Q72" s="5709"/>
      <c r="R72" s="5709"/>
      <c r="S72" s="5709"/>
      <c r="T72" s="5709"/>
      <c r="U72" s="5709"/>
      <c r="V72" s="5709"/>
      <c r="W72" s="5709"/>
      <c r="X72" s="5709"/>
      <c r="Y72" s="5709"/>
      <c r="Z72" s="5709"/>
      <c r="AA72" s="5709"/>
      <c r="AB72" s="5709"/>
      <c r="AC72" s="5709"/>
      <c r="AD72" s="5709"/>
      <c r="AE72" s="5709"/>
      <c r="AF72" s="5709"/>
      <c r="AG72" s="5709"/>
      <c r="AH72" s="120" t="s">
        <v>22</v>
      </c>
    </row>
    <row r="73" spans="1:34" ht="13.5" thickBot="1">
      <c r="A73" s="118"/>
      <c r="B73" s="121"/>
      <c r="C73" s="121"/>
      <c r="D73" s="121"/>
      <c r="E73" s="121"/>
      <c r="F73" s="119"/>
      <c r="G73" s="119"/>
      <c r="H73" s="5694" t="s">
        <v>103</v>
      </c>
      <c r="I73" s="5696"/>
      <c r="J73" s="5715">
        <v>7</v>
      </c>
      <c r="K73" s="5710"/>
      <c r="L73" s="5710"/>
      <c r="M73" s="5710"/>
      <c r="N73" s="5710">
        <v>4</v>
      </c>
      <c r="O73" s="5710"/>
      <c r="P73" s="5710"/>
      <c r="Q73" s="5710"/>
      <c r="R73" s="5710">
        <v>5</v>
      </c>
      <c r="S73" s="5710"/>
      <c r="T73" s="5710"/>
      <c r="U73" s="5710"/>
      <c r="V73" s="5710">
        <v>5</v>
      </c>
      <c r="W73" s="5710"/>
      <c r="X73" s="5710"/>
      <c r="Y73" s="5710"/>
      <c r="Z73" s="5710">
        <v>7</v>
      </c>
      <c r="AA73" s="5710"/>
      <c r="AB73" s="5710"/>
      <c r="AC73" s="5710"/>
      <c r="AD73" s="5710">
        <v>7</v>
      </c>
      <c r="AE73" s="5710"/>
      <c r="AF73" s="5710"/>
      <c r="AG73" s="5710"/>
      <c r="AH73" s="2747">
        <f>SUM(J73:AG73)</f>
        <v>35</v>
      </c>
    </row>
    <row r="74" spans="1:34" ht="13.5" thickBot="1">
      <c r="A74" s="118"/>
      <c r="B74" s="121"/>
      <c r="C74" s="119"/>
      <c r="D74" s="119"/>
      <c r="E74" s="119"/>
      <c r="F74" s="119"/>
      <c r="G74" s="119"/>
      <c r="H74" s="5711" t="s">
        <v>104</v>
      </c>
      <c r="I74" s="5712"/>
      <c r="J74" s="5713">
        <v>2</v>
      </c>
      <c r="K74" s="5714"/>
      <c r="L74" s="5714"/>
      <c r="M74" s="5714"/>
      <c r="N74" s="5714">
        <v>4</v>
      </c>
      <c r="O74" s="5714"/>
      <c r="P74" s="5714"/>
      <c r="Q74" s="5714"/>
      <c r="R74" s="5714">
        <v>2</v>
      </c>
      <c r="S74" s="5714"/>
      <c r="T74" s="5714"/>
      <c r="U74" s="5714"/>
      <c r="V74" s="5714">
        <v>3</v>
      </c>
      <c r="W74" s="5714"/>
      <c r="X74" s="5714"/>
      <c r="Y74" s="5714"/>
      <c r="Z74" s="5714">
        <v>2</v>
      </c>
      <c r="AA74" s="5714"/>
      <c r="AB74" s="5714"/>
      <c r="AC74" s="5714"/>
      <c r="AD74" s="5714">
        <v>1</v>
      </c>
      <c r="AE74" s="5714"/>
      <c r="AF74" s="5714"/>
      <c r="AG74" s="5714"/>
      <c r="AH74" s="2837">
        <f>SUM(J74:AG74)</f>
        <v>14</v>
      </c>
    </row>
    <row r="75" spans="1:34">
      <c r="A75" s="118"/>
      <c r="B75" s="118"/>
      <c r="C75" s="119"/>
      <c r="D75" s="119"/>
      <c r="E75" s="119"/>
      <c r="F75" s="119"/>
      <c r="G75" s="119"/>
      <c r="H75" s="119"/>
      <c r="I75" s="119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</row>
    <row r="76" spans="1:34">
      <c r="B76" s="124" t="s">
        <v>105</v>
      </c>
    </row>
  </sheetData>
  <mergeCells count="54">
    <mergeCell ref="AD73:AG73"/>
    <mergeCell ref="H74:I74"/>
    <mergeCell ref="J74:M74"/>
    <mergeCell ref="N74:Q74"/>
    <mergeCell ref="R74:U74"/>
    <mergeCell ref="V74:Y74"/>
    <mergeCell ref="Z74:AC74"/>
    <mergeCell ref="AD74:AG74"/>
    <mergeCell ref="H73:I73"/>
    <mergeCell ref="J73:M73"/>
    <mergeCell ref="N73:Q73"/>
    <mergeCell ref="R73:U73"/>
    <mergeCell ref="V73:Y73"/>
    <mergeCell ref="Z73:AC73"/>
    <mergeCell ref="B60:AG60"/>
    <mergeCell ref="A71:B71"/>
    <mergeCell ref="J72:M72"/>
    <mergeCell ref="N72:Q72"/>
    <mergeCell ref="R72:U72"/>
    <mergeCell ref="V72:Y72"/>
    <mergeCell ref="Z72:AC72"/>
    <mergeCell ref="AD72:AG72"/>
    <mergeCell ref="B53:AG53"/>
    <mergeCell ref="AD7:AG7"/>
    <mergeCell ref="B9:AH9"/>
    <mergeCell ref="B10:AG10"/>
    <mergeCell ref="B17:AH17"/>
    <mergeCell ref="B18:AG18"/>
    <mergeCell ref="B22:AH22"/>
    <mergeCell ref="B23:AG23"/>
    <mergeCell ref="B31:AG31"/>
    <mergeCell ref="B37:AG37"/>
    <mergeCell ref="B42:AG42"/>
    <mergeCell ref="B48:AG48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B3:AH3"/>
    <mergeCell ref="A4:AH4"/>
    <mergeCell ref="A5:AH5"/>
  </mergeCells>
  <pageMargins left="0.23622047244094488" right="0.23622047244094488" top="0.74803149606299213" bottom="0.74803149606299213" header="0.31496062992125984" footer="0.31496062992125984"/>
  <pageSetup paperSize="8" scale="7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EC0C-99A6-4987-89AA-CA2D3C28D3AC}">
  <dimension ref="A1:AH70"/>
  <sheetViews>
    <sheetView showGridLines="0" workbookViewId="0">
      <selection activeCell="E20" sqref="E20"/>
    </sheetView>
  </sheetViews>
  <sheetFormatPr defaultColWidth="8.7109375" defaultRowHeight="12.75"/>
  <cols>
    <col min="1" max="1" width="3.5703125" style="1" customWidth="1"/>
    <col min="2" max="2" width="39.7109375" style="1" customWidth="1"/>
    <col min="3" max="3" width="5.140625" style="1" customWidth="1"/>
    <col min="4" max="4" width="5.28515625" style="1" customWidth="1"/>
    <col min="5" max="5" width="5.7109375" style="1" customWidth="1"/>
    <col min="6" max="6" width="8" style="1" customWidth="1"/>
    <col min="7" max="7" width="7" style="1" customWidth="1"/>
    <col min="8" max="8" width="6.42578125" style="1" customWidth="1"/>
    <col min="9" max="10" width="4.5703125" style="1" customWidth="1"/>
    <col min="11" max="12" width="4.7109375" style="1" customWidth="1"/>
    <col min="13" max="13" width="4.42578125" style="1" customWidth="1"/>
    <col min="14" max="14" width="4.5703125" style="1" customWidth="1"/>
    <col min="15" max="15" width="4.28515625" style="1" customWidth="1"/>
    <col min="16" max="16" width="4.5703125" style="1" customWidth="1"/>
    <col min="17" max="17" width="3.85546875" style="1" customWidth="1"/>
    <col min="18" max="18" width="4.28515625" style="1" customWidth="1"/>
    <col min="19" max="21" width="4.42578125" style="1" customWidth="1"/>
    <col min="22" max="22" width="4.28515625" style="1" customWidth="1"/>
    <col min="23" max="25" width="4.42578125" style="1" customWidth="1"/>
    <col min="26" max="27" width="4.28515625" style="1" customWidth="1"/>
    <col min="28" max="28" width="4.42578125" style="1" customWidth="1"/>
    <col min="29" max="30" width="3.85546875" style="1" customWidth="1"/>
    <col min="31" max="31" width="4.42578125" style="1" customWidth="1"/>
    <col min="32" max="32" width="4.28515625" style="1" customWidth="1"/>
    <col min="33" max="33" width="3.85546875" style="1" customWidth="1"/>
    <col min="34" max="34" width="12" style="1" customWidth="1"/>
    <col min="35" max="16384" width="8.7109375" style="1"/>
  </cols>
  <sheetData>
    <row r="1" spans="1:34" ht="13.9" customHeight="1">
      <c r="A1" s="5676" t="s">
        <v>37</v>
      </c>
      <c r="B1" s="5676"/>
      <c r="C1" s="5676"/>
      <c r="D1" s="5676"/>
      <c r="E1" s="5676"/>
      <c r="F1" s="5676"/>
      <c r="G1" s="5676"/>
      <c r="H1" s="5676"/>
      <c r="I1" s="5676"/>
      <c r="J1" s="5676"/>
      <c r="K1" s="5676"/>
      <c r="L1" s="5676"/>
      <c r="M1" s="5676"/>
      <c r="N1" s="5676"/>
      <c r="O1" s="5676"/>
      <c r="P1" s="5676"/>
      <c r="Q1" s="5676"/>
      <c r="R1" s="5676"/>
      <c r="S1" s="5676"/>
      <c r="T1" s="5676"/>
      <c r="U1" s="5676"/>
      <c r="V1" s="5676"/>
      <c r="W1" s="5676"/>
      <c r="X1" s="5676"/>
      <c r="Y1" s="5676"/>
      <c r="Z1" s="5676"/>
      <c r="AA1" s="5676"/>
      <c r="AB1" s="5676"/>
      <c r="AC1" s="5676"/>
      <c r="AD1" s="5676"/>
      <c r="AE1" s="5676"/>
      <c r="AF1" s="5676"/>
      <c r="AG1" s="5676"/>
      <c r="AH1" s="5676"/>
    </row>
    <row r="2" spans="1:34" ht="13.9" customHeight="1">
      <c r="A2" s="5676" t="s">
        <v>38</v>
      </c>
      <c r="B2" s="5676"/>
      <c r="C2" s="5676"/>
      <c r="D2" s="5676"/>
      <c r="E2" s="5676"/>
      <c r="F2" s="5676"/>
      <c r="G2" s="5676"/>
      <c r="H2" s="5676"/>
      <c r="I2" s="5676"/>
      <c r="J2" s="5676"/>
      <c r="K2" s="5676"/>
      <c r="L2" s="5676"/>
      <c r="M2" s="5676"/>
      <c r="N2" s="5676"/>
      <c r="O2" s="5676"/>
      <c r="P2" s="5676"/>
      <c r="Q2" s="5676"/>
      <c r="R2" s="5676"/>
      <c r="S2" s="5676"/>
      <c r="T2" s="5676"/>
      <c r="U2" s="5676"/>
      <c r="V2" s="5676"/>
      <c r="W2" s="5676"/>
      <c r="X2" s="5676"/>
      <c r="Y2" s="5676"/>
      <c r="Z2" s="5676"/>
      <c r="AA2" s="5676"/>
      <c r="AB2" s="5676"/>
      <c r="AC2" s="5676"/>
      <c r="AD2" s="5676"/>
      <c r="AE2" s="5676"/>
      <c r="AF2" s="5676"/>
      <c r="AG2" s="5676"/>
      <c r="AH2" s="5676"/>
    </row>
    <row r="3" spans="1:34" ht="13.9" customHeight="1">
      <c r="A3" s="2"/>
      <c r="B3" s="5677" t="s">
        <v>386</v>
      </c>
      <c r="C3" s="5678"/>
      <c r="D3" s="5678"/>
      <c r="E3" s="5678"/>
      <c r="F3" s="5678"/>
      <c r="G3" s="5678"/>
      <c r="H3" s="5678"/>
      <c r="I3" s="5678"/>
      <c r="J3" s="5678"/>
      <c r="K3" s="5678"/>
      <c r="L3" s="5678"/>
      <c r="M3" s="5678"/>
      <c r="N3" s="5678"/>
      <c r="O3" s="5678"/>
      <c r="P3" s="5678"/>
      <c r="Q3" s="5678"/>
      <c r="R3" s="5678"/>
      <c r="S3" s="5678"/>
      <c r="T3" s="5678"/>
      <c r="U3" s="5678"/>
      <c r="V3" s="5678"/>
      <c r="W3" s="5678"/>
      <c r="X3" s="5678"/>
      <c r="Y3" s="5678"/>
      <c r="Z3" s="5678"/>
      <c r="AA3" s="5678"/>
      <c r="AB3" s="5678"/>
      <c r="AC3" s="5678"/>
      <c r="AD3" s="5678"/>
      <c r="AE3" s="5678"/>
      <c r="AF3" s="5678"/>
      <c r="AG3" s="5678"/>
      <c r="AH3" s="5678"/>
    </row>
    <row r="4" spans="1:34" ht="13.9" customHeight="1">
      <c r="A4" s="5679" t="s">
        <v>0</v>
      </c>
      <c r="B4" s="5679"/>
      <c r="C4" s="5679"/>
      <c r="D4" s="5679"/>
      <c r="E4" s="5679"/>
      <c r="F4" s="5679"/>
      <c r="G4" s="5679"/>
      <c r="H4" s="5679"/>
      <c r="I4" s="5679"/>
      <c r="J4" s="5679"/>
      <c r="K4" s="5679"/>
      <c r="L4" s="5679"/>
      <c r="M4" s="5679"/>
      <c r="N4" s="5679"/>
      <c r="O4" s="5679"/>
      <c r="P4" s="5679"/>
      <c r="Q4" s="5679"/>
      <c r="R4" s="5679"/>
      <c r="S4" s="5679"/>
      <c r="T4" s="5679"/>
      <c r="U4" s="5679"/>
      <c r="V4" s="5679"/>
      <c r="W4" s="5679"/>
      <c r="X4" s="5679"/>
      <c r="Y4" s="5679"/>
      <c r="Z4" s="5679"/>
      <c r="AA4" s="5679"/>
      <c r="AB4" s="5679"/>
      <c r="AC4" s="5679"/>
      <c r="AD4" s="5679"/>
      <c r="AE4" s="5679"/>
      <c r="AF4" s="5679"/>
      <c r="AG4" s="5679"/>
      <c r="AH4" s="5679"/>
    </row>
    <row r="5" spans="1:34" ht="16.5" thickBot="1">
      <c r="A5" s="5679" t="s">
        <v>23</v>
      </c>
      <c r="B5" s="5679"/>
      <c r="C5" s="5679"/>
      <c r="D5" s="5679"/>
      <c r="E5" s="5679"/>
      <c r="F5" s="5679"/>
      <c r="G5" s="5679"/>
      <c r="H5" s="5679"/>
      <c r="I5" s="5679"/>
      <c r="J5" s="5679"/>
      <c r="K5" s="5679"/>
      <c r="L5" s="5679"/>
      <c r="M5" s="5679"/>
      <c r="N5" s="5679"/>
      <c r="O5" s="5679"/>
      <c r="P5" s="5679"/>
      <c r="Q5" s="5679"/>
      <c r="R5" s="5679"/>
      <c r="S5" s="5679"/>
      <c r="T5" s="5679"/>
      <c r="U5" s="5679"/>
      <c r="V5" s="5679"/>
      <c r="W5" s="5679"/>
      <c r="X5" s="5679"/>
      <c r="Y5" s="5679"/>
      <c r="Z5" s="5679"/>
      <c r="AA5" s="5679"/>
      <c r="AB5" s="5679"/>
      <c r="AC5" s="5679"/>
      <c r="AD5" s="5679"/>
      <c r="AE5" s="5679"/>
      <c r="AF5" s="5679"/>
      <c r="AG5" s="5679"/>
      <c r="AH5" s="5679"/>
    </row>
    <row r="6" spans="1:34">
      <c r="A6" s="3"/>
      <c r="B6" s="4">
        <v>25</v>
      </c>
      <c r="C6" s="5723" t="s">
        <v>1</v>
      </c>
      <c r="D6" s="5723"/>
      <c r="E6" s="5723"/>
      <c r="F6" s="5724" t="s">
        <v>25</v>
      </c>
      <c r="G6" s="5724" t="s">
        <v>2</v>
      </c>
      <c r="H6" s="5723" t="s">
        <v>3</v>
      </c>
      <c r="I6" s="5727" t="s">
        <v>4</v>
      </c>
      <c r="J6" s="5716" t="s">
        <v>5</v>
      </c>
      <c r="K6" s="5716"/>
      <c r="L6" s="5716"/>
      <c r="M6" s="5716"/>
      <c r="N6" s="5716"/>
      <c r="O6" s="5716"/>
      <c r="P6" s="5716"/>
      <c r="Q6" s="5716"/>
      <c r="R6" s="5716"/>
      <c r="S6" s="5716"/>
      <c r="T6" s="5716"/>
      <c r="U6" s="5716"/>
      <c r="V6" s="5716"/>
      <c r="W6" s="5716"/>
      <c r="X6" s="5716"/>
      <c r="Y6" s="5716"/>
      <c r="Z6" s="5716"/>
      <c r="AA6" s="5716"/>
      <c r="AB6" s="5716"/>
      <c r="AC6" s="5716"/>
      <c r="AD6" s="5716"/>
      <c r="AE6" s="5716"/>
      <c r="AF6" s="5716"/>
      <c r="AG6" s="5716"/>
      <c r="AH6" s="5717" t="s">
        <v>26</v>
      </c>
    </row>
    <row r="7" spans="1:34" ht="13.5" thickBot="1">
      <c r="A7" s="5"/>
      <c r="B7" s="6"/>
      <c r="C7" s="5720" t="s">
        <v>6</v>
      </c>
      <c r="D7" s="5720" t="s">
        <v>7</v>
      </c>
      <c r="E7" s="5720" t="s">
        <v>39</v>
      </c>
      <c r="F7" s="5725"/>
      <c r="G7" s="5725"/>
      <c r="H7" s="5720"/>
      <c r="I7" s="5728"/>
      <c r="J7" s="5722">
        <v>1</v>
      </c>
      <c r="K7" s="5722"/>
      <c r="L7" s="5722"/>
      <c r="M7" s="5722"/>
      <c r="N7" s="5722">
        <v>2</v>
      </c>
      <c r="O7" s="5722"/>
      <c r="P7" s="5722"/>
      <c r="Q7" s="5722"/>
      <c r="R7" s="5722">
        <v>3</v>
      </c>
      <c r="S7" s="5722"/>
      <c r="T7" s="5722"/>
      <c r="U7" s="5722"/>
      <c r="V7" s="5722">
        <v>4</v>
      </c>
      <c r="W7" s="5722"/>
      <c r="X7" s="5722"/>
      <c r="Y7" s="5722"/>
      <c r="Z7" s="5722">
        <v>5</v>
      </c>
      <c r="AA7" s="5722"/>
      <c r="AB7" s="5722"/>
      <c r="AC7" s="5722"/>
      <c r="AD7" s="5722">
        <v>6</v>
      </c>
      <c r="AE7" s="5722"/>
      <c r="AF7" s="5722"/>
      <c r="AG7" s="5722"/>
      <c r="AH7" s="5718"/>
    </row>
    <row r="8" spans="1:34" ht="13.5" thickBot="1">
      <c r="A8" s="7"/>
      <c r="B8" s="8">
        <v>25</v>
      </c>
      <c r="C8" s="5721"/>
      <c r="D8" s="5721"/>
      <c r="E8" s="5721"/>
      <c r="F8" s="5726"/>
      <c r="G8" s="5726"/>
      <c r="H8" s="5721"/>
      <c r="I8" s="5729"/>
      <c r="J8" s="9" t="s">
        <v>40</v>
      </c>
      <c r="K8" s="10" t="s">
        <v>41</v>
      </c>
      <c r="L8" s="10" t="s">
        <v>9</v>
      </c>
      <c r="M8" s="11" t="s">
        <v>10</v>
      </c>
      <c r="N8" s="9" t="s">
        <v>40</v>
      </c>
      <c r="O8" s="10" t="s">
        <v>41</v>
      </c>
      <c r="P8" s="10" t="s">
        <v>9</v>
      </c>
      <c r="Q8" s="11" t="s">
        <v>10</v>
      </c>
      <c r="R8" s="9" t="s">
        <v>40</v>
      </c>
      <c r="S8" s="10" t="s">
        <v>41</v>
      </c>
      <c r="T8" s="10" t="s">
        <v>9</v>
      </c>
      <c r="U8" s="11" t="s">
        <v>10</v>
      </c>
      <c r="V8" s="9" t="s">
        <v>40</v>
      </c>
      <c r="W8" s="10" t="s">
        <v>41</v>
      </c>
      <c r="X8" s="10" t="s">
        <v>9</v>
      </c>
      <c r="Y8" s="11" t="s">
        <v>10</v>
      </c>
      <c r="Z8" s="9" t="s">
        <v>40</v>
      </c>
      <c r="AA8" s="10" t="s">
        <v>41</v>
      </c>
      <c r="AB8" s="10" t="s">
        <v>9</v>
      </c>
      <c r="AC8" s="11" t="s">
        <v>10</v>
      </c>
      <c r="AD8" s="9" t="s">
        <v>40</v>
      </c>
      <c r="AE8" s="10" t="s">
        <v>41</v>
      </c>
      <c r="AF8" s="10" t="s">
        <v>9</v>
      </c>
      <c r="AG8" s="11" t="s">
        <v>10</v>
      </c>
      <c r="AH8" s="5719"/>
    </row>
    <row r="9" spans="1:34" ht="12" customHeight="1" thickBot="1">
      <c r="A9" s="12" t="s">
        <v>14</v>
      </c>
      <c r="B9" s="5730" t="s">
        <v>42</v>
      </c>
      <c r="C9" s="5731"/>
      <c r="D9" s="5731"/>
      <c r="E9" s="5731"/>
      <c r="F9" s="5731"/>
      <c r="G9" s="5731"/>
      <c r="H9" s="5731"/>
      <c r="I9" s="5731"/>
      <c r="J9" s="5731"/>
      <c r="K9" s="5731"/>
      <c r="L9" s="5731"/>
      <c r="M9" s="5731"/>
      <c r="N9" s="5731"/>
      <c r="O9" s="5731"/>
      <c r="P9" s="5731"/>
      <c r="Q9" s="5731"/>
      <c r="R9" s="5731"/>
      <c r="S9" s="5731"/>
      <c r="T9" s="5731"/>
      <c r="U9" s="5731"/>
      <c r="V9" s="5731"/>
      <c r="W9" s="5731"/>
      <c r="X9" s="5731"/>
      <c r="Y9" s="5731"/>
      <c r="Z9" s="5731"/>
      <c r="AA9" s="5731"/>
      <c r="AB9" s="5731"/>
      <c r="AC9" s="5731"/>
      <c r="AD9" s="5731"/>
      <c r="AE9" s="5731"/>
      <c r="AF9" s="5731"/>
      <c r="AG9" s="5732"/>
      <c r="AH9" s="13"/>
    </row>
    <row r="10" spans="1:34">
      <c r="A10" s="14">
        <v>1</v>
      </c>
      <c r="B10" s="15" t="s">
        <v>43</v>
      </c>
      <c r="C10" s="16">
        <f t="shared" ref="C10:D16" si="0">SUM(J10,N10,R10,V10,Z10,AD10)</f>
        <v>30</v>
      </c>
      <c r="D10" s="16">
        <f t="shared" si="0"/>
        <v>30</v>
      </c>
      <c r="E10" s="16">
        <f t="shared" ref="E10:E17" si="1">SUM(C10:D10)</f>
        <v>60</v>
      </c>
      <c r="F10" s="16">
        <v>60</v>
      </c>
      <c r="G10" s="16">
        <f t="shared" ref="G10:G16" si="2">H10-F10</f>
        <v>15</v>
      </c>
      <c r="H10" s="16">
        <f t="shared" ref="H10:H16" si="3">$B$8*I10</f>
        <v>75</v>
      </c>
      <c r="I10" s="17">
        <f t="shared" ref="I10:I16" si="4">SUM(M10,Q10,U10,Y10,AC10,AG10)</f>
        <v>3</v>
      </c>
      <c r="J10" s="18">
        <v>30</v>
      </c>
      <c r="K10" s="16">
        <v>30</v>
      </c>
      <c r="L10" s="16">
        <v>15</v>
      </c>
      <c r="M10" s="19">
        <v>3</v>
      </c>
      <c r="N10" s="18"/>
      <c r="O10" s="16"/>
      <c r="P10" s="16"/>
      <c r="Q10" s="17"/>
      <c r="R10" s="18"/>
      <c r="S10" s="16"/>
      <c r="T10" s="16"/>
      <c r="U10" s="19"/>
      <c r="V10" s="20"/>
      <c r="W10" s="16"/>
      <c r="X10" s="16"/>
      <c r="Y10" s="17"/>
      <c r="Z10" s="18"/>
      <c r="AA10" s="16"/>
      <c r="AB10" s="16"/>
      <c r="AC10" s="19"/>
      <c r="AD10" s="20"/>
      <c r="AE10" s="16"/>
      <c r="AF10" s="16"/>
      <c r="AG10" s="19"/>
      <c r="AH10" s="13" t="s">
        <v>44</v>
      </c>
    </row>
    <row r="11" spans="1:34">
      <c r="A11" s="14">
        <v>2</v>
      </c>
      <c r="B11" s="21" t="s">
        <v>11</v>
      </c>
      <c r="C11" s="22">
        <f t="shared" si="0"/>
        <v>30</v>
      </c>
      <c r="D11" s="22">
        <f t="shared" si="0"/>
        <v>30</v>
      </c>
      <c r="E11" s="22">
        <f t="shared" si="1"/>
        <v>60</v>
      </c>
      <c r="F11" s="22">
        <v>60</v>
      </c>
      <c r="G11" s="22">
        <f t="shared" si="2"/>
        <v>15</v>
      </c>
      <c r="H11" s="22">
        <f t="shared" si="3"/>
        <v>75</v>
      </c>
      <c r="I11" s="23">
        <f t="shared" si="4"/>
        <v>3</v>
      </c>
      <c r="J11" s="24"/>
      <c r="K11" s="22"/>
      <c r="L11" s="22"/>
      <c r="M11" s="25"/>
      <c r="N11" s="24"/>
      <c r="O11" s="22"/>
      <c r="P11" s="22"/>
      <c r="Q11" s="23"/>
      <c r="R11" s="24">
        <v>30</v>
      </c>
      <c r="S11" s="22">
        <v>30</v>
      </c>
      <c r="T11" s="22">
        <v>15</v>
      </c>
      <c r="U11" s="25">
        <v>3</v>
      </c>
      <c r="V11" s="6"/>
      <c r="W11" s="22"/>
      <c r="X11" s="22"/>
      <c r="Y11" s="23"/>
      <c r="Z11" s="24"/>
      <c r="AA11" s="22"/>
      <c r="AB11" s="22"/>
      <c r="AC11" s="25"/>
      <c r="AD11" s="6"/>
      <c r="AE11" s="22"/>
      <c r="AF11" s="22"/>
      <c r="AG11" s="25"/>
      <c r="AH11" s="13" t="s">
        <v>45</v>
      </c>
    </row>
    <row r="12" spans="1:34">
      <c r="A12" s="5">
        <v>3</v>
      </c>
      <c r="B12" s="26" t="s">
        <v>46</v>
      </c>
      <c r="C12" s="22">
        <f t="shared" si="0"/>
        <v>30</v>
      </c>
      <c r="D12" s="22">
        <f t="shared" si="0"/>
        <v>30</v>
      </c>
      <c r="E12" s="22">
        <f t="shared" si="1"/>
        <v>60</v>
      </c>
      <c r="F12" s="22">
        <v>60</v>
      </c>
      <c r="G12" s="22">
        <f t="shared" si="2"/>
        <v>15</v>
      </c>
      <c r="H12" s="22">
        <f t="shared" si="3"/>
        <v>75</v>
      </c>
      <c r="I12" s="23">
        <f t="shared" si="4"/>
        <v>3</v>
      </c>
      <c r="J12" s="27"/>
      <c r="K12" s="22"/>
      <c r="L12" s="22"/>
      <c r="M12" s="25"/>
      <c r="N12" s="27">
        <v>30</v>
      </c>
      <c r="O12" s="22">
        <v>30</v>
      </c>
      <c r="P12" s="22">
        <v>15</v>
      </c>
      <c r="Q12" s="25">
        <v>3</v>
      </c>
      <c r="R12" s="24"/>
      <c r="S12" s="22"/>
      <c r="T12" s="22"/>
      <c r="U12" s="25"/>
      <c r="V12" s="6"/>
      <c r="W12" s="22"/>
      <c r="X12" s="22"/>
      <c r="Y12" s="23"/>
      <c r="Z12" s="24"/>
      <c r="AA12" s="22"/>
      <c r="AB12" s="22"/>
      <c r="AC12" s="25"/>
      <c r="AD12" s="6"/>
      <c r="AE12" s="22"/>
      <c r="AF12" s="22"/>
      <c r="AG12" s="25"/>
      <c r="AH12" s="13" t="s">
        <v>47</v>
      </c>
    </row>
    <row r="13" spans="1:34">
      <c r="A13" s="5">
        <v>4</v>
      </c>
      <c r="B13" s="21" t="s">
        <v>48</v>
      </c>
      <c r="C13" s="22">
        <f t="shared" si="0"/>
        <v>15</v>
      </c>
      <c r="D13" s="22">
        <f t="shared" si="0"/>
        <v>30</v>
      </c>
      <c r="E13" s="22">
        <f t="shared" si="1"/>
        <v>45</v>
      </c>
      <c r="F13" s="22">
        <v>45</v>
      </c>
      <c r="G13" s="22">
        <f t="shared" si="2"/>
        <v>30</v>
      </c>
      <c r="H13" s="22">
        <f t="shared" si="3"/>
        <v>75</v>
      </c>
      <c r="I13" s="23">
        <f t="shared" si="4"/>
        <v>3</v>
      </c>
      <c r="J13" s="24"/>
      <c r="K13" s="22"/>
      <c r="L13" s="22"/>
      <c r="M13" s="25"/>
      <c r="N13" s="24"/>
      <c r="O13" s="22"/>
      <c r="P13" s="22"/>
      <c r="Q13" s="23"/>
      <c r="R13" s="24">
        <v>15</v>
      </c>
      <c r="S13" s="22">
        <v>30</v>
      </c>
      <c r="T13" s="22">
        <v>30</v>
      </c>
      <c r="U13" s="25">
        <v>3</v>
      </c>
      <c r="V13" s="6"/>
      <c r="W13" s="22"/>
      <c r="X13" s="22"/>
      <c r="Y13" s="23"/>
      <c r="Z13" s="24"/>
      <c r="AA13" s="22"/>
      <c r="AB13" s="22"/>
      <c r="AC13" s="25"/>
      <c r="AD13" s="6"/>
      <c r="AE13" s="22"/>
      <c r="AF13" s="22"/>
      <c r="AG13" s="25"/>
      <c r="AH13" s="13" t="s">
        <v>45</v>
      </c>
    </row>
    <row r="14" spans="1:34">
      <c r="A14" s="14">
        <v>5</v>
      </c>
      <c r="B14" s="21" t="s">
        <v>49</v>
      </c>
      <c r="C14" s="22">
        <f t="shared" si="0"/>
        <v>15</v>
      </c>
      <c r="D14" s="22">
        <f t="shared" si="0"/>
        <v>30</v>
      </c>
      <c r="E14" s="22">
        <f t="shared" si="1"/>
        <v>45</v>
      </c>
      <c r="F14" s="22">
        <v>45</v>
      </c>
      <c r="G14" s="22">
        <f t="shared" si="2"/>
        <v>5</v>
      </c>
      <c r="H14" s="22">
        <f t="shared" si="3"/>
        <v>50</v>
      </c>
      <c r="I14" s="23">
        <f t="shared" si="4"/>
        <v>2</v>
      </c>
      <c r="J14" s="24"/>
      <c r="K14" s="22"/>
      <c r="L14" s="22"/>
      <c r="M14" s="25"/>
      <c r="N14" s="24"/>
      <c r="O14" s="22"/>
      <c r="P14" s="22"/>
      <c r="Q14" s="23"/>
      <c r="R14" s="24"/>
      <c r="S14" s="22"/>
      <c r="T14" s="22"/>
      <c r="U14" s="25"/>
      <c r="V14" s="6">
        <v>15</v>
      </c>
      <c r="W14" s="22">
        <v>30</v>
      </c>
      <c r="X14" s="22">
        <v>5</v>
      </c>
      <c r="Y14" s="23">
        <v>2</v>
      </c>
      <c r="Z14" s="24"/>
      <c r="AA14" s="22"/>
      <c r="AB14" s="22"/>
      <c r="AC14" s="25"/>
      <c r="AD14" s="6"/>
      <c r="AE14" s="22"/>
      <c r="AF14" s="22"/>
      <c r="AG14" s="25"/>
      <c r="AH14" s="13" t="s">
        <v>50</v>
      </c>
    </row>
    <row r="15" spans="1:34">
      <c r="A15" s="5">
        <v>6</v>
      </c>
      <c r="B15" s="28" t="s">
        <v>51</v>
      </c>
      <c r="C15" s="22">
        <f t="shared" si="0"/>
        <v>15</v>
      </c>
      <c r="D15" s="22">
        <f t="shared" si="0"/>
        <v>15</v>
      </c>
      <c r="E15" s="22">
        <f t="shared" si="1"/>
        <v>30</v>
      </c>
      <c r="F15" s="22">
        <v>30</v>
      </c>
      <c r="G15" s="22">
        <f t="shared" si="2"/>
        <v>20</v>
      </c>
      <c r="H15" s="22">
        <f t="shared" si="3"/>
        <v>50</v>
      </c>
      <c r="I15" s="23">
        <f t="shared" si="4"/>
        <v>2</v>
      </c>
      <c r="J15" s="24"/>
      <c r="K15" s="22"/>
      <c r="L15" s="22"/>
      <c r="M15" s="25"/>
      <c r="N15" s="24"/>
      <c r="O15" s="22"/>
      <c r="P15" s="22"/>
      <c r="Q15" s="23"/>
      <c r="R15" s="24"/>
      <c r="S15" s="22"/>
      <c r="T15" s="22"/>
      <c r="U15" s="25"/>
      <c r="V15" s="6"/>
      <c r="W15" s="22"/>
      <c r="X15" s="22"/>
      <c r="Y15" s="23"/>
      <c r="Z15" s="24">
        <v>15</v>
      </c>
      <c r="AA15" s="22">
        <v>15</v>
      </c>
      <c r="AB15" s="22">
        <v>20</v>
      </c>
      <c r="AC15" s="25">
        <v>2</v>
      </c>
      <c r="AD15" s="6"/>
      <c r="AE15" s="22"/>
      <c r="AF15" s="22"/>
      <c r="AG15" s="25"/>
      <c r="AH15" s="29" t="s">
        <v>52</v>
      </c>
    </row>
    <row r="16" spans="1:34" ht="13.5" thickBot="1">
      <c r="A16" s="5">
        <v>7</v>
      </c>
      <c r="B16" s="30" t="s">
        <v>53</v>
      </c>
      <c r="C16" s="31">
        <f t="shared" si="0"/>
        <v>15</v>
      </c>
      <c r="D16" s="31">
        <f t="shared" si="0"/>
        <v>15</v>
      </c>
      <c r="E16" s="31">
        <f t="shared" si="1"/>
        <v>30</v>
      </c>
      <c r="F16" s="31">
        <v>30</v>
      </c>
      <c r="G16" s="31">
        <f t="shared" si="2"/>
        <v>20</v>
      </c>
      <c r="H16" s="31">
        <f t="shared" si="3"/>
        <v>50</v>
      </c>
      <c r="I16" s="32">
        <f t="shared" si="4"/>
        <v>2</v>
      </c>
      <c r="J16" s="33"/>
      <c r="K16" s="31"/>
      <c r="L16" s="31"/>
      <c r="M16" s="34"/>
      <c r="N16" s="33"/>
      <c r="O16" s="31"/>
      <c r="P16" s="31"/>
      <c r="Q16" s="32"/>
      <c r="R16" s="33"/>
      <c r="S16" s="31"/>
      <c r="T16" s="31"/>
      <c r="U16" s="34"/>
      <c r="V16" s="35"/>
      <c r="W16" s="31"/>
      <c r="X16" s="31"/>
      <c r="Y16" s="32"/>
      <c r="Z16" s="33"/>
      <c r="AA16" s="31"/>
      <c r="AB16" s="31"/>
      <c r="AC16" s="34"/>
      <c r="AD16" s="35">
        <v>15</v>
      </c>
      <c r="AE16" s="31">
        <v>15</v>
      </c>
      <c r="AF16" s="31">
        <v>20</v>
      </c>
      <c r="AG16" s="34">
        <v>2</v>
      </c>
      <c r="AH16" s="29" t="s">
        <v>54</v>
      </c>
    </row>
    <row r="17" spans="1:34" ht="13.5" thickBot="1">
      <c r="A17" s="36"/>
      <c r="B17" s="37" t="s">
        <v>55</v>
      </c>
      <c r="C17" s="38">
        <f>SUM(C10:C16)</f>
        <v>150</v>
      </c>
      <c r="D17" s="38">
        <f>SUM(D10:D16)</f>
        <v>180</v>
      </c>
      <c r="E17" s="38">
        <f t="shared" si="1"/>
        <v>330</v>
      </c>
      <c r="F17" s="38">
        <f>SUM(F10:F16)</f>
        <v>330</v>
      </c>
      <c r="G17" s="38">
        <f>SUM(G10:G16)</f>
        <v>120</v>
      </c>
      <c r="H17" s="38">
        <f>SUM(H10:H16)</f>
        <v>450</v>
      </c>
      <c r="I17" s="39">
        <f>SUM(I10:I16)</f>
        <v>18</v>
      </c>
      <c r="J17" s="40">
        <f>SUM(J10:J16)</f>
        <v>30</v>
      </c>
      <c r="K17" s="38">
        <f t="shared" ref="K17:AG17" si="5">SUM(K10:K16)</f>
        <v>30</v>
      </c>
      <c r="L17" s="38">
        <f t="shared" si="5"/>
        <v>15</v>
      </c>
      <c r="M17" s="39">
        <f t="shared" si="5"/>
        <v>3</v>
      </c>
      <c r="N17" s="41">
        <f t="shared" si="5"/>
        <v>30</v>
      </c>
      <c r="O17" s="38">
        <f t="shared" si="5"/>
        <v>30</v>
      </c>
      <c r="P17" s="38">
        <f t="shared" si="5"/>
        <v>15</v>
      </c>
      <c r="Q17" s="42">
        <f t="shared" si="5"/>
        <v>3</v>
      </c>
      <c r="R17" s="40">
        <f t="shared" si="5"/>
        <v>45</v>
      </c>
      <c r="S17" s="38">
        <f t="shared" si="5"/>
        <v>60</v>
      </c>
      <c r="T17" s="38">
        <f t="shared" si="5"/>
        <v>45</v>
      </c>
      <c r="U17" s="39">
        <f t="shared" si="5"/>
        <v>6</v>
      </c>
      <c r="V17" s="41">
        <f t="shared" si="5"/>
        <v>15</v>
      </c>
      <c r="W17" s="38">
        <f t="shared" si="5"/>
        <v>30</v>
      </c>
      <c r="X17" s="38">
        <f t="shared" si="5"/>
        <v>5</v>
      </c>
      <c r="Y17" s="42">
        <f t="shared" si="5"/>
        <v>2</v>
      </c>
      <c r="Z17" s="40">
        <f t="shared" si="5"/>
        <v>15</v>
      </c>
      <c r="AA17" s="38">
        <f t="shared" si="5"/>
        <v>15</v>
      </c>
      <c r="AB17" s="38">
        <f t="shared" si="5"/>
        <v>20</v>
      </c>
      <c r="AC17" s="39">
        <f t="shared" si="5"/>
        <v>2</v>
      </c>
      <c r="AD17" s="41">
        <f t="shared" si="5"/>
        <v>15</v>
      </c>
      <c r="AE17" s="38">
        <f t="shared" si="5"/>
        <v>15</v>
      </c>
      <c r="AF17" s="38">
        <f t="shared" si="5"/>
        <v>20</v>
      </c>
      <c r="AG17" s="39">
        <f t="shared" si="5"/>
        <v>2</v>
      </c>
      <c r="AH17" s="43"/>
    </row>
    <row r="18" spans="1:34" ht="12" customHeight="1" thickBot="1">
      <c r="A18" s="5" t="s">
        <v>15</v>
      </c>
      <c r="B18" s="5733" t="s">
        <v>56</v>
      </c>
      <c r="C18" s="5733"/>
      <c r="D18" s="5733"/>
      <c r="E18" s="5733"/>
      <c r="F18" s="5733"/>
      <c r="G18" s="5733"/>
      <c r="H18" s="5733"/>
      <c r="I18" s="5733"/>
      <c r="J18" s="5733"/>
      <c r="K18" s="5733"/>
      <c r="L18" s="5733"/>
      <c r="M18" s="5733"/>
      <c r="N18" s="5733"/>
      <c r="O18" s="5733"/>
      <c r="P18" s="5733"/>
      <c r="Q18" s="5733"/>
      <c r="R18" s="5733"/>
      <c r="S18" s="5733"/>
      <c r="T18" s="5733"/>
      <c r="U18" s="5733"/>
      <c r="V18" s="5733"/>
      <c r="W18" s="5733"/>
      <c r="X18" s="5733"/>
      <c r="Y18" s="5733"/>
      <c r="Z18" s="5733"/>
      <c r="AA18" s="5733"/>
      <c r="AB18" s="5733"/>
      <c r="AC18" s="5733"/>
      <c r="AD18" s="5733"/>
      <c r="AE18" s="5733"/>
      <c r="AF18" s="5733"/>
      <c r="AG18" s="5734"/>
      <c r="AH18" s="44"/>
    </row>
    <row r="19" spans="1:34">
      <c r="A19" s="5">
        <v>8</v>
      </c>
      <c r="B19" s="45" t="s">
        <v>12</v>
      </c>
      <c r="C19" s="46">
        <f t="shared" ref="C19:D26" si="6">SUM(J19,N19,R19,V19,Z19,AD19)</f>
        <v>0</v>
      </c>
      <c r="D19" s="46">
        <f t="shared" si="6"/>
        <v>120</v>
      </c>
      <c r="E19" s="46">
        <f t="shared" ref="E19:E27" si="7">SUM(C19:D19)</f>
        <v>120</v>
      </c>
      <c r="F19" s="46">
        <v>120</v>
      </c>
      <c r="G19" s="46">
        <f t="shared" ref="G19:G26" si="8">H19-F19</f>
        <v>180</v>
      </c>
      <c r="H19" s="46">
        <f t="shared" ref="H19:H26" si="9">$B$8*I19</f>
        <v>300</v>
      </c>
      <c r="I19" s="47">
        <f t="shared" ref="I19:I26" si="10">SUM(M19,Q19,U19,Y19,AC19,AG19)</f>
        <v>12</v>
      </c>
      <c r="J19" s="18">
        <v>0</v>
      </c>
      <c r="K19" s="16">
        <v>30</v>
      </c>
      <c r="L19" s="16">
        <v>20</v>
      </c>
      <c r="M19" s="19">
        <v>2</v>
      </c>
      <c r="N19" s="48">
        <v>0</v>
      </c>
      <c r="O19" s="46">
        <v>30</v>
      </c>
      <c r="P19" s="46">
        <v>20</v>
      </c>
      <c r="Q19" s="47">
        <v>2</v>
      </c>
      <c r="R19" s="18">
        <v>0</v>
      </c>
      <c r="S19" s="16">
        <v>15</v>
      </c>
      <c r="T19" s="16">
        <v>35</v>
      </c>
      <c r="U19" s="19">
        <v>2</v>
      </c>
      <c r="V19" s="49">
        <v>0</v>
      </c>
      <c r="W19" s="46">
        <v>15</v>
      </c>
      <c r="X19" s="46">
        <v>35</v>
      </c>
      <c r="Y19" s="47">
        <v>2</v>
      </c>
      <c r="Z19" s="18">
        <v>0</v>
      </c>
      <c r="AA19" s="16">
        <v>15</v>
      </c>
      <c r="AB19" s="16">
        <v>35</v>
      </c>
      <c r="AC19" s="19">
        <v>2</v>
      </c>
      <c r="AD19" s="49">
        <v>0</v>
      </c>
      <c r="AE19" s="46">
        <v>15</v>
      </c>
      <c r="AF19" s="46">
        <v>35</v>
      </c>
      <c r="AG19" s="50">
        <v>2</v>
      </c>
      <c r="AH19" s="13" t="s">
        <v>57</v>
      </c>
    </row>
    <row r="20" spans="1:34">
      <c r="A20" s="5">
        <v>9</v>
      </c>
      <c r="B20" s="28" t="s">
        <v>28</v>
      </c>
      <c r="C20" s="22">
        <f t="shared" si="6"/>
        <v>0</v>
      </c>
      <c r="D20" s="22">
        <f t="shared" si="6"/>
        <v>30</v>
      </c>
      <c r="E20" s="22">
        <f t="shared" si="7"/>
        <v>30</v>
      </c>
      <c r="F20" s="22">
        <v>30</v>
      </c>
      <c r="G20" s="22">
        <f t="shared" si="8"/>
        <v>20</v>
      </c>
      <c r="H20" s="22">
        <f t="shared" si="9"/>
        <v>50</v>
      </c>
      <c r="I20" s="23">
        <f t="shared" si="10"/>
        <v>2</v>
      </c>
      <c r="J20" s="24"/>
      <c r="K20" s="22"/>
      <c r="L20" s="22"/>
      <c r="M20" s="25"/>
      <c r="N20" s="24">
        <v>0</v>
      </c>
      <c r="O20" s="22">
        <v>30</v>
      </c>
      <c r="P20" s="22">
        <v>20</v>
      </c>
      <c r="Q20" s="23">
        <v>2</v>
      </c>
      <c r="R20" s="24"/>
      <c r="S20" s="22"/>
      <c r="T20" s="22"/>
      <c r="U20" s="25"/>
      <c r="V20" s="6"/>
      <c r="W20" s="22"/>
      <c r="X20" s="22"/>
      <c r="Y20" s="23"/>
      <c r="Z20" s="24"/>
      <c r="AA20" s="22"/>
      <c r="AB20" s="22"/>
      <c r="AC20" s="25"/>
      <c r="AD20" s="6"/>
      <c r="AE20" s="22"/>
      <c r="AF20" s="22"/>
      <c r="AG20" s="25"/>
      <c r="AH20" s="29" t="s">
        <v>58</v>
      </c>
    </row>
    <row r="21" spans="1:34">
      <c r="A21" s="14">
        <v>10</v>
      </c>
      <c r="B21" s="21" t="s">
        <v>59</v>
      </c>
      <c r="C21" s="22">
        <f t="shared" si="6"/>
        <v>30</v>
      </c>
      <c r="D21" s="22">
        <f t="shared" si="6"/>
        <v>30</v>
      </c>
      <c r="E21" s="22">
        <f t="shared" si="7"/>
        <v>60</v>
      </c>
      <c r="F21" s="22">
        <v>60</v>
      </c>
      <c r="G21" s="22">
        <f t="shared" si="8"/>
        <v>15</v>
      </c>
      <c r="H21" s="22">
        <f t="shared" si="9"/>
        <v>75</v>
      </c>
      <c r="I21" s="23">
        <f t="shared" si="10"/>
        <v>3</v>
      </c>
      <c r="J21" s="24"/>
      <c r="K21" s="22"/>
      <c r="L21" s="22"/>
      <c r="M21" s="25"/>
      <c r="N21" s="24">
        <v>30</v>
      </c>
      <c r="O21" s="22">
        <v>30</v>
      </c>
      <c r="P21" s="22">
        <v>15</v>
      </c>
      <c r="Q21" s="23">
        <v>3</v>
      </c>
      <c r="R21" s="24"/>
      <c r="S21" s="22"/>
      <c r="T21" s="22"/>
      <c r="U21" s="25"/>
      <c r="V21" s="6"/>
      <c r="W21" s="22"/>
      <c r="X21" s="22"/>
      <c r="Y21" s="23"/>
      <c r="Z21" s="24"/>
      <c r="AA21" s="22"/>
      <c r="AB21" s="22"/>
      <c r="AC21" s="25"/>
      <c r="AD21" s="6"/>
      <c r="AE21" s="22"/>
      <c r="AF21" s="22"/>
      <c r="AG21" s="25"/>
      <c r="AH21" s="13" t="s">
        <v>47</v>
      </c>
    </row>
    <row r="22" spans="1:34">
      <c r="A22" s="5">
        <v>11</v>
      </c>
      <c r="B22" s="21" t="s">
        <v>60</v>
      </c>
      <c r="C22" s="22">
        <f t="shared" si="6"/>
        <v>30</v>
      </c>
      <c r="D22" s="22">
        <f t="shared" si="6"/>
        <v>30</v>
      </c>
      <c r="E22" s="22">
        <f t="shared" si="7"/>
        <v>60</v>
      </c>
      <c r="F22" s="22">
        <v>60</v>
      </c>
      <c r="G22" s="22">
        <f t="shared" si="8"/>
        <v>15</v>
      </c>
      <c r="H22" s="22">
        <f t="shared" si="9"/>
        <v>75</v>
      </c>
      <c r="I22" s="23">
        <f t="shared" si="10"/>
        <v>3</v>
      </c>
      <c r="J22" s="24">
        <v>30</v>
      </c>
      <c r="K22" s="22">
        <v>30</v>
      </c>
      <c r="L22" s="22">
        <v>15</v>
      </c>
      <c r="M22" s="25">
        <v>3</v>
      </c>
      <c r="N22" s="24"/>
      <c r="O22" s="22"/>
      <c r="P22" s="22"/>
      <c r="Q22" s="23"/>
      <c r="R22" s="24"/>
      <c r="S22" s="22"/>
      <c r="T22" s="22"/>
      <c r="U22" s="25"/>
      <c r="V22" s="6"/>
      <c r="W22" s="22"/>
      <c r="X22" s="22"/>
      <c r="Y22" s="23"/>
      <c r="Z22" s="24"/>
      <c r="AA22" s="22"/>
      <c r="AB22" s="22"/>
      <c r="AC22" s="25"/>
      <c r="AD22" s="6"/>
      <c r="AE22" s="22"/>
      <c r="AF22" s="22"/>
      <c r="AG22" s="25"/>
      <c r="AH22" s="13" t="s">
        <v>44</v>
      </c>
    </row>
    <row r="23" spans="1:34">
      <c r="A23" s="5">
        <v>12</v>
      </c>
      <c r="B23" s="51" t="s">
        <v>61</v>
      </c>
      <c r="C23" s="22">
        <f t="shared" si="6"/>
        <v>15</v>
      </c>
      <c r="D23" s="22">
        <f t="shared" si="6"/>
        <v>30</v>
      </c>
      <c r="E23" s="22">
        <f t="shared" si="7"/>
        <v>45</v>
      </c>
      <c r="F23" s="22">
        <v>45</v>
      </c>
      <c r="G23" s="22">
        <f t="shared" si="8"/>
        <v>30</v>
      </c>
      <c r="H23" s="22">
        <f t="shared" si="9"/>
        <v>75</v>
      </c>
      <c r="I23" s="23">
        <f t="shared" si="10"/>
        <v>3</v>
      </c>
      <c r="J23" s="24"/>
      <c r="K23" s="22"/>
      <c r="L23" s="22"/>
      <c r="M23" s="25"/>
      <c r="N23" s="24"/>
      <c r="O23" s="22"/>
      <c r="P23" s="22"/>
      <c r="Q23" s="23"/>
      <c r="R23" s="24"/>
      <c r="S23" s="22"/>
      <c r="T23" s="22"/>
      <c r="U23" s="25"/>
      <c r="V23" s="52">
        <v>15</v>
      </c>
      <c r="W23" s="53">
        <v>30</v>
      </c>
      <c r="X23" s="53">
        <v>30</v>
      </c>
      <c r="Y23" s="54">
        <v>3</v>
      </c>
      <c r="Z23" s="24"/>
      <c r="AA23" s="22"/>
      <c r="AB23" s="22"/>
      <c r="AC23" s="25"/>
      <c r="AD23" s="6"/>
      <c r="AE23" s="22"/>
      <c r="AF23" s="22"/>
      <c r="AG23" s="25"/>
      <c r="AH23" s="29" t="s">
        <v>62</v>
      </c>
    </row>
    <row r="24" spans="1:34">
      <c r="A24" s="14">
        <v>13</v>
      </c>
      <c r="B24" s="26" t="s">
        <v>63</v>
      </c>
      <c r="C24" s="22">
        <f t="shared" si="6"/>
        <v>15</v>
      </c>
      <c r="D24" s="22">
        <f t="shared" si="6"/>
        <v>30</v>
      </c>
      <c r="E24" s="22">
        <f t="shared" si="7"/>
        <v>45</v>
      </c>
      <c r="F24" s="22">
        <v>45</v>
      </c>
      <c r="G24" s="22">
        <f t="shared" si="8"/>
        <v>5</v>
      </c>
      <c r="H24" s="22">
        <f t="shared" si="9"/>
        <v>50</v>
      </c>
      <c r="I24" s="23">
        <f t="shared" si="10"/>
        <v>2</v>
      </c>
      <c r="J24" s="24"/>
      <c r="K24" s="22"/>
      <c r="L24" s="22"/>
      <c r="M24" s="25"/>
      <c r="N24" s="24"/>
      <c r="O24" s="22"/>
      <c r="P24" s="22"/>
      <c r="Q24" s="23"/>
      <c r="R24" s="24">
        <v>15</v>
      </c>
      <c r="S24" s="22">
        <v>30</v>
      </c>
      <c r="T24" s="22">
        <v>5</v>
      </c>
      <c r="U24" s="25">
        <v>2</v>
      </c>
      <c r="V24" s="6"/>
      <c r="W24" s="22"/>
      <c r="X24" s="22"/>
      <c r="Y24" s="23"/>
      <c r="Z24" s="24"/>
      <c r="AA24" s="22"/>
      <c r="AB24" s="22"/>
      <c r="AC24" s="25"/>
      <c r="AD24" s="6"/>
      <c r="AE24" s="22"/>
      <c r="AF24" s="22"/>
      <c r="AG24" s="25"/>
      <c r="AH24" s="29" t="s">
        <v>64</v>
      </c>
    </row>
    <row r="25" spans="1:34">
      <c r="A25" s="5">
        <v>14</v>
      </c>
      <c r="B25" s="55" t="s">
        <v>65</v>
      </c>
      <c r="C25" s="31">
        <f t="shared" si="6"/>
        <v>15</v>
      </c>
      <c r="D25" s="31">
        <f t="shared" si="6"/>
        <v>0</v>
      </c>
      <c r="E25" s="31">
        <f>SUM(C25:D25)</f>
        <v>15</v>
      </c>
      <c r="F25" s="31">
        <v>15</v>
      </c>
      <c r="G25" s="31">
        <f>H25-F25</f>
        <v>10</v>
      </c>
      <c r="H25" s="31">
        <f>$B$8*I25</f>
        <v>25</v>
      </c>
      <c r="I25" s="34">
        <f t="shared" si="10"/>
        <v>1</v>
      </c>
      <c r="J25" s="24">
        <v>15</v>
      </c>
      <c r="K25" s="22">
        <v>0</v>
      </c>
      <c r="L25" s="22">
        <v>10</v>
      </c>
      <c r="M25" s="25">
        <v>1</v>
      </c>
      <c r="N25" s="6"/>
      <c r="O25" s="22"/>
      <c r="P25" s="22"/>
      <c r="Q25" s="23"/>
      <c r="R25" s="24"/>
      <c r="S25" s="22"/>
      <c r="T25" s="22"/>
      <c r="U25" s="25"/>
      <c r="V25" s="6"/>
      <c r="W25" s="22"/>
      <c r="X25" s="22"/>
      <c r="Y25" s="23"/>
      <c r="Z25" s="24"/>
      <c r="AA25" s="22"/>
      <c r="AB25" s="22"/>
      <c r="AC25" s="25"/>
      <c r="AD25" s="6"/>
      <c r="AE25" s="22"/>
      <c r="AF25" s="22"/>
      <c r="AG25" s="25"/>
      <c r="AH25" s="29" t="s">
        <v>66</v>
      </c>
    </row>
    <row r="26" spans="1:34" ht="13.5" thickBot="1">
      <c r="A26" s="14">
        <v>15</v>
      </c>
      <c r="B26" s="56" t="s">
        <v>67</v>
      </c>
      <c r="C26" s="31">
        <f t="shared" si="6"/>
        <v>15</v>
      </c>
      <c r="D26" s="31">
        <f t="shared" si="6"/>
        <v>0</v>
      </c>
      <c r="E26" s="31">
        <f t="shared" si="7"/>
        <v>15</v>
      </c>
      <c r="F26" s="31">
        <v>15</v>
      </c>
      <c r="G26" s="31">
        <f t="shared" si="8"/>
        <v>35</v>
      </c>
      <c r="H26" s="31">
        <f t="shared" si="9"/>
        <v>50</v>
      </c>
      <c r="I26" s="32">
        <f t="shared" si="10"/>
        <v>2</v>
      </c>
      <c r="J26" s="48"/>
      <c r="K26" s="46"/>
      <c r="L26" s="46"/>
      <c r="M26" s="50"/>
      <c r="N26" s="48"/>
      <c r="O26" s="46"/>
      <c r="P26" s="46"/>
      <c r="Q26" s="47"/>
      <c r="R26" s="57"/>
      <c r="S26" s="58"/>
      <c r="T26" s="58"/>
      <c r="U26" s="59"/>
      <c r="V26" s="49"/>
      <c r="W26" s="46"/>
      <c r="X26" s="46"/>
      <c r="Y26" s="47"/>
      <c r="Z26" s="48"/>
      <c r="AA26" s="46"/>
      <c r="AB26" s="46"/>
      <c r="AC26" s="50"/>
      <c r="AD26" s="48">
        <v>15</v>
      </c>
      <c r="AE26" s="46">
        <v>0</v>
      </c>
      <c r="AF26" s="46">
        <v>35</v>
      </c>
      <c r="AG26" s="50">
        <v>2</v>
      </c>
      <c r="AH26" s="29" t="s">
        <v>54</v>
      </c>
    </row>
    <row r="27" spans="1:34" ht="13.5" thickBot="1">
      <c r="A27" s="60"/>
      <c r="B27" s="61" t="s">
        <v>55</v>
      </c>
      <c r="C27" s="38">
        <f>SUM(C19:C26)</f>
        <v>120</v>
      </c>
      <c r="D27" s="38">
        <f>SUM(D19:D26)</f>
        <v>270</v>
      </c>
      <c r="E27" s="38">
        <f t="shared" si="7"/>
        <v>390</v>
      </c>
      <c r="F27" s="38">
        <f t="shared" ref="F27:AG27" si="11">SUM(F19:F26)</f>
        <v>390</v>
      </c>
      <c r="G27" s="38">
        <f t="shared" si="11"/>
        <v>310</v>
      </c>
      <c r="H27" s="38">
        <f t="shared" si="11"/>
        <v>700</v>
      </c>
      <c r="I27" s="39">
        <f t="shared" si="11"/>
        <v>28</v>
      </c>
      <c r="J27" s="41">
        <f t="shared" si="11"/>
        <v>45</v>
      </c>
      <c r="K27" s="38">
        <f t="shared" si="11"/>
        <v>60</v>
      </c>
      <c r="L27" s="38">
        <f t="shared" si="11"/>
        <v>45</v>
      </c>
      <c r="M27" s="39">
        <f t="shared" si="11"/>
        <v>6</v>
      </c>
      <c r="N27" s="41">
        <f t="shared" si="11"/>
        <v>30</v>
      </c>
      <c r="O27" s="38">
        <f t="shared" si="11"/>
        <v>90</v>
      </c>
      <c r="P27" s="38">
        <f t="shared" si="11"/>
        <v>55</v>
      </c>
      <c r="Q27" s="42">
        <f t="shared" si="11"/>
        <v>7</v>
      </c>
      <c r="R27" s="40">
        <f t="shared" si="11"/>
        <v>15</v>
      </c>
      <c r="S27" s="38">
        <f t="shared" si="11"/>
        <v>45</v>
      </c>
      <c r="T27" s="38">
        <f t="shared" si="11"/>
        <v>40</v>
      </c>
      <c r="U27" s="39">
        <f t="shared" si="11"/>
        <v>4</v>
      </c>
      <c r="V27" s="41">
        <f t="shared" si="11"/>
        <v>15</v>
      </c>
      <c r="W27" s="38">
        <f t="shared" si="11"/>
        <v>45</v>
      </c>
      <c r="X27" s="38">
        <f t="shared" si="11"/>
        <v>65</v>
      </c>
      <c r="Y27" s="42">
        <f t="shared" si="11"/>
        <v>5</v>
      </c>
      <c r="Z27" s="40">
        <f t="shared" si="11"/>
        <v>0</v>
      </c>
      <c r="AA27" s="38">
        <f t="shared" si="11"/>
        <v>15</v>
      </c>
      <c r="AB27" s="38">
        <f t="shared" si="11"/>
        <v>35</v>
      </c>
      <c r="AC27" s="39">
        <f t="shared" si="11"/>
        <v>2</v>
      </c>
      <c r="AD27" s="41">
        <f t="shared" si="11"/>
        <v>15</v>
      </c>
      <c r="AE27" s="38">
        <f t="shared" si="11"/>
        <v>15</v>
      </c>
      <c r="AF27" s="38">
        <f t="shared" si="11"/>
        <v>70</v>
      </c>
      <c r="AG27" s="39">
        <f t="shared" si="11"/>
        <v>4</v>
      </c>
      <c r="AH27" s="13"/>
    </row>
    <row r="28" spans="1:34" ht="13.5" thickBot="1">
      <c r="A28" s="5" t="s">
        <v>16</v>
      </c>
      <c r="B28" s="5730" t="s">
        <v>68</v>
      </c>
      <c r="C28" s="5731"/>
      <c r="D28" s="5731"/>
      <c r="E28" s="5731"/>
      <c r="F28" s="5731"/>
      <c r="G28" s="5731"/>
      <c r="H28" s="5731"/>
      <c r="I28" s="5731"/>
      <c r="J28" s="5731"/>
      <c r="K28" s="5731"/>
      <c r="L28" s="5731"/>
      <c r="M28" s="5731"/>
      <c r="N28" s="5731"/>
      <c r="O28" s="5731"/>
      <c r="P28" s="5731"/>
      <c r="Q28" s="5731"/>
      <c r="R28" s="5731"/>
      <c r="S28" s="5731"/>
      <c r="T28" s="5731"/>
      <c r="U28" s="5731"/>
      <c r="V28" s="5731"/>
      <c r="W28" s="5731"/>
      <c r="X28" s="5731"/>
      <c r="Y28" s="5731"/>
      <c r="Z28" s="5731"/>
      <c r="AA28" s="5731"/>
      <c r="AB28" s="5731"/>
      <c r="AC28" s="5731"/>
      <c r="AD28" s="5731"/>
      <c r="AE28" s="5731"/>
      <c r="AF28" s="5731"/>
      <c r="AG28" s="5732"/>
      <c r="AH28" s="13"/>
    </row>
    <row r="29" spans="1:34">
      <c r="A29" s="5">
        <v>16</v>
      </c>
      <c r="B29" s="62" t="s">
        <v>69</v>
      </c>
      <c r="C29" s="46">
        <f t="shared" ref="C29:D31" si="12">SUM(J29,N29,R29,V29,Z29,AD29)</f>
        <v>30</v>
      </c>
      <c r="D29" s="46">
        <f t="shared" si="12"/>
        <v>30</v>
      </c>
      <c r="E29" s="46">
        <f>SUM(C29:D29)</f>
        <v>60</v>
      </c>
      <c r="F29" s="46">
        <v>60</v>
      </c>
      <c r="G29" s="46">
        <f>H29-F29</f>
        <v>115</v>
      </c>
      <c r="H29" s="46">
        <f>$B$8*I29</f>
        <v>175</v>
      </c>
      <c r="I29" s="50">
        <f>SUM(M29,Q29,U29,Y29,AC29,AG29)</f>
        <v>7</v>
      </c>
      <c r="J29" s="48"/>
      <c r="K29" s="46"/>
      <c r="L29" s="46"/>
      <c r="M29" s="50"/>
      <c r="N29" s="49"/>
      <c r="O29" s="46"/>
      <c r="P29" s="46"/>
      <c r="Q29" s="47"/>
      <c r="R29" s="48">
        <v>15</v>
      </c>
      <c r="S29" s="46">
        <v>15</v>
      </c>
      <c r="T29" s="46">
        <v>45</v>
      </c>
      <c r="U29" s="50">
        <v>3</v>
      </c>
      <c r="V29" s="48">
        <v>15</v>
      </c>
      <c r="W29" s="46">
        <v>15</v>
      </c>
      <c r="X29" s="46">
        <v>70</v>
      </c>
      <c r="Y29" s="50">
        <v>4</v>
      </c>
      <c r="Z29" s="49"/>
      <c r="AA29" s="46"/>
      <c r="AB29" s="46"/>
      <c r="AC29" s="47"/>
      <c r="AD29" s="48"/>
      <c r="AE29" s="46"/>
      <c r="AF29" s="46"/>
      <c r="AG29" s="50"/>
      <c r="AH29" s="13" t="s">
        <v>50</v>
      </c>
    </row>
    <row r="30" spans="1:34" ht="24.6" customHeight="1">
      <c r="A30" s="14">
        <v>17</v>
      </c>
      <c r="B30" s="63" t="s">
        <v>70</v>
      </c>
      <c r="C30" s="22">
        <f t="shared" si="12"/>
        <v>15</v>
      </c>
      <c r="D30" s="22">
        <f t="shared" si="12"/>
        <v>15</v>
      </c>
      <c r="E30" s="22">
        <f>SUM(C30:D30)</f>
        <v>30</v>
      </c>
      <c r="F30" s="22">
        <v>30</v>
      </c>
      <c r="G30" s="22">
        <f>H30-F30</f>
        <v>70</v>
      </c>
      <c r="H30" s="22">
        <f>$B$8*I30</f>
        <v>100</v>
      </c>
      <c r="I30" s="25">
        <f>SUM(M30,Q30,U30,Y30,AC30,AG30)</f>
        <v>4</v>
      </c>
      <c r="J30" s="64"/>
      <c r="K30" s="65"/>
      <c r="L30" s="65"/>
      <c r="M30" s="66"/>
      <c r="N30" s="67"/>
      <c r="O30" s="65"/>
      <c r="P30" s="65"/>
      <c r="Q30" s="68"/>
      <c r="R30" s="64"/>
      <c r="S30" s="65"/>
      <c r="T30" s="65"/>
      <c r="U30" s="66"/>
      <c r="V30" s="64"/>
      <c r="W30" s="65"/>
      <c r="X30" s="65"/>
      <c r="Y30" s="66"/>
      <c r="Z30" s="67"/>
      <c r="AA30" s="65"/>
      <c r="AB30" s="65"/>
      <c r="AC30" s="68"/>
      <c r="AD30" s="24">
        <v>15</v>
      </c>
      <c r="AE30" s="22">
        <v>15</v>
      </c>
      <c r="AF30" s="22">
        <v>70</v>
      </c>
      <c r="AG30" s="25">
        <v>4</v>
      </c>
      <c r="AH30" s="29" t="s">
        <v>54</v>
      </c>
    </row>
    <row r="31" spans="1:34" ht="13.5" thickBot="1">
      <c r="A31" s="5">
        <v>18</v>
      </c>
      <c r="B31" s="69" t="s">
        <v>71</v>
      </c>
      <c r="C31" s="46">
        <f t="shared" si="12"/>
        <v>30</v>
      </c>
      <c r="D31" s="46">
        <f t="shared" si="12"/>
        <v>30</v>
      </c>
      <c r="E31" s="46">
        <f>SUM(C31:D31)</f>
        <v>60</v>
      </c>
      <c r="F31" s="70">
        <v>60</v>
      </c>
      <c r="G31" s="70">
        <f>H31-F31</f>
        <v>40</v>
      </c>
      <c r="H31" s="70">
        <f>$B$8*I31</f>
        <v>100</v>
      </c>
      <c r="I31" s="71">
        <f>SUM(M31,Q31,U31,Y31,AC31,AG31)</f>
        <v>4</v>
      </c>
      <c r="J31" s="72"/>
      <c r="K31" s="70"/>
      <c r="L31" s="70"/>
      <c r="M31" s="71"/>
      <c r="N31" s="73"/>
      <c r="O31" s="70"/>
      <c r="P31" s="70"/>
      <c r="Q31" s="74"/>
      <c r="R31" s="72"/>
      <c r="S31" s="70"/>
      <c r="T31" s="70"/>
      <c r="U31" s="71"/>
      <c r="V31" s="57"/>
      <c r="W31" s="58"/>
      <c r="X31" s="58"/>
      <c r="Y31" s="59"/>
      <c r="Z31" s="73">
        <v>30</v>
      </c>
      <c r="AA31" s="70">
        <v>30</v>
      </c>
      <c r="AB31" s="70">
        <v>40</v>
      </c>
      <c r="AC31" s="74">
        <v>4</v>
      </c>
      <c r="AD31" s="57"/>
      <c r="AE31" s="58"/>
      <c r="AF31" s="58"/>
      <c r="AG31" s="59"/>
      <c r="AH31" s="13" t="s">
        <v>72</v>
      </c>
    </row>
    <row r="32" spans="1:34" ht="13.5" thickBot="1">
      <c r="A32" s="36"/>
      <c r="B32" s="37" t="s">
        <v>55</v>
      </c>
      <c r="C32" s="38">
        <f>SUM(C29:C31)</f>
        <v>75</v>
      </c>
      <c r="D32" s="38">
        <f t="shared" ref="D32:Q32" si="13">SUM(D29:D31)</f>
        <v>75</v>
      </c>
      <c r="E32" s="38">
        <f t="shared" si="13"/>
        <v>150</v>
      </c>
      <c r="F32" s="38">
        <f t="shared" si="13"/>
        <v>150</v>
      </c>
      <c r="G32" s="38">
        <f t="shared" si="13"/>
        <v>225</v>
      </c>
      <c r="H32" s="38">
        <f t="shared" si="13"/>
        <v>375</v>
      </c>
      <c r="I32" s="75">
        <f t="shared" si="13"/>
        <v>15</v>
      </c>
      <c r="J32" s="38">
        <f t="shared" si="13"/>
        <v>0</v>
      </c>
      <c r="K32" s="38">
        <f t="shared" si="13"/>
        <v>0</v>
      </c>
      <c r="L32" s="38">
        <f t="shared" si="13"/>
        <v>0</v>
      </c>
      <c r="M32" s="75">
        <f t="shared" si="13"/>
        <v>0</v>
      </c>
      <c r="N32" s="38">
        <f t="shared" si="13"/>
        <v>0</v>
      </c>
      <c r="O32" s="38">
        <f t="shared" si="13"/>
        <v>0</v>
      </c>
      <c r="P32" s="38">
        <f t="shared" si="13"/>
        <v>0</v>
      </c>
      <c r="Q32" s="75">
        <f t="shared" si="13"/>
        <v>0</v>
      </c>
      <c r="R32" s="38">
        <f>SUM(R29:R31)</f>
        <v>15</v>
      </c>
      <c r="S32" s="38">
        <f t="shared" ref="S32:AG32" si="14">SUM(S29:S31)</f>
        <v>15</v>
      </c>
      <c r="T32" s="38">
        <f t="shared" si="14"/>
        <v>45</v>
      </c>
      <c r="U32" s="75">
        <f t="shared" si="14"/>
        <v>3</v>
      </c>
      <c r="V32" s="38">
        <f t="shared" si="14"/>
        <v>15</v>
      </c>
      <c r="W32" s="38">
        <f t="shared" si="14"/>
        <v>15</v>
      </c>
      <c r="X32" s="38">
        <f t="shared" si="14"/>
        <v>70</v>
      </c>
      <c r="Y32" s="75">
        <f t="shared" si="14"/>
        <v>4</v>
      </c>
      <c r="Z32" s="38">
        <f t="shared" si="14"/>
        <v>30</v>
      </c>
      <c r="AA32" s="38">
        <f t="shared" si="14"/>
        <v>30</v>
      </c>
      <c r="AB32" s="38">
        <f t="shared" si="14"/>
        <v>40</v>
      </c>
      <c r="AC32" s="75">
        <f t="shared" si="14"/>
        <v>4</v>
      </c>
      <c r="AD32" s="38">
        <f t="shared" si="14"/>
        <v>15</v>
      </c>
      <c r="AE32" s="38">
        <f t="shared" si="14"/>
        <v>15</v>
      </c>
      <c r="AF32" s="38">
        <f t="shared" si="14"/>
        <v>70</v>
      </c>
      <c r="AG32" s="39">
        <f t="shared" si="14"/>
        <v>4</v>
      </c>
      <c r="AH32" s="13"/>
    </row>
    <row r="33" spans="1:34" ht="13.5" thickBot="1">
      <c r="A33" s="5" t="s">
        <v>17</v>
      </c>
      <c r="B33" s="5705" t="s">
        <v>73</v>
      </c>
      <c r="C33" s="5705"/>
      <c r="D33" s="5705"/>
      <c r="E33" s="5705"/>
      <c r="F33" s="5705"/>
      <c r="G33" s="5705"/>
      <c r="H33" s="5705"/>
      <c r="I33" s="5705"/>
      <c r="J33" s="5705"/>
      <c r="K33" s="5705"/>
      <c r="L33" s="5705"/>
      <c r="M33" s="5705"/>
      <c r="N33" s="5705"/>
      <c r="O33" s="5705"/>
      <c r="P33" s="5705"/>
      <c r="Q33" s="5705"/>
      <c r="R33" s="5705"/>
      <c r="S33" s="5705"/>
      <c r="T33" s="5705"/>
      <c r="U33" s="5705"/>
      <c r="V33" s="5705"/>
      <c r="W33" s="5705"/>
      <c r="X33" s="5705"/>
      <c r="Y33" s="5705"/>
      <c r="Z33" s="5705"/>
      <c r="AA33" s="5705"/>
      <c r="AB33" s="5705"/>
      <c r="AC33" s="5705"/>
      <c r="AD33" s="5705"/>
      <c r="AE33" s="5705"/>
      <c r="AF33" s="5705"/>
      <c r="AG33" s="5706"/>
      <c r="AH33" s="13"/>
    </row>
    <row r="34" spans="1:34">
      <c r="A34" s="5">
        <v>19</v>
      </c>
      <c r="B34" s="76" t="s">
        <v>74</v>
      </c>
      <c r="C34" s="16">
        <f t="shared" ref="C34:D37" si="15">SUM(J34,N34,R34,V34,Z34,AD34)</f>
        <v>45</v>
      </c>
      <c r="D34" s="16">
        <f t="shared" si="15"/>
        <v>60</v>
      </c>
      <c r="E34" s="16">
        <f>SUM(C34:D34)</f>
        <v>105</v>
      </c>
      <c r="F34" s="16">
        <v>105</v>
      </c>
      <c r="G34" s="16">
        <f>H34-F34</f>
        <v>20</v>
      </c>
      <c r="H34" s="16">
        <f>$B$8*I34</f>
        <v>125</v>
      </c>
      <c r="I34" s="19">
        <f>SUM(M34,Q34,U34,Y34,AC34,AG34)</f>
        <v>5</v>
      </c>
      <c r="J34" s="18">
        <v>30</v>
      </c>
      <c r="K34" s="16">
        <v>30</v>
      </c>
      <c r="L34" s="16">
        <v>15</v>
      </c>
      <c r="M34" s="17">
        <v>3</v>
      </c>
      <c r="N34" s="18">
        <v>15</v>
      </c>
      <c r="O34" s="16">
        <v>30</v>
      </c>
      <c r="P34" s="16">
        <v>5</v>
      </c>
      <c r="Q34" s="19">
        <v>2</v>
      </c>
      <c r="R34" s="18"/>
      <c r="S34" s="16"/>
      <c r="T34" s="16"/>
      <c r="U34" s="19"/>
      <c r="V34" s="20"/>
      <c r="W34" s="16"/>
      <c r="X34" s="16"/>
      <c r="Y34" s="17"/>
      <c r="Z34" s="18"/>
      <c r="AA34" s="16"/>
      <c r="AB34" s="16"/>
      <c r="AC34" s="19"/>
      <c r="AD34" s="20"/>
      <c r="AE34" s="16"/>
      <c r="AF34" s="16"/>
      <c r="AG34" s="19"/>
      <c r="AH34" s="13" t="s">
        <v>47</v>
      </c>
    </row>
    <row r="35" spans="1:34">
      <c r="A35" s="5">
        <v>20</v>
      </c>
      <c r="B35" s="77" t="s">
        <v>75</v>
      </c>
      <c r="C35" s="22">
        <f t="shared" si="15"/>
        <v>30</v>
      </c>
      <c r="D35" s="22">
        <f t="shared" si="15"/>
        <v>30</v>
      </c>
      <c r="E35" s="22">
        <f>SUM(C35:D35)</f>
        <v>60</v>
      </c>
      <c r="F35" s="22">
        <v>60</v>
      </c>
      <c r="G35" s="22">
        <f>H35-F35</f>
        <v>15</v>
      </c>
      <c r="H35" s="22">
        <f>$B$8*I35</f>
        <v>75</v>
      </c>
      <c r="I35" s="25">
        <f>SUM(M35,Q35,U35,Y35,AC35,AG35)</f>
        <v>3</v>
      </c>
      <c r="J35" s="24"/>
      <c r="K35" s="22"/>
      <c r="L35" s="22"/>
      <c r="M35" s="25"/>
      <c r="N35" s="6"/>
      <c r="O35" s="22"/>
      <c r="P35" s="22"/>
      <c r="Q35" s="23"/>
      <c r="R35" s="24"/>
      <c r="S35" s="22"/>
      <c r="T35" s="22"/>
      <c r="U35" s="25"/>
      <c r="V35" s="6">
        <v>30</v>
      </c>
      <c r="W35" s="22">
        <v>30</v>
      </c>
      <c r="X35" s="22">
        <v>15</v>
      </c>
      <c r="Y35" s="25">
        <v>3</v>
      </c>
      <c r="Z35" s="24"/>
      <c r="AA35" s="22"/>
      <c r="AB35" s="22"/>
      <c r="AC35" s="25"/>
      <c r="AD35" s="6"/>
      <c r="AE35" s="22"/>
      <c r="AF35" s="22"/>
      <c r="AG35" s="25"/>
      <c r="AH35" s="29" t="s">
        <v>62</v>
      </c>
    </row>
    <row r="36" spans="1:34">
      <c r="A36" s="5">
        <v>21</v>
      </c>
      <c r="B36" s="77" t="s">
        <v>76</v>
      </c>
      <c r="C36" s="22">
        <f t="shared" si="15"/>
        <v>15</v>
      </c>
      <c r="D36" s="22">
        <f t="shared" si="15"/>
        <v>30</v>
      </c>
      <c r="E36" s="22">
        <f>SUM(C36:D36)</f>
        <v>45</v>
      </c>
      <c r="F36" s="22">
        <v>45</v>
      </c>
      <c r="G36" s="22">
        <f>H36-F36</f>
        <v>30</v>
      </c>
      <c r="H36" s="22">
        <f>$B$8*I36</f>
        <v>75</v>
      </c>
      <c r="I36" s="25">
        <f>SUM(M36,Q36,U36,Y36,AC36,AG36)</f>
        <v>3</v>
      </c>
      <c r="J36" s="24"/>
      <c r="K36" s="22"/>
      <c r="L36" s="22"/>
      <c r="M36" s="25"/>
      <c r="N36" s="6"/>
      <c r="O36" s="22"/>
      <c r="P36" s="22"/>
      <c r="Q36" s="23"/>
      <c r="R36" s="24"/>
      <c r="S36" s="22"/>
      <c r="T36" s="22"/>
      <c r="U36" s="25"/>
      <c r="V36" s="6"/>
      <c r="W36" s="22"/>
      <c r="X36" s="22"/>
      <c r="Y36" s="23"/>
      <c r="Z36" s="24">
        <v>15</v>
      </c>
      <c r="AA36" s="22">
        <v>30</v>
      </c>
      <c r="AB36" s="22">
        <v>30</v>
      </c>
      <c r="AC36" s="25">
        <v>3</v>
      </c>
      <c r="AD36" s="6"/>
      <c r="AE36" s="22"/>
      <c r="AF36" s="22"/>
      <c r="AG36" s="25"/>
      <c r="AH36" s="29" t="s">
        <v>52</v>
      </c>
    </row>
    <row r="37" spans="1:34" ht="13.5" thickBot="1">
      <c r="A37" s="5">
        <v>22</v>
      </c>
      <c r="B37" s="78" t="s">
        <v>77</v>
      </c>
      <c r="C37" s="22">
        <f t="shared" si="15"/>
        <v>15</v>
      </c>
      <c r="D37" s="22">
        <f t="shared" si="15"/>
        <v>30</v>
      </c>
      <c r="E37" s="22">
        <f>SUM(C37:D37)</f>
        <v>45</v>
      </c>
      <c r="F37" s="22">
        <v>45</v>
      </c>
      <c r="G37" s="22">
        <f>H37-F37</f>
        <v>30</v>
      </c>
      <c r="H37" s="22">
        <f>$B$8*I37</f>
        <v>75</v>
      </c>
      <c r="I37" s="25">
        <f>SUM(M37,Q37,U37,Y37,AC37,AG37)</f>
        <v>3</v>
      </c>
      <c r="J37" s="79"/>
      <c r="K37" s="80"/>
      <c r="L37" s="80"/>
      <c r="M37" s="81"/>
      <c r="N37" s="82"/>
      <c r="O37" s="80"/>
      <c r="P37" s="80"/>
      <c r="Q37" s="83"/>
      <c r="R37" s="79"/>
      <c r="S37" s="80"/>
      <c r="T37" s="80"/>
      <c r="U37" s="81"/>
      <c r="V37" s="82"/>
      <c r="W37" s="80"/>
      <c r="X37" s="80"/>
      <c r="Y37" s="83"/>
      <c r="Z37" s="84"/>
      <c r="AA37" s="85"/>
      <c r="AB37" s="85"/>
      <c r="AC37" s="86"/>
      <c r="AD37" s="87">
        <v>15</v>
      </c>
      <c r="AE37" s="88">
        <v>30</v>
      </c>
      <c r="AF37" s="88">
        <v>30</v>
      </c>
      <c r="AG37" s="89">
        <v>3</v>
      </c>
      <c r="AH37" s="29" t="s">
        <v>54</v>
      </c>
    </row>
    <row r="38" spans="1:34" ht="13.5" thickBot="1">
      <c r="A38" s="36"/>
      <c r="B38" s="37" t="s">
        <v>55</v>
      </c>
      <c r="C38" s="38">
        <f>SUM(C34:C37)</f>
        <v>105</v>
      </c>
      <c r="D38" s="38">
        <f>SUM(D34:D37)</f>
        <v>150</v>
      </c>
      <c r="E38" s="38">
        <f>SUM(C38:D38)</f>
        <v>255</v>
      </c>
      <c r="F38" s="38">
        <f>SUM(F34:F37)</f>
        <v>255</v>
      </c>
      <c r="G38" s="38">
        <f>SUM(G34:G37)</f>
        <v>95</v>
      </c>
      <c r="H38" s="38">
        <f>SUM(H34:H37)</f>
        <v>350</v>
      </c>
      <c r="I38" s="39">
        <f>SUM(I34:I37)</f>
        <v>14</v>
      </c>
      <c r="J38" s="40">
        <f>SUM(J34:J37)</f>
        <v>30</v>
      </c>
      <c r="K38" s="38">
        <f t="shared" ref="K38:AG38" si="16">SUM(K34:K37)</f>
        <v>30</v>
      </c>
      <c r="L38" s="38">
        <f t="shared" si="16"/>
        <v>15</v>
      </c>
      <c r="M38" s="42">
        <f t="shared" si="16"/>
        <v>3</v>
      </c>
      <c r="N38" s="40">
        <f t="shared" si="16"/>
        <v>15</v>
      </c>
      <c r="O38" s="38">
        <f t="shared" si="16"/>
        <v>30</v>
      </c>
      <c r="P38" s="38">
        <f t="shared" si="16"/>
        <v>5</v>
      </c>
      <c r="Q38" s="39">
        <f t="shared" si="16"/>
        <v>2</v>
      </c>
      <c r="R38" s="90">
        <f t="shared" si="16"/>
        <v>0</v>
      </c>
      <c r="S38" s="90">
        <f t="shared" si="16"/>
        <v>0</v>
      </c>
      <c r="T38" s="90">
        <f t="shared" si="16"/>
        <v>0</v>
      </c>
      <c r="U38" s="39">
        <f t="shared" si="16"/>
        <v>0</v>
      </c>
      <c r="V38" s="40">
        <f t="shared" si="16"/>
        <v>30</v>
      </c>
      <c r="W38" s="38">
        <f t="shared" si="16"/>
        <v>30</v>
      </c>
      <c r="X38" s="38">
        <f t="shared" si="16"/>
        <v>15</v>
      </c>
      <c r="Y38" s="39">
        <f t="shared" si="16"/>
        <v>3</v>
      </c>
      <c r="Z38" s="40">
        <f t="shared" si="16"/>
        <v>15</v>
      </c>
      <c r="AA38" s="38">
        <f t="shared" si="16"/>
        <v>30</v>
      </c>
      <c r="AB38" s="38">
        <f t="shared" si="16"/>
        <v>30</v>
      </c>
      <c r="AC38" s="39">
        <f t="shared" si="16"/>
        <v>3</v>
      </c>
      <c r="AD38" s="40">
        <f t="shared" si="16"/>
        <v>15</v>
      </c>
      <c r="AE38" s="38">
        <f t="shared" si="16"/>
        <v>30</v>
      </c>
      <c r="AF38" s="38">
        <f t="shared" si="16"/>
        <v>30</v>
      </c>
      <c r="AG38" s="39">
        <f t="shared" si="16"/>
        <v>3</v>
      </c>
      <c r="AH38" s="13"/>
    </row>
    <row r="39" spans="1:34" ht="13.5" thickBot="1">
      <c r="A39" s="5" t="s">
        <v>18</v>
      </c>
      <c r="B39" s="5705" t="s">
        <v>78</v>
      </c>
      <c r="C39" s="5705"/>
      <c r="D39" s="5705"/>
      <c r="E39" s="5705"/>
      <c r="F39" s="5705"/>
      <c r="G39" s="5705"/>
      <c r="H39" s="5705"/>
      <c r="I39" s="5705"/>
      <c r="J39" s="5705"/>
      <c r="K39" s="5705"/>
      <c r="L39" s="5705"/>
      <c r="M39" s="5705"/>
      <c r="N39" s="5705"/>
      <c r="O39" s="5705"/>
      <c r="P39" s="5705"/>
      <c r="Q39" s="5705"/>
      <c r="R39" s="5705"/>
      <c r="S39" s="5705"/>
      <c r="T39" s="5705"/>
      <c r="U39" s="5705"/>
      <c r="V39" s="5705"/>
      <c r="W39" s="5705"/>
      <c r="X39" s="5705"/>
      <c r="Y39" s="5705"/>
      <c r="Z39" s="5705"/>
      <c r="AA39" s="5705"/>
      <c r="AB39" s="5705"/>
      <c r="AC39" s="5705"/>
      <c r="AD39" s="5705"/>
      <c r="AE39" s="5705"/>
      <c r="AF39" s="5705"/>
      <c r="AG39" s="5706"/>
      <c r="AH39" s="13"/>
    </row>
    <row r="40" spans="1:34">
      <c r="A40" s="91">
        <v>23</v>
      </c>
      <c r="B40" s="92" t="s">
        <v>79</v>
      </c>
      <c r="C40" s="16">
        <f t="shared" ref="C40:D43" si="17">SUM(J40,N40,R40,V40,Z40,AD40)</f>
        <v>15</v>
      </c>
      <c r="D40" s="16">
        <f t="shared" si="17"/>
        <v>15</v>
      </c>
      <c r="E40" s="16">
        <f>SUM(C40:D40)</f>
        <v>30</v>
      </c>
      <c r="F40" s="16">
        <v>30</v>
      </c>
      <c r="G40" s="16">
        <f>H40-F40</f>
        <v>20</v>
      </c>
      <c r="H40" s="16">
        <f>$B$8*I40</f>
        <v>50</v>
      </c>
      <c r="I40" s="19">
        <f>SUM(M40,Q40,U40,Y40,AC40,AG40)</f>
        <v>2</v>
      </c>
      <c r="J40" s="18"/>
      <c r="K40" s="16"/>
      <c r="L40" s="16"/>
      <c r="M40" s="17"/>
      <c r="N40" s="18"/>
      <c r="O40" s="16"/>
      <c r="P40" s="16"/>
      <c r="Q40" s="19"/>
      <c r="R40" s="20"/>
      <c r="S40" s="16"/>
      <c r="T40" s="16"/>
      <c r="U40" s="17"/>
      <c r="V40" s="18"/>
      <c r="W40" s="16"/>
      <c r="X40" s="16"/>
      <c r="Y40" s="19"/>
      <c r="Z40" s="20"/>
      <c r="AA40" s="16"/>
      <c r="AB40" s="16"/>
      <c r="AC40" s="17"/>
      <c r="AD40" s="18">
        <v>15</v>
      </c>
      <c r="AE40" s="16">
        <v>15</v>
      </c>
      <c r="AF40" s="16">
        <v>20</v>
      </c>
      <c r="AG40" s="19">
        <v>2</v>
      </c>
      <c r="AH40" s="29" t="s">
        <v>54</v>
      </c>
    </row>
    <row r="41" spans="1:34">
      <c r="A41" s="91">
        <v>24</v>
      </c>
      <c r="B41" s="93" t="s">
        <v>80</v>
      </c>
      <c r="C41" s="22">
        <f t="shared" si="17"/>
        <v>30</v>
      </c>
      <c r="D41" s="22">
        <f t="shared" si="17"/>
        <v>30</v>
      </c>
      <c r="E41" s="22">
        <f>SUM(C41:D41)</f>
        <v>60</v>
      </c>
      <c r="F41" s="22">
        <v>60</v>
      </c>
      <c r="G41" s="22">
        <f>H41-F41</f>
        <v>15</v>
      </c>
      <c r="H41" s="22">
        <f>$B$8*I41</f>
        <v>75</v>
      </c>
      <c r="I41" s="25">
        <f>SUM(M41,Q41,U41,Y41,AC41,AG41)</f>
        <v>3</v>
      </c>
      <c r="J41" s="24"/>
      <c r="K41" s="22"/>
      <c r="L41" s="22"/>
      <c r="M41" s="23"/>
      <c r="N41" s="24"/>
      <c r="O41" s="22"/>
      <c r="P41" s="22"/>
      <c r="Q41" s="25"/>
      <c r="R41" s="52">
        <v>30</v>
      </c>
      <c r="S41" s="53">
        <v>30</v>
      </c>
      <c r="T41" s="53">
        <v>15</v>
      </c>
      <c r="U41" s="54">
        <v>3</v>
      </c>
      <c r="V41" s="24"/>
      <c r="W41" s="22"/>
      <c r="X41" s="22"/>
      <c r="Y41" s="25"/>
      <c r="Z41" s="94"/>
      <c r="AA41" s="95"/>
      <c r="AB41" s="95"/>
      <c r="AC41" s="96"/>
      <c r="AD41" s="24"/>
      <c r="AE41" s="22"/>
      <c r="AF41" s="22"/>
      <c r="AG41" s="25"/>
      <c r="AH41" s="29" t="s">
        <v>64</v>
      </c>
    </row>
    <row r="42" spans="1:34">
      <c r="A42" s="91">
        <v>25</v>
      </c>
      <c r="B42" s="77" t="s">
        <v>81</v>
      </c>
      <c r="C42" s="22">
        <f t="shared" si="17"/>
        <v>15</v>
      </c>
      <c r="D42" s="22">
        <f t="shared" si="17"/>
        <v>15</v>
      </c>
      <c r="E42" s="22">
        <f>SUM(C42:D42)</f>
        <v>30</v>
      </c>
      <c r="F42" s="22">
        <v>30</v>
      </c>
      <c r="G42" s="22">
        <f>H42-F42</f>
        <v>45</v>
      </c>
      <c r="H42" s="22">
        <f>$B$8*I42</f>
        <v>75</v>
      </c>
      <c r="I42" s="25">
        <f>SUM(M42,Q42,U42,Y42,AC42,AG42)</f>
        <v>3</v>
      </c>
      <c r="J42" s="24"/>
      <c r="K42" s="22"/>
      <c r="L42" s="22"/>
      <c r="M42" s="23"/>
      <c r="N42" s="24"/>
      <c r="O42" s="22"/>
      <c r="P42" s="22"/>
      <c r="Q42" s="25"/>
      <c r="R42" s="6"/>
      <c r="S42" s="22"/>
      <c r="T42" s="22"/>
      <c r="U42" s="23"/>
      <c r="V42" s="24"/>
      <c r="W42" s="22"/>
      <c r="X42" s="22"/>
      <c r="Y42" s="25"/>
      <c r="Z42" s="6">
        <v>15</v>
      </c>
      <c r="AA42" s="22">
        <v>15</v>
      </c>
      <c r="AB42" s="22">
        <v>45</v>
      </c>
      <c r="AC42" s="23">
        <v>3</v>
      </c>
      <c r="AD42" s="24"/>
      <c r="AE42" s="22"/>
      <c r="AF42" s="22"/>
      <c r="AG42" s="25"/>
      <c r="AH42" s="29" t="s">
        <v>52</v>
      </c>
    </row>
    <row r="43" spans="1:34" ht="13.5" thickBot="1">
      <c r="A43" s="91">
        <v>26</v>
      </c>
      <c r="B43" s="97" t="s">
        <v>82</v>
      </c>
      <c r="C43" s="31">
        <f t="shared" si="17"/>
        <v>0</v>
      </c>
      <c r="D43" s="31">
        <f t="shared" si="17"/>
        <v>15</v>
      </c>
      <c r="E43" s="31">
        <f>SUM(C43:D43)</f>
        <v>15</v>
      </c>
      <c r="F43" s="31">
        <v>15</v>
      </c>
      <c r="G43" s="31">
        <f>H43-F43</f>
        <v>35</v>
      </c>
      <c r="H43" s="31">
        <f>$B$8*I43</f>
        <v>50</v>
      </c>
      <c r="I43" s="34">
        <f>SUM(M43,Q43,U43,Y43,AC43,AG43)</f>
        <v>2</v>
      </c>
      <c r="J43" s="33">
        <v>0</v>
      </c>
      <c r="K43" s="31">
        <v>15</v>
      </c>
      <c r="L43" s="31">
        <v>35</v>
      </c>
      <c r="M43" s="34">
        <v>2</v>
      </c>
      <c r="N43" s="33"/>
      <c r="O43" s="31"/>
      <c r="P43" s="31"/>
      <c r="Q43" s="34"/>
      <c r="R43" s="98"/>
      <c r="S43" s="88"/>
      <c r="T43" s="88"/>
      <c r="U43" s="99"/>
      <c r="V43" s="33"/>
      <c r="W43" s="31"/>
      <c r="X43" s="31"/>
      <c r="Y43" s="34"/>
      <c r="Z43" s="98"/>
      <c r="AA43" s="88"/>
      <c r="AB43" s="88"/>
      <c r="AC43" s="99"/>
      <c r="AD43" s="33"/>
      <c r="AE43" s="31"/>
      <c r="AF43" s="31"/>
      <c r="AG43" s="34"/>
      <c r="AH43" s="29" t="s">
        <v>66</v>
      </c>
    </row>
    <row r="44" spans="1:34" ht="13.5" thickBot="1">
      <c r="A44" s="60"/>
      <c r="B44" s="61" t="s">
        <v>55</v>
      </c>
      <c r="C44" s="38">
        <f>SUM(C40:C43)</f>
        <v>60</v>
      </c>
      <c r="D44" s="38">
        <f>SUM(D40:D43)</f>
        <v>75</v>
      </c>
      <c r="E44" s="38">
        <f>SUM(C44:D44)</f>
        <v>135</v>
      </c>
      <c r="F44" s="38">
        <f>SUM(F40:F43)</f>
        <v>135</v>
      </c>
      <c r="G44" s="38">
        <f>SUM(G40:G43)</f>
        <v>115</v>
      </c>
      <c r="H44" s="38">
        <f>SUM(H40:H43)</f>
        <v>250</v>
      </c>
      <c r="I44" s="39">
        <f t="shared" ref="I44:AG44" si="18">SUM(I40:I43)</f>
        <v>10</v>
      </c>
      <c r="J44" s="40">
        <f t="shared" si="18"/>
        <v>0</v>
      </c>
      <c r="K44" s="40">
        <f t="shared" si="18"/>
        <v>15</v>
      </c>
      <c r="L44" s="40">
        <f t="shared" si="18"/>
        <v>35</v>
      </c>
      <c r="M44" s="100">
        <f t="shared" si="18"/>
        <v>2</v>
      </c>
      <c r="N44" s="40">
        <f t="shared" si="18"/>
        <v>0</v>
      </c>
      <c r="O44" s="38">
        <f t="shared" si="18"/>
        <v>0</v>
      </c>
      <c r="P44" s="38">
        <f t="shared" si="18"/>
        <v>0</v>
      </c>
      <c r="Q44" s="39">
        <f t="shared" si="18"/>
        <v>0</v>
      </c>
      <c r="R44" s="41">
        <f t="shared" si="18"/>
        <v>30</v>
      </c>
      <c r="S44" s="38">
        <f t="shared" si="18"/>
        <v>30</v>
      </c>
      <c r="T44" s="38">
        <f t="shared" si="18"/>
        <v>15</v>
      </c>
      <c r="U44" s="39">
        <f t="shared" si="18"/>
        <v>3</v>
      </c>
      <c r="V44" s="101">
        <f t="shared" si="18"/>
        <v>0</v>
      </c>
      <c r="W44" s="102">
        <f t="shared" si="18"/>
        <v>0</v>
      </c>
      <c r="X44" s="102">
        <f t="shared" si="18"/>
        <v>0</v>
      </c>
      <c r="Y44" s="39">
        <f t="shared" si="18"/>
        <v>0</v>
      </c>
      <c r="Z44" s="41">
        <f t="shared" si="18"/>
        <v>15</v>
      </c>
      <c r="AA44" s="38">
        <f t="shared" si="18"/>
        <v>15</v>
      </c>
      <c r="AB44" s="38">
        <f t="shared" si="18"/>
        <v>45</v>
      </c>
      <c r="AC44" s="42">
        <f t="shared" si="18"/>
        <v>3</v>
      </c>
      <c r="AD44" s="40">
        <f t="shared" si="18"/>
        <v>15</v>
      </c>
      <c r="AE44" s="38">
        <f t="shared" si="18"/>
        <v>15</v>
      </c>
      <c r="AF44" s="38">
        <f t="shared" si="18"/>
        <v>20</v>
      </c>
      <c r="AG44" s="39">
        <f t="shared" si="18"/>
        <v>2</v>
      </c>
      <c r="AH44" s="43"/>
    </row>
    <row r="45" spans="1:34" ht="13.5" thickBot="1">
      <c r="A45" s="5" t="s">
        <v>19</v>
      </c>
      <c r="B45" s="5730" t="s">
        <v>83</v>
      </c>
      <c r="C45" s="5731"/>
      <c r="D45" s="5731"/>
      <c r="E45" s="5731"/>
      <c r="F45" s="5731"/>
      <c r="G45" s="5731"/>
      <c r="H45" s="5731"/>
      <c r="I45" s="5731"/>
      <c r="J45" s="5731"/>
      <c r="K45" s="5731"/>
      <c r="L45" s="5731"/>
      <c r="M45" s="5731"/>
      <c r="N45" s="5731"/>
      <c r="O45" s="5731"/>
      <c r="P45" s="5731"/>
      <c r="Q45" s="5731"/>
      <c r="R45" s="5731"/>
      <c r="S45" s="5731"/>
      <c r="T45" s="5731"/>
      <c r="U45" s="5731"/>
      <c r="V45" s="5731"/>
      <c r="W45" s="5731"/>
      <c r="X45" s="5731"/>
      <c r="Y45" s="5731"/>
      <c r="Z45" s="5731"/>
      <c r="AA45" s="5731"/>
      <c r="AB45" s="5731"/>
      <c r="AC45" s="5731"/>
      <c r="AD45" s="5731"/>
      <c r="AE45" s="5731"/>
      <c r="AF45" s="5731"/>
      <c r="AG45" s="5732"/>
      <c r="AH45" s="13"/>
    </row>
    <row r="46" spans="1:34">
      <c r="A46" s="5">
        <v>27</v>
      </c>
      <c r="B46" s="103" t="s">
        <v>84</v>
      </c>
      <c r="C46" s="46">
        <f t="shared" ref="C46:D50" si="19">SUM(J46,N46,R46,V46,Z46,AD46)</f>
        <v>0</v>
      </c>
      <c r="D46" s="46">
        <f t="shared" si="19"/>
        <v>30</v>
      </c>
      <c r="E46" s="46">
        <f t="shared" ref="E46:E49" si="20">SUM(C46:D46)</f>
        <v>30</v>
      </c>
      <c r="F46" s="46">
        <v>30</v>
      </c>
      <c r="G46" s="46">
        <f>H46-F46</f>
        <v>20</v>
      </c>
      <c r="H46" s="46">
        <f>$B$8*I46</f>
        <v>50</v>
      </c>
      <c r="I46" s="50">
        <f>SUM(M46,Q46,U46,Y46,AC46,AG46)</f>
        <v>2</v>
      </c>
      <c r="J46" s="48">
        <v>0</v>
      </c>
      <c r="K46" s="46">
        <v>30</v>
      </c>
      <c r="L46" s="46">
        <v>20</v>
      </c>
      <c r="M46" s="47">
        <v>2</v>
      </c>
      <c r="N46" s="18"/>
      <c r="O46" s="16"/>
      <c r="P46" s="16"/>
      <c r="Q46" s="19"/>
      <c r="R46" s="49"/>
      <c r="S46" s="46"/>
      <c r="T46" s="46"/>
      <c r="U46" s="47"/>
      <c r="V46" s="18"/>
      <c r="W46" s="16"/>
      <c r="X46" s="16"/>
      <c r="Y46" s="19"/>
      <c r="Z46" s="49"/>
      <c r="AA46" s="46"/>
      <c r="AB46" s="46"/>
      <c r="AC46" s="47"/>
      <c r="AD46" s="18"/>
      <c r="AE46" s="16"/>
      <c r="AF46" s="16"/>
      <c r="AG46" s="19"/>
      <c r="AH46" s="29" t="s">
        <v>66</v>
      </c>
    </row>
    <row r="47" spans="1:34">
      <c r="A47" s="5">
        <v>28</v>
      </c>
      <c r="B47" s="104" t="s">
        <v>85</v>
      </c>
      <c r="C47" s="22">
        <f t="shared" si="19"/>
        <v>0</v>
      </c>
      <c r="D47" s="22">
        <f t="shared" si="19"/>
        <v>30</v>
      </c>
      <c r="E47" s="22">
        <f t="shared" si="20"/>
        <v>30</v>
      </c>
      <c r="F47" s="22">
        <v>30</v>
      </c>
      <c r="G47" s="22">
        <f>H47-F47</f>
        <v>20</v>
      </c>
      <c r="H47" s="22">
        <f>$B$8*I47</f>
        <v>50</v>
      </c>
      <c r="I47" s="25">
        <f>SUM(M47,Q47,U47,Y47,AC47,AG47)</f>
        <v>2</v>
      </c>
      <c r="J47" s="24">
        <v>0</v>
      </c>
      <c r="K47" s="22">
        <v>30</v>
      </c>
      <c r="L47" s="22">
        <v>20</v>
      </c>
      <c r="M47" s="23">
        <v>2</v>
      </c>
      <c r="N47" s="24"/>
      <c r="O47" s="22"/>
      <c r="P47" s="22"/>
      <c r="Q47" s="25"/>
      <c r="R47" s="6"/>
      <c r="S47" s="22"/>
      <c r="T47" s="22"/>
      <c r="U47" s="23"/>
      <c r="V47" s="24"/>
      <c r="W47" s="22"/>
      <c r="X47" s="22"/>
      <c r="Y47" s="25"/>
      <c r="Z47" s="6"/>
      <c r="AA47" s="22"/>
      <c r="AB47" s="22"/>
      <c r="AC47" s="23"/>
      <c r="AD47" s="24"/>
      <c r="AE47" s="22"/>
      <c r="AF47" s="22"/>
      <c r="AG47" s="25"/>
      <c r="AH47" s="29" t="s">
        <v>66</v>
      </c>
    </row>
    <row r="48" spans="1:34">
      <c r="A48" s="5">
        <v>29</v>
      </c>
      <c r="B48" s="104" t="s">
        <v>86</v>
      </c>
      <c r="C48" s="22">
        <f t="shared" si="19"/>
        <v>0</v>
      </c>
      <c r="D48" s="22">
        <f t="shared" si="19"/>
        <v>30</v>
      </c>
      <c r="E48" s="22">
        <f t="shared" si="20"/>
        <v>30</v>
      </c>
      <c r="F48" s="22">
        <v>30</v>
      </c>
      <c r="G48" s="22">
        <f>H48-F48</f>
        <v>20</v>
      </c>
      <c r="H48" s="22">
        <f>$B$8*I48</f>
        <v>50</v>
      </c>
      <c r="I48" s="25">
        <f>SUM(M48,Q48,U48,Y48,AC48,AG48)</f>
        <v>2</v>
      </c>
      <c r="J48" s="24"/>
      <c r="K48" s="22"/>
      <c r="L48" s="22"/>
      <c r="M48" s="23"/>
      <c r="N48" s="24"/>
      <c r="O48" s="22"/>
      <c r="P48" s="22"/>
      <c r="Q48" s="25"/>
      <c r="R48" s="6"/>
      <c r="S48" s="22"/>
      <c r="T48" s="22"/>
      <c r="U48" s="23"/>
      <c r="V48" s="24"/>
      <c r="W48" s="22"/>
      <c r="X48" s="22"/>
      <c r="Y48" s="25"/>
      <c r="Z48" s="6">
        <v>0</v>
      </c>
      <c r="AA48" s="22">
        <v>30</v>
      </c>
      <c r="AB48" s="22">
        <v>20</v>
      </c>
      <c r="AC48" s="23">
        <v>2</v>
      </c>
      <c r="AD48" s="24"/>
      <c r="AE48" s="22"/>
      <c r="AF48" s="22"/>
      <c r="AG48" s="25"/>
      <c r="AH48" s="29" t="s">
        <v>52</v>
      </c>
    </row>
    <row r="49" spans="1:34">
      <c r="A49" s="5">
        <v>30</v>
      </c>
      <c r="B49" s="105" t="s">
        <v>87</v>
      </c>
      <c r="C49" s="31">
        <f t="shared" si="19"/>
        <v>0</v>
      </c>
      <c r="D49" s="31">
        <f t="shared" si="19"/>
        <v>90</v>
      </c>
      <c r="E49" s="31">
        <f t="shared" si="20"/>
        <v>90</v>
      </c>
      <c r="F49" s="31">
        <v>90</v>
      </c>
      <c r="G49" s="31">
        <f>H49-F49</f>
        <v>60</v>
      </c>
      <c r="H49" s="31">
        <f>$B$8*I49</f>
        <v>150</v>
      </c>
      <c r="I49" s="34">
        <f>SUM(M49,Q49,U49,Y49,AC49,AG49)</f>
        <v>6</v>
      </c>
      <c r="J49" s="24">
        <v>0</v>
      </c>
      <c r="K49" s="22">
        <v>30</v>
      </c>
      <c r="L49" s="22">
        <v>20</v>
      </c>
      <c r="M49" s="23">
        <v>2</v>
      </c>
      <c r="N49" s="24">
        <v>0</v>
      </c>
      <c r="O49" s="22">
        <v>30</v>
      </c>
      <c r="P49" s="22">
        <v>20</v>
      </c>
      <c r="Q49" s="25">
        <v>2</v>
      </c>
      <c r="R49" s="6">
        <v>0</v>
      </c>
      <c r="S49" s="22">
        <v>30</v>
      </c>
      <c r="T49" s="22">
        <v>20</v>
      </c>
      <c r="U49" s="23">
        <v>2</v>
      </c>
      <c r="V49" s="24"/>
      <c r="W49" s="22"/>
      <c r="X49" s="22"/>
      <c r="Y49" s="25"/>
      <c r="Z49" s="6"/>
      <c r="AA49" s="22"/>
      <c r="AB49" s="22"/>
      <c r="AC49" s="23"/>
      <c r="AD49" s="24"/>
      <c r="AE49" s="22"/>
      <c r="AF49" s="22"/>
      <c r="AG49" s="25"/>
      <c r="AH49" s="29" t="s">
        <v>88</v>
      </c>
    </row>
    <row r="50" spans="1:34" ht="13.5" thickBot="1">
      <c r="A50" s="5">
        <v>31</v>
      </c>
      <c r="B50" s="106" t="s">
        <v>89</v>
      </c>
      <c r="C50" s="22">
        <f t="shared" si="19"/>
        <v>0</v>
      </c>
      <c r="D50" s="22">
        <f t="shared" si="19"/>
        <v>30</v>
      </c>
      <c r="E50" s="22">
        <f>SUM(C50:D50)</f>
        <v>30</v>
      </c>
      <c r="F50" s="22">
        <v>30</v>
      </c>
      <c r="G50" s="22">
        <f>H50-F50</f>
        <v>20</v>
      </c>
      <c r="H50" s="22">
        <f>$B$8*I50</f>
        <v>50</v>
      </c>
      <c r="I50" s="25">
        <f>SUM(M50,Q50,U50,Y50,AC50,AG50)</f>
        <v>2</v>
      </c>
      <c r="J50" s="48"/>
      <c r="K50" s="46"/>
      <c r="L50" s="46"/>
      <c r="M50" s="47"/>
      <c r="N50" s="48"/>
      <c r="O50" s="46"/>
      <c r="P50" s="46"/>
      <c r="Q50" s="50"/>
      <c r="R50" s="49"/>
      <c r="S50" s="46"/>
      <c r="T50" s="46"/>
      <c r="U50" s="47"/>
      <c r="V50" s="48">
        <v>0</v>
      </c>
      <c r="W50" s="46">
        <v>30</v>
      </c>
      <c r="X50" s="46">
        <v>20</v>
      </c>
      <c r="Y50" s="50">
        <v>2</v>
      </c>
      <c r="Z50" s="49"/>
      <c r="AA50" s="46"/>
      <c r="AB50" s="46"/>
      <c r="AC50" s="47"/>
      <c r="AD50" s="48"/>
      <c r="AE50" s="46"/>
      <c r="AF50" s="46"/>
      <c r="AG50" s="50"/>
      <c r="AH50" s="29" t="s">
        <v>62</v>
      </c>
    </row>
    <row r="51" spans="1:34" ht="13.5" thickBot="1">
      <c r="A51" s="36"/>
      <c r="B51" s="37" t="s">
        <v>55</v>
      </c>
      <c r="C51" s="38">
        <f>SUM(C46:C49)</f>
        <v>0</v>
      </c>
      <c r="D51" s="38">
        <f>SUM(D46:D50)</f>
        <v>210</v>
      </c>
      <c r="E51" s="38">
        <f>SUM(C51:D51)</f>
        <v>210</v>
      </c>
      <c r="F51" s="38">
        <f>SUM(F46:F50)</f>
        <v>210</v>
      </c>
      <c r="G51" s="38">
        <f t="shared" ref="G51:AG51" si="21">SUM(G46:G50)</f>
        <v>140</v>
      </c>
      <c r="H51" s="38">
        <f t="shared" si="21"/>
        <v>350</v>
      </c>
      <c r="I51" s="39">
        <f t="shared" si="21"/>
        <v>14</v>
      </c>
      <c r="J51" s="38">
        <f t="shared" si="21"/>
        <v>0</v>
      </c>
      <c r="K51" s="38">
        <f t="shared" si="21"/>
        <v>90</v>
      </c>
      <c r="L51" s="38">
        <f t="shared" si="21"/>
        <v>60</v>
      </c>
      <c r="M51" s="42">
        <f t="shared" si="21"/>
        <v>6</v>
      </c>
      <c r="N51" s="38">
        <f t="shared" si="21"/>
        <v>0</v>
      </c>
      <c r="O51" s="38">
        <f t="shared" si="21"/>
        <v>30</v>
      </c>
      <c r="P51" s="38">
        <f t="shared" si="21"/>
        <v>20</v>
      </c>
      <c r="Q51" s="42">
        <f t="shared" si="21"/>
        <v>2</v>
      </c>
      <c r="R51" s="38">
        <f t="shared" si="21"/>
        <v>0</v>
      </c>
      <c r="S51" s="38">
        <f t="shared" si="21"/>
        <v>30</v>
      </c>
      <c r="T51" s="38">
        <f t="shared" si="21"/>
        <v>20</v>
      </c>
      <c r="U51" s="42">
        <f t="shared" si="21"/>
        <v>2</v>
      </c>
      <c r="V51" s="38">
        <f t="shared" si="21"/>
        <v>0</v>
      </c>
      <c r="W51" s="38">
        <f t="shared" si="21"/>
        <v>30</v>
      </c>
      <c r="X51" s="38">
        <f t="shared" si="21"/>
        <v>20</v>
      </c>
      <c r="Y51" s="42">
        <f t="shared" si="21"/>
        <v>2</v>
      </c>
      <c r="Z51" s="38">
        <f t="shared" si="21"/>
        <v>0</v>
      </c>
      <c r="AA51" s="38">
        <f t="shared" si="21"/>
        <v>30</v>
      </c>
      <c r="AB51" s="38">
        <f t="shared" si="21"/>
        <v>20</v>
      </c>
      <c r="AC51" s="42">
        <f t="shared" si="21"/>
        <v>2</v>
      </c>
      <c r="AD51" s="102">
        <f t="shared" si="21"/>
        <v>0</v>
      </c>
      <c r="AE51" s="102">
        <f t="shared" si="21"/>
        <v>0</v>
      </c>
      <c r="AF51" s="102">
        <f t="shared" si="21"/>
        <v>0</v>
      </c>
      <c r="AG51" s="39">
        <f t="shared" si="21"/>
        <v>0</v>
      </c>
      <c r="AH51" s="43"/>
    </row>
    <row r="52" spans="1:34" ht="13.5" thickBot="1">
      <c r="A52" s="5" t="s">
        <v>20</v>
      </c>
      <c r="B52" s="5705" t="s">
        <v>90</v>
      </c>
      <c r="C52" s="5705"/>
      <c r="D52" s="5705"/>
      <c r="E52" s="5705"/>
      <c r="F52" s="5705"/>
      <c r="G52" s="5705"/>
      <c r="H52" s="5705"/>
      <c r="I52" s="5705"/>
      <c r="J52" s="5705"/>
      <c r="K52" s="5705"/>
      <c r="L52" s="5705"/>
      <c r="M52" s="5705"/>
      <c r="N52" s="5705"/>
      <c r="O52" s="5705"/>
      <c r="P52" s="5705"/>
      <c r="Q52" s="5705"/>
      <c r="R52" s="5705"/>
      <c r="S52" s="5705"/>
      <c r="T52" s="5705"/>
      <c r="U52" s="5705"/>
      <c r="V52" s="5705"/>
      <c r="W52" s="5705"/>
      <c r="X52" s="5705"/>
      <c r="Y52" s="5705"/>
      <c r="Z52" s="5705"/>
      <c r="AA52" s="5705"/>
      <c r="AB52" s="5705"/>
      <c r="AC52" s="5705"/>
      <c r="AD52" s="5705"/>
      <c r="AE52" s="5705"/>
      <c r="AF52" s="5705"/>
      <c r="AG52" s="5706"/>
      <c r="AH52" s="13"/>
    </row>
    <row r="53" spans="1:34">
      <c r="A53" s="5">
        <v>32</v>
      </c>
      <c r="B53" s="107" t="s">
        <v>91</v>
      </c>
      <c r="C53" s="16">
        <f t="shared" ref="C53:D59" si="22">SUM(J53,N53,R53,V53,Z53,AD53)</f>
        <v>30</v>
      </c>
      <c r="D53" s="16">
        <f t="shared" si="22"/>
        <v>15</v>
      </c>
      <c r="E53" s="16">
        <f t="shared" ref="E53:E61" si="23">SUM(C53:D53)</f>
        <v>45</v>
      </c>
      <c r="F53" s="16">
        <v>45</v>
      </c>
      <c r="G53" s="16">
        <f t="shared" ref="G53:G60" si="24">H53-F53</f>
        <v>30</v>
      </c>
      <c r="H53" s="16">
        <f t="shared" ref="H53:H60" si="25">$B$8*I53</f>
        <v>75</v>
      </c>
      <c r="I53" s="19">
        <f t="shared" ref="I53:I59" si="26">SUM(M53,Q53,U53,Y53,AC53,AG53)</f>
        <v>3</v>
      </c>
      <c r="J53" s="18"/>
      <c r="K53" s="16"/>
      <c r="L53" s="16"/>
      <c r="M53" s="19"/>
      <c r="N53" s="18"/>
      <c r="O53" s="16"/>
      <c r="P53" s="16"/>
      <c r="Q53" s="19"/>
      <c r="R53" s="18"/>
      <c r="S53" s="16"/>
      <c r="T53" s="16"/>
      <c r="U53" s="19"/>
      <c r="V53" s="18">
        <v>30</v>
      </c>
      <c r="W53" s="16">
        <v>15</v>
      </c>
      <c r="X53" s="16">
        <v>30</v>
      </c>
      <c r="Y53" s="19">
        <v>3</v>
      </c>
      <c r="Z53" s="18"/>
      <c r="AA53" s="16"/>
      <c r="AB53" s="16"/>
      <c r="AC53" s="19"/>
      <c r="AD53" s="18"/>
      <c r="AE53" s="16"/>
      <c r="AF53" s="16"/>
      <c r="AG53" s="19"/>
      <c r="AH53" s="29" t="s">
        <v>62</v>
      </c>
    </row>
    <row r="54" spans="1:34">
      <c r="A54" s="14">
        <v>33</v>
      </c>
      <c r="B54" s="108" t="s">
        <v>92</v>
      </c>
      <c r="C54" s="22">
        <f t="shared" si="22"/>
        <v>15</v>
      </c>
      <c r="D54" s="22">
        <f t="shared" si="22"/>
        <v>0</v>
      </c>
      <c r="E54" s="22">
        <f t="shared" si="23"/>
        <v>15</v>
      </c>
      <c r="F54" s="22">
        <v>15</v>
      </c>
      <c r="G54" s="22">
        <f t="shared" si="24"/>
        <v>35</v>
      </c>
      <c r="H54" s="22">
        <f t="shared" si="25"/>
        <v>50</v>
      </c>
      <c r="I54" s="25">
        <f t="shared" si="26"/>
        <v>2</v>
      </c>
      <c r="J54" s="27">
        <v>15</v>
      </c>
      <c r="K54" s="22">
        <v>0</v>
      </c>
      <c r="L54" s="22">
        <v>35</v>
      </c>
      <c r="M54" s="25">
        <v>2</v>
      </c>
      <c r="N54" s="27"/>
      <c r="O54" s="22"/>
      <c r="P54" s="22"/>
      <c r="Q54" s="25"/>
      <c r="R54" s="24"/>
      <c r="S54" s="22"/>
      <c r="T54" s="22"/>
      <c r="U54" s="25"/>
      <c r="V54" s="33"/>
      <c r="W54" s="31"/>
      <c r="X54" s="31"/>
      <c r="Y54" s="34"/>
      <c r="Z54" s="24"/>
      <c r="AA54" s="22"/>
      <c r="AB54" s="22"/>
      <c r="AC54" s="25"/>
      <c r="AD54" s="24"/>
      <c r="AE54" s="22"/>
      <c r="AF54" s="22"/>
      <c r="AG54" s="25"/>
      <c r="AH54" s="29" t="s">
        <v>66</v>
      </c>
    </row>
    <row r="55" spans="1:34">
      <c r="A55" s="14">
        <v>34</v>
      </c>
      <c r="B55" s="108" t="s">
        <v>93</v>
      </c>
      <c r="C55" s="22">
        <f t="shared" si="22"/>
        <v>0</v>
      </c>
      <c r="D55" s="22">
        <f t="shared" si="22"/>
        <v>30</v>
      </c>
      <c r="E55" s="22">
        <f t="shared" si="23"/>
        <v>30</v>
      </c>
      <c r="F55" s="22">
        <v>30</v>
      </c>
      <c r="G55" s="22">
        <f t="shared" si="24"/>
        <v>20</v>
      </c>
      <c r="H55" s="22">
        <f t="shared" si="25"/>
        <v>50</v>
      </c>
      <c r="I55" s="25">
        <f t="shared" si="26"/>
        <v>2</v>
      </c>
      <c r="J55" s="27"/>
      <c r="K55" s="22"/>
      <c r="L55" s="22"/>
      <c r="M55" s="25"/>
      <c r="N55" s="24"/>
      <c r="O55" s="22"/>
      <c r="P55" s="22"/>
      <c r="Q55" s="25"/>
      <c r="R55" s="24"/>
      <c r="S55" s="22"/>
      <c r="T55" s="22"/>
      <c r="U55" s="25"/>
      <c r="V55" s="24"/>
      <c r="W55" s="22"/>
      <c r="X55" s="22"/>
      <c r="Y55" s="25"/>
      <c r="Z55" s="24">
        <v>0</v>
      </c>
      <c r="AA55" s="22">
        <v>30</v>
      </c>
      <c r="AB55" s="22">
        <v>20</v>
      </c>
      <c r="AC55" s="25">
        <v>2</v>
      </c>
      <c r="AD55" s="24"/>
      <c r="AE55" s="22"/>
      <c r="AF55" s="22"/>
      <c r="AG55" s="25"/>
      <c r="AH55" s="29" t="s">
        <v>52</v>
      </c>
    </row>
    <row r="56" spans="1:34">
      <c r="A56" s="5">
        <v>35</v>
      </c>
      <c r="B56" s="104" t="s">
        <v>94</v>
      </c>
      <c r="C56" s="22">
        <f t="shared" si="22"/>
        <v>0</v>
      </c>
      <c r="D56" s="22">
        <f t="shared" si="22"/>
        <v>30</v>
      </c>
      <c r="E56" s="22">
        <f t="shared" si="23"/>
        <v>30</v>
      </c>
      <c r="F56" s="22">
        <v>30</v>
      </c>
      <c r="G56" s="22">
        <f t="shared" si="24"/>
        <v>45</v>
      </c>
      <c r="H56" s="22">
        <f t="shared" si="25"/>
        <v>75</v>
      </c>
      <c r="I56" s="25">
        <f t="shared" si="26"/>
        <v>3</v>
      </c>
      <c r="J56" s="24"/>
      <c r="K56" s="22"/>
      <c r="L56" s="22"/>
      <c r="M56" s="25"/>
      <c r="N56" s="24"/>
      <c r="O56" s="22"/>
      <c r="P56" s="22"/>
      <c r="Q56" s="25"/>
      <c r="R56" s="24"/>
      <c r="S56" s="22"/>
      <c r="T56" s="22"/>
      <c r="U56" s="25"/>
      <c r="V56" s="24"/>
      <c r="W56" s="22"/>
      <c r="X56" s="22"/>
      <c r="Y56" s="25"/>
      <c r="Z56" s="24"/>
      <c r="AA56" s="22"/>
      <c r="AB56" s="22"/>
      <c r="AC56" s="25"/>
      <c r="AD56" s="24">
        <v>0</v>
      </c>
      <c r="AE56" s="22">
        <v>30</v>
      </c>
      <c r="AF56" s="22">
        <v>45</v>
      </c>
      <c r="AG56" s="25">
        <v>3</v>
      </c>
      <c r="AH56" s="29" t="s">
        <v>54</v>
      </c>
    </row>
    <row r="57" spans="1:34">
      <c r="A57" s="5">
        <v>36</v>
      </c>
      <c r="B57" s="109" t="s">
        <v>95</v>
      </c>
      <c r="C57" s="22">
        <f t="shared" si="22"/>
        <v>0</v>
      </c>
      <c r="D57" s="22">
        <f t="shared" si="22"/>
        <v>30</v>
      </c>
      <c r="E57" s="22">
        <f t="shared" si="23"/>
        <v>30</v>
      </c>
      <c r="F57" s="22">
        <v>30</v>
      </c>
      <c r="G57" s="22">
        <f t="shared" si="24"/>
        <v>45</v>
      </c>
      <c r="H57" s="22">
        <f t="shared" si="25"/>
        <v>75</v>
      </c>
      <c r="I57" s="25">
        <f t="shared" si="26"/>
        <v>3</v>
      </c>
      <c r="J57" s="24"/>
      <c r="K57" s="22"/>
      <c r="L57" s="22"/>
      <c r="M57" s="25"/>
      <c r="N57" s="24">
        <v>0</v>
      </c>
      <c r="O57" s="22">
        <v>30</v>
      </c>
      <c r="P57" s="22">
        <v>45</v>
      </c>
      <c r="Q57" s="25">
        <v>3</v>
      </c>
      <c r="R57" s="24"/>
      <c r="S57" s="22"/>
      <c r="T57" s="22"/>
      <c r="U57" s="25"/>
      <c r="V57" s="24"/>
      <c r="W57" s="22"/>
      <c r="X57" s="22"/>
      <c r="Y57" s="25"/>
      <c r="Z57" s="24"/>
      <c r="AA57" s="22"/>
      <c r="AB57" s="22"/>
      <c r="AC57" s="25"/>
      <c r="AD57" s="24"/>
      <c r="AE57" s="22"/>
      <c r="AF57" s="22"/>
      <c r="AG57" s="25"/>
      <c r="AH57" s="29" t="s">
        <v>58</v>
      </c>
    </row>
    <row r="58" spans="1:34">
      <c r="A58" s="5">
        <v>37</v>
      </c>
      <c r="B58" s="103" t="s">
        <v>96</v>
      </c>
      <c r="C58" s="46">
        <f t="shared" si="22"/>
        <v>0</v>
      </c>
      <c r="D58" s="46">
        <f t="shared" si="22"/>
        <v>30</v>
      </c>
      <c r="E58" s="46">
        <f t="shared" si="23"/>
        <v>30</v>
      </c>
      <c r="F58" s="46">
        <v>30</v>
      </c>
      <c r="G58" s="46">
        <f>H58-F58</f>
        <v>20</v>
      </c>
      <c r="H58" s="46">
        <f>$B$8*I58</f>
        <v>50</v>
      </c>
      <c r="I58" s="50">
        <f t="shared" si="26"/>
        <v>2</v>
      </c>
      <c r="J58" s="48"/>
      <c r="K58" s="46"/>
      <c r="L58" s="46"/>
      <c r="M58" s="50"/>
      <c r="N58" s="48"/>
      <c r="O58" s="46"/>
      <c r="P58" s="46"/>
      <c r="Q58" s="50"/>
      <c r="R58" s="48">
        <v>0</v>
      </c>
      <c r="S58" s="46">
        <v>30</v>
      </c>
      <c r="T58" s="46">
        <v>20</v>
      </c>
      <c r="U58" s="50">
        <v>2</v>
      </c>
      <c r="V58" s="48"/>
      <c r="W58" s="46"/>
      <c r="X58" s="46"/>
      <c r="Y58" s="50"/>
      <c r="Z58" s="48"/>
      <c r="AA58" s="46"/>
      <c r="AB58" s="46"/>
      <c r="AC58" s="50"/>
      <c r="AD58" s="48"/>
      <c r="AE58" s="46"/>
      <c r="AF58" s="46"/>
      <c r="AG58" s="50"/>
      <c r="AH58" s="29" t="s">
        <v>64</v>
      </c>
    </row>
    <row r="59" spans="1:34">
      <c r="A59" s="5">
        <v>38</v>
      </c>
      <c r="B59" s="106" t="s">
        <v>97</v>
      </c>
      <c r="C59" s="22">
        <f t="shared" si="22"/>
        <v>105</v>
      </c>
      <c r="D59" s="22">
        <f t="shared" si="22"/>
        <v>195</v>
      </c>
      <c r="E59" s="22">
        <f t="shared" si="23"/>
        <v>300</v>
      </c>
      <c r="F59" s="22">
        <v>300</v>
      </c>
      <c r="G59" s="22">
        <f t="shared" si="24"/>
        <v>450</v>
      </c>
      <c r="H59" s="22">
        <f t="shared" si="25"/>
        <v>750</v>
      </c>
      <c r="I59" s="25">
        <f t="shared" si="26"/>
        <v>30</v>
      </c>
      <c r="J59" s="27">
        <v>15</v>
      </c>
      <c r="K59" s="53">
        <v>30</v>
      </c>
      <c r="L59" s="53">
        <v>30</v>
      </c>
      <c r="M59" s="110">
        <v>3</v>
      </c>
      <c r="N59" s="27">
        <v>30</v>
      </c>
      <c r="O59" s="53">
        <v>45</v>
      </c>
      <c r="P59" s="53">
        <v>100</v>
      </c>
      <c r="Q59" s="110">
        <v>7</v>
      </c>
      <c r="R59" s="27">
        <v>15</v>
      </c>
      <c r="S59" s="53">
        <v>30</v>
      </c>
      <c r="T59" s="53">
        <v>80</v>
      </c>
      <c r="U59" s="110">
        <v>5</v>
      </c>
      <c r="V59" s="27">
        <v>15</v>
      </c>
      <c r="W59" s="53">
        <v>30</v>
      </c>
      <c r="X59" s="53">
        <v>80</v>
      </c>
      <c r="Y59" s="110">
        <v>5</v>
      </c>
      <c r="Z59" s="27">
        <v>15</v>
      </c>
      <c r="AA59" s="53">
        <v>30</v>
      </c>
      <c r="AB59" s="53">
        <v>80</v>
      </c>
      <c r="AC59" s="110">
        <v>5</v>
      </c>
      <c r="AD59" s="27">
        <v>15</v>
      </c>
      <c r="AE59" s="53">
        <v>30</v>
      </c>
      <c r="AF59" s="53">
        <v>80</v>
      </c>
      <c r="AG59" s="110">
        <v>5</v>
      </c>
      <c r="AH59" s="111" t="s">
        <v>98</v>
      </c>
    </row>
    <row r="60" spans="1:34" ht="13.5" thickBot="1">
      <c r="A60" s="5">
        <v>39</v>
      </c>
      <c r="B60" s="112" t="s">
        <v>99</v>
      </c>
      <c r="C60" s="88">
        <v>0</v>
      </c>
      <c r="D60" s="88">
        <v>960</v>
      </c>
      <c r="E60" s="88">
        <v>960</v>
      </c>
      <c r="F60" s="88">
        <v>960</v>
      </c>
      <c r="G60" s="88">
        <f t="shared" si="24"/>
        <v>40</v>
      </c>
      <c r="H60" s="88">
        <f t="shared" si="25"/>
        <v>1000</v>
      </c>
      <c r="I60" s="89">
        <v>40</v>
      </c>
      <c r="J60" s="87">
        <v>0</v>
      </c>
      <c r="K60" s="88">
        <v>150</v>
      </c>
      <c r="L60" s="88">
        <v>0</v>
      </c>
      <c r="M60" s="89">
        <v>6</v>
      </c>
      <c r="N60" s="87">
        <v>0</v>
      </c>
      <c r="O60" s="88">
        <v>170</v>
      </c>
      <c r="P60" s="88">
        <v>5</v>
      </c>
      <c r="Q60" s="89">
        <v>7</v>
      </c>
      <c r="R60" s="87">
        <v>0</v>
      </c>
      <c r="S60" s="88">
        <v>150</v>
      </c>
      <c r="T60" s="88">
        <v>0</v>
      </c>
      <c r="U60" s="89">
        <v>6</v>
      </c>
      <c r="V60" s="87">
        <v>0</v>
      </c>
      <c r="W60" s="88">
        <v>170</v>
      </c>
      <c r="X60" s="88">
        <v>5</v>
      </c>
      <c r="Y60" s="89">
        <v>7</v>
      </c>
      <c r="Z60" s="87">
        <v>0</v>
      </c>
      <c r="AA60" s="88">
        <v>150</v>
      </c>
      <c r="AB60" s="88">
        <v>0</v>
      </c>
      <c r="AC60" s="89">
        <v>6</v>
      </c>
      <c r="AD60" s="87">
        <v>0</v>
      </c>
      <c r="AE60" s="88">
        <v>170</v>
      </c>
      <c r="AF60" s="88">
        <v>30</v>
      </c>
      <c r="AG60" s="89">
        <v>8</v>
      </c>
      <c r="AH60" s="29" t="s">
        <v>100</v>
      </c>
    </row>
    <row r="61" spans="1:34" ht="13.5" thickBot="1">
      <c r="A61" s="36"/>
      <c r="B61" s="113" t="s">
        <v>55</v>
      </c>
      <c r="C61" s="58">
        <f>SUM(C53:C60)</f>
        <v>150</v>
      </c>
      <c r="D61" s="58">
        <f>SUM(D53:D60)</f>
        <v>1290</v>
      </c>
      <c r="E61" s="58">
        <f t="shared" si="23"/>
        <v>1440</v>
      </c>
      <c r="F61" s="58">
        <f t="shared" ref="F61:AG61" si="27">SUM(F53:F60)</f>
        <v>1440</v>
      </c>
      <c r="G61" s="58">
        <f t="shared" si="27"/>
        <v>685</v>
      </c>
      <c r="H61" s="58">
        <f t="shared" si="27"/>
        <v>2125</v>
      </c>
      <c r="I61" s="59">
        <f t="shared" si="27"/>
        <v>85</v>
      </c>
      <c r="J61" s="41">
        <f t="shared" si="27"/>
        <v>30</v>
      </c>
      <c r="K61" s="38">
        <f t="shared" si="27"/>
        <v>180</v>
      </c>
      <c r="L61" s="38">
        <f t="shared" si="27"/>
        <v>65</v>
      </c>
      <c r="M61" s="39">
        <f t="shared" si="27"/>
        <v>11</v>
      </c>
      <c r="N61" s="40">
        <f t="shared" si="27"/>
        <v>30</v>
      </c>
      <c r="O61" s="38">
        <f t="shared" si="27"/>
        <v>245</v>
      </c>
      <c r="P61" s="38">
        <f t="shared" si="27"/>
        <v>150</v>
      </c>
      <c r="Q61" s="39">
        <f t="shared" si="27"/>
        <v>17</v>
      </c>
      <c r="R61" s="41">
        <f t="shared" si="27"/>
        <v>15</v>
      </c>
      <c r="S61" s="38">
        <f t="shared" si="27"/>
        <v>210</v>
      </c>
      <c r="T61" s="38">
        <f t="shared" si="27"/>
        <v>100</v>
      </c>
      <c r="U61" s="42">
        <f t="shared" si="27"/>
        <v>13</v>
      </c>
      <c r="V61" s="40">
        <f t="shared" si="27"/>
        <v>45</v>
      </c>
      <c r="W61" s="38">
        <f t="shared" si="27"/>
        <v>215</v>
      </c>
      <c r="X61" s="38">
        <f t="shared" si="27"/>
        <v>115</v>
      </c>
      <c r="Y61" s="39">
        <f t="shared" si="27"/>
        <v>15</v>
      </c>
      <c r="Z61" s="40">
        <f t="shared" si="27"/>
        <v>15</v>
      </c>
      <c r="AA61" s="38">
        <f t="shared" si="27"/>
        <v>210</v>
      </c>
      <c r="AB61" s="38">
        <f t="shared" si="27"/>
        <v>100</v>
      </c>
      <c r="AC61" s="39">
        <f t="shared" si="27"/>
        <v>13</v>
      </c>
      <c r="AD61" s="41">
        <f t="shared" si="27"/>
        <v>15</v>
      </c>
      <c r="AE61" s="38">
        <f t="shared" si="27"/>
        <v>230</v>
      </c>
      <c r="AF61" s="38">
        <f t="shared" si="27"/>
        <v>155</v>
      </c>
      <c r="AG61" s="39">
        <f t="shared" si="27"/>
        <v>16</v>
      </c>
      <c r="AH61" s="43"/>
    </row>
    <row r="62" spans="1:34" ht="13.5" thickBot="1">
      <c r="A62" s="5" t="s">
        <v>21</v>
      </c>
      <c r="B62" s="5705" t="s">
        <v>101</v>
      </c>
      <c r="C62" s="5705"/>
      <c r="D62" s="5705"/>
      <c r="E62" s="5705"/>
      <c r="F62" s="5705"/>
      <c r="G62" s="5705"/>
      <c r="H62" s="5705"/>
      <c r="I62" s="5705"/>
      <c r="J62" s="5735"/>
      <c r="K62" s="5735"/>
      <c r="L62" s="5735"/>
      <c r="M62" s="5735"/>
      <c r="N62" s="5735"/>
      <c r="O62" s="5735"/>
      <c r="P62" s="5735"/>
      <c r="Q62" s="5735"/>
      <c r="R62" s="5735"/>
      <c r="S62" s="5735"/>
      <c r="T62" s="5735"/>
      <c r="U62" s="5735"/>
      <c r="V62" s="5735"/>
      <c r="W62" s="5735"/>
      <c r="X62" s="5735"/>
      <c r="Y62" s="5735"/>
      <c r="Z62" s="5735"/>
      <c r="AA62" s="5735"/>
      <c r="AB62" s="5735"/>
      <c r="AC62" s="5735"/>
      <c r="AD62" s="5735"/>
      <c r="AE62" s="5735"/>
      <c r="AF62" s="5735"/>
      <c r="AG62" s="5736"/>
      <c r="AH62" s="13"/>
    </row>
    <row r="63" spans="1:34" ht="13.5" thickBot="1">
      <c r="A63" s="5">
        <v>40</v>
      </c>
      <c r="B63" s="114" t="s">
        <v>102</v>
      </c>
      <c r="C63" s="16">
        <f>SUM(J63,N63,R63,V63,Z63,AD63)</f>
        <v>0</v>
      </c>
      <c r="D63" s="16">
        <f>SUM(K63,O63,S63,W63,AA63,AE63)</f>
        <v>30</v>
      </c>
      <c r="E63" s="16">
        <f>SUM(C63:D63)</f>
        <v>30</v>
      </c>
      <c r="F63" s="16">
        <v>30</v>
      </c>
      <c r="G63" s="16">
        <f>H63-F63</f>
        <v>20</v>
      </c>
      <c r="H63" s="16">
        <f>$B$8*I63</f>
        <v>50</v>
      </c>
      <c r="I63" s="17">
        <f>SUM(M63,Q63,U63,Y63,AC63,AG63)</f>
        <v>2</v>
      </c>
      <c r="J63" s="18"/>
      <c r="K63" s="16"/>
      <c r="L63" s="16"/>
      <c r="M63" s="19"/>
      <c r="N63" s="20"/>
      <c r="O63" s="16"/>
      <c r="P63" s="16"/>
      <c r="Q63" s="17"/>
      <c r="R63" s="18"/>
      <c r="S63" s="16"/>
      <c r="T63" s="16"/>
      <c r="U63" s="19"/>
      <c r="V63" s="20"/>
      <c r="W63" s="16"/>
      <c r="X63" s="16"/>
      <c r="Y63" s="17"/>
      <c r="Z63" s="18">
        <v>0</v>
      </c>
      <c r="AA63" s="16">
        <v>30</v>
      </c>
      <c r="AB63" s="16">
        <v>20</v>
      </c>
      <c r="AC63" s="19">
        <v>2</v>
      </c>
      <c r="AD63" s="18"/>
      <c r="AE63" s="16"/>
      <c r="AF63" s="16"/>
      <c r="AG63" s="19"/>
      <c r="AH63" s="29" t="s">
        <v>52</v>
      </c>
    </row>
    <row r="64" spans="1:34" ht="13.5" thickBot="1">
      <c r="A64" s="36"/>
      <c r="B64" s="113" t="s">
        <v>55</v>
      </c>
      <c r="C64" s="58">
        <f>SUM(C63:C63)</f>
        <v>0</v>
      </c>
      <c r="D64" s="58">
        <f>SUM(D63:D63)</f>
        <v>30</v>
      </c>
      <c r="E64" s="58">
        <f>SUM(C64:D64)</f>
        <v>30</v>
      </c>
      <c r="F64" s="58">
        <f>SUM(F63:F63)</f>
        <v>30</v>
      </c>
      <c r="G64" s="58">
        <f>SUM(G63:G63)</f>
        <v>20</v>
      </c>
      <c r="H64" s="58">
        <f>SUM(H63:H63)</f>
        <v>50</v>
      </c>
      <c r="I64" s="115">
        <f>SUM(I63:I63)</f>
        <v>2</v>
      </c>
      <c r="J64" s="40"/>
      <c r="K64" s="38"/>
      <c r="L64" s="38"/>
      <c r="M64" s="90"/>
      <c r="N64" s="41"/>
      <c r="O64" s="38"/>
      <c r="P64" s="38"/>
      <c r="Q64" s="102"/>
      <c r="R64" s="40"/>
      <c r="S64" s="38"/>
      <c r="T64" s="38"/>
      <c r="U64" s="90"/>
      <c r="V64" s="41"/>
      <c r="W64" s="38"/>
      <c r="X64" s="38"/>
      <c r="Y64" s="102"/>
      <c r="Z64" s="40">
        <f t="shared" ref="Z64:AG64" si="28">SUM(Z63:Z63)</f>
        <v>0</v>
      </c>
      <c r="AA64" s="38">
        <f t="shared" si="28"/>
        <v>30</v>
      </c>
      <c r="AB64" s="38">
        <f t="shared" si="28"/>
        <v>20</v>
      </c>
      <c r="AC64" s="39">
        <f t="shared" si="28"/>
        <v>2</v>
      </c>
      <c r="AD64" s="40">
        <f t="shared" si="28"/>
        <v>0</v>
      </c>
      <c r="AE64" s="38">
        <f t="shared" si="28"/>
        <v>0</v>
      </c>
      <c r="AF64" s="38">
        <f t="shared" si="28"/>
        <v>0</v>
      </c>
      <c r="AG64" s="39">
        <f t="shared" si="28"/>
        <v>0</v>
      </c>
      <c r="AH64" s="43"/>
    </row>
    <row r="65" spans="1:34" ht="13.9" customHeight="1" thickBot="1">
      <c r="A65" s="5737" t="s">
        <v>3</v>
      </c>
      <c r="B65" s="5738"/>
      <c r="C65" s="38">
        <f>SUM(C17,C27,C32,C38,C44,C51,C61,C64)</f>
        <v>660</v>
      </c>
      <c r="D65" s="38">
        <f>SUM(D17,D27,D32,D38,D44,D51,D61,D64,)</f>
        <v>2280</v>
      </c>
      <c r="E65" s="38">
        <f t="shared" ref="E65:I65" si="29">SUM(E17,E27,E32,E38,E44,E51,E61,E64,)</f>
        <v>2940</v>
      </c>
      <c r="F65" s="38">
        <f t="shared" si="29"/>
        <v>2940</v>
      </c>
      <c r="G65" s="38">
        <f t="shared" si="29"/>
        <v>1710</v>
      </c>
      <c r="H65" s="38">
        <f t="shared" si="29"/>
        <v>4650</v>
      </c>
      <c r="I65" s="116">
        <f t="shared" si="29"/>
        <v>186</v>
      </c>
      <c r="J65" s="41">
        <f t="shared" ref="J65:AG65" si="30">SUM(J17,J27,J32,J38,J44,J51,J61,J64)</f>
        <v>135</v>
      </c>
      <c r="K65" s="38">
        <f t="shared" si="30"/>
        <v>405</v>
      </c>
      <c r="L65" s="38">
        <f t="shared" si="30"/>
        <v>235</v>
      </c>
      <c r="M65" s="75">
        <f t="shared" si="30"/>
        <v>31</v>
      </c>
      <c r="N65" s="38">
        <f t="shared" si="30"/>
        <v>105</v>
      </c>
      <c r="O65" s="38">
        <f t="shared" si="30"/>
        <v>425</v>
      </c>
      <c r="P65" s="38">
        <f t="shared" si="30"/>
        <v>245</v>
      </c>
      <c r="Q65" s="75">
        <f t="shared" si="30"/>
        <v>31</v>
      </c>
      <c r="R65" s="38">
        <f t="shared" si="30"/>
        <v>120</v>
      </c>
      <c r="S65" s="38">
        <f t="shared" si="30"/>
        <v>390</v>
      </c>
      <c r="T65" s="38">
        <f t="shared" si="30"/>
        <v>265</v>
      </c>
      <c r="U65" s="75">
        <f t="shared" si="30"/>
        <v>31</v>
      </c>
      <c r="V65" s="38">
        <f t="shared" si="30"/>
        <v>120</v>
      </c>
      <c r="W65" s="38">
        <f t="shared" si="30"/>
        <v>365</v>
      </c>
      <c r="X65" s="38">
        <f t="shared" si="30"/>
        <v>290</v>
      </c>
      <c r="Y65" s="75">
        <f t="shared" si="30"/>
        <v>31</v>
      </c>
      <c r="Z65" s="38">
        <f t="shared" si="30"/>
        <v>90</v>
      </c>
      <c r="AA65" s="38">
        <f t="shared" si="30"/>
        <v>375</v>
      </c>
      <c r="AB65" s="38">
        <f t="shared" si="30"/>
        <v>310</v>
      </c>
      <c r="AC65" s="75">
        <f t="shared" si="30"/>
        <v>31</v>
      </c>
      <c r="AD65" s="38">
        <f t="shared" si="30"/>
        <v>90</v>
      </c>
      <c r="AE65" s="38">
        <f t="shared" si="30"/>
        <v>320</v>
      </c>
      <c r="AF65" s="38">
        <f t="shared" si="30"/>
        <v>365</v>
      </c>
      <c r="AG65" s="39">
        <f t="shared" si="30"/>
        <v>31</v>
      </c>
      <c r="AH65" s="117"/>
    </row>
    <row r="66" spans="1:34" ht="13.5" thickBot="1">
      <c r="A66" s="118"/>
      <c r="B66" s="118"/>
      <c r="C66" s="119"/>
      <c r="D66" s="119"/>
      <c r="E66" s="119"/>
      <c r="F66" s="119"/>
      <c r="G66" s="119"/>
      <c r="H66" s="119"/>
      <c r="I66" s="119"/>
      <c r="J66" s="5709"/>
      <c r="K66" s="5709"/>
      <c r="L66" s="5709"/>
      <c r="M66" s="5709"/>
      <c r="N66" s="5709"/>
      <c r="O66" s="5709"/>
      <c r="P66" s="5709"/>
      <c r="Q66" s="5709"/>
      <c r="R66" s="5709"/>
      <c r="S66" s="5709"/>
      <c r="T66" s="5709"/>
      <c r="U66" s="5709"/>
      <c r="V66" s="5709"/>
      <c r="W66" s="5709"/>
      <c r="X66" s="5709"/>
      <c r="Y66" s="5709"/>
      <c r="Z66" s="5709"/>
      <c r="AA66" s="5709"/>
      <c r="AB66" s="5709"/>
      <c r="AC66" s="5709"/>
      <c r="AD66" s="5709"/>
      <c r="AE66" s="5709"/>
      <c r="AF66" s="5709"/>
      <c r="AG66" s="5709"/>
      <c r="AH66" s="120" t="s">
        <v>22</v>
      </c>
    </row>
    <row r="67" spans="1:34" ht="13.5" thickBot="1">
      <c r="A67" s="118"/>
      <c r="B67" s="121"/>
      <c r="C67" s="121"/>
      <c r="D67" s="121"/>
      <c r="E67" s="121"/>
      <c r="F67" s="119"/>
      <c r="G67" s="119"/>
      <c r="H67" s="5730" t="s">
        <v>103</v>
      </c>
      <c r="I67" s="5732"/>
      <c r="J67" s="5744">
        <v>7</v>
      </c>
      <c r="K67" s="5739"/>
      <c r="L67" s="5739"/>
      <c r="M67" s="5739"/>
      <c r="N67" s="5739">
        <v>4</v>
      </c>
      <c r="O67" s="5739"/>
      <c r="P67" s="5739"/>
      <c r="Q67" s="5739"/>
      <c r="R67" s="5739">
        <v>5</v>
      </c>
      <c r="S67" s="5739"/>
      <c r="T67" s="5739"/>
      <c r="U67" s="5739"/>
      <c r="V67" s="5739">
        <v>5</v>
      </c>
      <c r="W67" s="5739"/>
      <c r="X67" s="5739"/>
      <c r="Y67" s="5739"/>
      <c r="Z67" s="5739">
        <v>7</v>
      </c>
      <c r="AA67" s="5739"/>
      <c r="AB67" s="5739"/>
      <c r="AC67" s="5739"/>
      <c r="AD67" s="5739">
        <v>7</v>
      </c>
      <c r="AE67" s="5739"/>
      <c r="AF67" s="5739"/>
      <c r="AG67" s="5739"/>
      <c r="AH67" s="122">
        <f>SUM(J67:AG67)</f>
        <v>35</v>
      </c>
    </row>
    <row r="68" spans="1:34" ht="13.5" thickBot="1">
      <c r="A68" s="118"/>
      <c r="B68" s="121"/>
      <c r="C68" s="119"/>
      <c r="D68" s="119"/>
      <c r="E68" s="119"/>
      <c r="F68" s="119"/>
      <c r="G68" s="119"/>
      <c r="H68" s="5740" t="s">
        <v>104</v>
      </c>
      <c r="I68" s="5741"/>
      <c r="J68" s="5742">
        <v>2</v>
      </c>
      <c r="K68" s="5743"/>
      <c r="L68" s="5743"/>
      <c r="M68" s="5743"/>
      <c r="N68" s="5743">
        <v>4</v>
      </c>
      <c r="O68" s="5743"/>
      <c r="P68" s="5743"/>
      <c r="Q68" s="5743"/>
      <c r="R68" s="5743">
        <v>2</v>
      </c>
      <c r="S68" s="5743"/>
      <c r="T68" s="5743"/>
      <c r="U68" s="5743"/>
      <c r="V68" s="5743">
        <v>2</v>
      </c>
      <c r="W68" s="5743"/>
      <c r="X68" s="5743"/>
      <c r="Y68" s="5743"/>
      <c r="Z68" s="5743">
        <v>1</v>
      </c>
      <c r="AA68" s="5743"/>
      <c r="AB68" s="5743"/>
      <c r="AC68" s="5743"/>
      <c r="AD68" s="5743">
        <v>2</v>
      </c>
      <c r="AE68" s="5743"/>
      <c r="AF68" s="5743"/>
      <c r="AG68" s="5743"/>
      <c r="AH68" s="123">
        <f>SUM(J68:AG68)</f>
        <v>13</v>
      </c>
    </row>
    <row r="69" spans="1:34">
      <c r="A69" s="118"/>
      <c r="B69" s="118"/>
      <c r="C69" s="119"/>
      <c r="D69" s="119"/>
      <c r="E69" s="119"/>
      <c r="F69" s="119"/>
      <c r="G69" s="119"/>
      <c r="H69" s="119"/>
      <c r="I69" s="119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</row>
    <row r="70" spans="1:34">
      <c r="B70" s="124" t="s">
        <v>105</v>
      </c>
    </row>
  </sheetData>
  <mergeCells count="50">
    <mergeCell ref="AD67:AG67"/>
    <mergeCell ref="H68:I68"/>
    <mergeCell ref="J68:M68"/>
    <mergeCell ref="N68:Q68"/>
    <mergeCell ref="R68:U68"/>
    <mergeCell ref="V68:Y68"/>
    <mergeCell ref="Z68:AC68"/>
    <mergeCell ref="AD68:AG68"/>
    <mergeCell ref="H67:I67"/>
    <mergeCell ref="J67:M67"/>
    <mergeCell ref="N67:Q67"/>
    <mergeCell ref="R67:U67"/>
    <mergeCell ref="V67:Y67"/>
    <mergeCell ref="Z67:AC67"/>
    <mergeCell ref="B45:AG45"/>
    <mergeCell ref="B52:AG52"/>
    <mergeCell ref="B62:AG62"/>
    <mergeCell ref="A65:B65"/>
    <mergeCell ref="J66:M66"/>
    <mergeCell ref="N66:Q66"/>
    <mergeCell ref="R66:U66"/>
    <mergeCell ref="V66:Y66"/>
    <mergeCell ref="Z66:AC66"/>
    <mergeCell ref="AD66:AG66"/>
    <mergeCell ref="AD7:AG7"/>
    <mergeCell ref="B9:AG9"/>
    <mergeCell ref="B18:AG18"/>
    <mergeCell ref="B28:AG28"/>
    <mergeCell ref="B33:AG33"/>
    <mergeCell ref="B39:AG39"/>
    <mergeCell ref="J6:AG6"/>
    <mergeCell ref="AH6:AH8"/>
    <mergeCell ref="C7:C8"/>
    <mergeCell ref="D7:D8"/>
    <mergeCell ref="E7:E8"/>
    <mergeCell ref="J7:M7"/>
    <mergeCell ref="N7:Q7"/>
    <mergeCell ref="R7:U7"/>
    <mergeCell ref="V7:Y7"/>
    <mergeCell ref="Z7:AC7"/>
    <mergeCell ref="C6:E6"/>
    <mergeCell ref="F6:F8"/>
    <mergeCell ref="G6:G8"/>
    <mergeCell ref="H6:H8"/>
    <mergeCell ref="I6:I8"/>
    <mergeCell ref="A1:AH1"/>
    <mergeCell ref="A2:AH2"/>
    <mergeCell ref="B3:AH3"/>
    <mergeCell ref="A4:AH4"/>
    <mergeCell ref="A5:AH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12BD-862A-42A8-9C15-22886E007852}">
  <sheetPr>
    <pageSetUpPr fitToPage="1"/>
  </sheetPr>
  <dimension ref="A1:AH52"/>
  <sheetViews>
    <sheetView zoomScale="80" zoomScaleNormal="80" workbookViewId="0">
      <selection activeCell="A2" sqref="A2:Z2"/>
    </sheetView>
  </sheetViews>
  <sheetFormatPr defaultColWidth="8.85546875" defaultRowHeight="12.75"/>
  <cols>
    <col min="1" max="1" width="3.5703125" style="1" customWidth="1"/>
    <col min="2" max="2" width="63.140625" style="1" customWidth="1"/>
    <col min="3" max="3" width="5.140625" style="1" customWidth="1"/>
    <col min="4" max="4" width="5.42578125" style="1" customWidth="1"/>
    <col min="5" max="5" width="5.5703125" style="1" customWidth="1"/>
    <col min="6" max="6" width="8" style="1" customWidth="1"/>
    <col min="7" max="7" width="7" style="1" customWidth="1"/>
    <col min="8" max="8" width="6.42578125" style="1" customWidth="1"/>
    <col min="9" max="9" width="5.42578125" style="1" customWidth="1"/>
    <col min="10" max="12" width="4.5703125" style="1" customWidth="1"/>
    <col min="13" max="13" width="4.42578125" style="1" customWidth="1"/>
    <col min="14" max="14" width="4.5703125" style="1" customWidth="1"/>
    <col min="15" max="15" width="4.42578125" style="1" customWidth="1"/>
    <col min="16" max="16" width="4.5703125" style="1" customWidth="1"/>
    <col min="17" max="17" width="3.85546875" style="1" customWidth="1"/>
    <col min="18" max="25" width="4.42578125" style="1" customWidth="1"/>
    <col min="26" max="26" width="9" style="1" customWidth="1"/>
    <col min="27" max="16384" width="8.85546875" style="1"/>
  </cols>
  <sheetData>
    <row r="1" spans="1:34" ht="15.75">
      <c r="A1" s="5676" t="s">
        <v>37</v>
      </c>
      <c r="B1" s="5676"/>
      <c r="C1" s="5676"/>
      <c r="D1" s="5676"/>
      <c r="E1" s="5676"/>
      <c r="F1" s="5676"/>
      <c r="G1" s="5676"/>
      <c r="H1" s="5676"/>
      <c r="I1" s="5676"/>
      <c r="J1" s="5676"/>
      <c r="K1" s="5676"/>
      <c r="L1" s="5676"/>
      <c r="M1" s="5676"/>
      <c r="N1" s="5676"/>
      <c r="O1" s="5676"/>
      <c r="P1" s="5676"/>
      <c r="Q1" s="5676"/>
      <c r="R1" s="5676"/>
      <c r="S1" s="5676"/>
      <c r="T1" s="5676"/>
      <c r="U1" s="5676"/>
      <c r="V1" s="5676"/>
      <c r="W1" s="5676"/>
      <c r="X1" s="5676"/>
      <c r="Y1" s="5676"/>
      <c r="Z1" s="5676"/>
      <c r="AE1" s="2992" t="s">
        <v>449</v>
      </c>
    </row>
    <row r="2" spans="1:34" ht="15.75">
      <c r="A2" s="5676" t="s">
        <v>354</v>
      </c>
      <c r="B2" s="5676"/>
      <c r="C2" s="5676"/>
      <c r="D2" s="5676"/>
      <c r="E2" s="5676"/>
      <c r="F2" s="5676"/>
      <c r="G2" s="5676"/>
      <c r="H2" s="5676"/>
      <c r="I2" s="5676"/>
      <c r="J2" s="5676"/>
      <c r="K2" s="5676"/>
      <c r="L2" s="5676"/>
      <c r="M2" s="5676"/>
      <c r="N2" s="5676"/>
      <c r="O2" s="5676"/>
      <c r="P2" s="5676"/>
      <c r="Q2" s="5676"/>
      <c r="R2" s="5676"/>
      <c r="S2" s="5676"/>
      <c r="T2" s="5676"/>
      <c r="U2" s="5676"/>
      <c r="V2" s="5676"/>
      <c r="W2" s="5676"/>
      <c r="X2" s="5676"/>
      <c r="Y2" s="5676"/>
      <c r="Z2" s="5676"/>
      <c r="AE2" s="2992" t="s">
        <v>450</v>
      </c>
    </row>
    <row r="3" spans="1:34" ht="15.75">
      <c r="A3" s="2"/>
      <c r="B3" s="5677" t="s">
        <v>355</v>
      </c>
      <c r="C3" s="5678"/>
      <c r="D3" s="5678"/>
      <c r="E3" s="5678"/>
      <c r="F3" s="5678"/>
      <c r="G3" s="5678"/>
      <c r="H3" s="5678"/>
      <c r="I3" s="5678"/>
      <c r="J3" s="5678"/>
      <c r="K3" s="5678"/>
      <c r="L3" s="5678"/>
      <c r="M3" s="5678"/>
      <c r="N3" s="5678"/>
      <c r="O3" s="5678"/>
      <c r="P3" s="5678"/>
      <c r="Q3" s="5678"/>
      <c r="R3" s="5678"/>
      <c r="S3" s="5678"/>
      <c r="T3" s="5678"/>
      <c r="U3" s="5678"/>
      <c r="V3" s="5678"/>
      <c r="W3" s="5678"/>
      <c r="X3" s="5678"/>
      <c r="Y3" s="5678"/>
      <c r="Z3" s="5678"/>
      <c r="AE3" s="2992" t="s">
        <v>451</v>
      </c>
    </row>
    <row r="4" spans="1:34" ht="15.75">
      <c r="A4" s="5679" t="s">
        <v>0</v>
      </c>
      <c r="B4" s="5679"/>
      <c r="C4" s="5679"/>
      <c r="D4" s="5679"/>
      <c r="E4" s="5679"/>
      <c r="F4" s="5679"/>
      <c r="G4" s="5679"/>
      <c r="H4" s="5679"/>
      <c r="I4" s="5679"/>
      <c r="J4" s="5679"/>
      <c r="K4" s="5679"/>
      <c r="L4" s="5679"/>
      <c r="M4" s="5679"/>
      <c r="N4" s="5679"/>
      <c r="O4" s="5679"/>
      <c r="P4" s="5679"/>
      <c r="Q4" s="5679"/>
      <c r="R4" s="5679"/>
      <c r="S4" s="5679"/>
      <c r="T4" s="5679"/>
      <c r="U4" s="5679"/>
      <c r="V4" s="5679"/>
      <c r="W4" s="5679"/>
      <c r="X4" s="5679"/>
      <c r="Y4" s="5679"/>
      <c r="Z4" s="5679"/>
      <c r="AE4" s="2992" t="s">
        <v>407</v>
      </c>
    </row>
    <row r="5" spans="1:34" ht="16.5" thickBot="1">
      <c r="A5" s="5679" t="s">
        <v>23</v>
      </c>
      <c r="B5" s="5679"/>
      <c r="C5" s="5679"/>
      <c r="D5" s="5679"/>
      <c r="E5" s="5679"/>
      <c r="F5" s="5679"/>
      <c r="G5" s="5679"/>
      <c r="H5" s="5679"/>
      <c r="I5" s="5679"/>
      <c r="J5" s="5679"/>
      <c r="K5" s="5679"/>
      <c r="L5" s="5679"/>
      <c r="M5" s="5679"/>
      <c r="N5" s="5679"/>
      <c r="O5" s="5679"/>
      <c r="P5" s="5679"/>
      <c r="Q5" s="5679"/>
      <c r="R5" s="5679"/>
      <c r="S5" s="5679"/>
      <c r="T5" s="5679"/>
      <c r="U5" s="5679"/>
      <c r="V5" s="5679"/>
      <c r="W5" s="5679"/>
      <c r="X5" s="5679"/>
      <c r="Y5" s="5679"/>
      <c r="Z5" s="5679"/>
      <c r="AE5" s="2992" t="s">
        <v>452</v>
      </c>
    </row>
    <row r="6" spans="1:34">
      <c r="A6" s="2732"/>
      <c r="B6" s="2733">
        <v>25</v>
      </c>
      <c r="C6" s="5687" t="s">
        <v>1</v>
      </c>
      <c r="D6" s="5687"/>
      <c r="E6" s="5687"/>
      <c r="F6" s="5688" t="s">
        <v>25</v>
      </c>
      <c r="G6" s="5688" t="s">
        <v>2</v>
      </c>
      <c r="H6" s="5687" t="s">
        <v>3</v>
      </c>
      <c r="I6" s="5753" t="s">
        <v>4</v>
      </c>
      <c r="J6" s="5745" t="s">
        <v>5</v>
      </c>
      <c r="K6" s="5746"/>
      <c r="L6" s="5746"/>
      <c r="M6" s="5746"/>
      <c r="N6" s="5746"/>
      <c r="O6" s="5746"/>
      <c r="P6" s="5746"/>
      <c r="Q6" s="5746"/>
      <c r="R6" s="5746"/>
      <c r="S6" s="5746"/>
      <c r="T6" s="5746"/>
      <c r="U6" s="5746"/>
      <c r="V6" s="5746"/>
      <c r="W6" s="5746"/>
      <c r="X6" s="5746"/>
      <c r="Y6" s="5747"/>
      <c r="Z6" s="5748" t="s">
        <v>26</v>
      </c>
    </row>
    <row r="7" spans="1:34" ht="13.5" thickBot="1">
      <c r="A7" s="2734"/>
      <c r="B7" s="1334"/>
      <c r="C7" s="5684" t="s">
        <v>6</v>
      </c>
      <c r="D7" s="5684" t="s">
        <v>7</v>
      </c>
      <c r="E7" s="5684" t="s">
        <v>39</v>
      </c>
      <c r="F7" s="5689"/>
      <c r="G7" s="5689"/>
      <c r="H7" s="5684"/>
      <c r="I7" s="5754"/>
      <c r="J7" s="5750">
        <v>1</v>
      </c>
      <c r="K7" s="5751"/>
      <c r="L7" s="5751"/>
      <c r="M7" s="5752"/>
      <c r="N7" s="5750">
        <v>2</v>
      </c>
      <c r="O7" s="5751"/>
      <c r="P7" s="5751"/>
      <c r="Q7" s="5752"/>
      <c r="R7" s="5750">
        <v>3</v>
      </c>
      <c r="S7" s="5751"/>
      <c r="T7" s="5751"/>
      <c r="U7" s="5752"/>
      <c r="V7" s="5750">
        <v>4</v>
      </c>
      <c r="W7" s="5751"/>
      <c r="X7" s="5751"/>
      <c r="Y7" s="5752"/>
      <c r="Z7" s="5749"/>
    </row>
    <row r="8" spans="1:34" ht="13.5" thickBot="1">
      <c r="A8" s="1335"/>
      <c r="B8" s="1336">
        <v>25</v>
      </c>
      <c r="C8" s="5685"/>
      <c r="D8" s="5685"/>
      <c r="E8" s="5685"/>
      <c r="F8" s="5690"/>
      <c r="G8" s="5690"/>
      <c r="H8" s="5685"/>
      <c r="I8" s="5755"/>
      <c r="J8" s="2735" t="s">
        <v>40</v>
      </c>
      <c r="K8" s="2736" t="s">
        <v>41</v>
      </c>
      <c r="L8" s="2736" t="s">
        <v>9</v>
      </c>
      <c r="M8" s="2737" t="s">
        <v>10</v>
      </c>
      <c r="N8" s="2735" t="s">
        <v>40</v>
      </c>
      <c r="O8" s="2736" t="s">
        <v>41</v>
      </c>
      <c r="P8" s="2736" t="s">
        <v>9</v>
      </c>
      <c r="Q8" s="2737" t="s">
        <v>10</v>
      </c>
      <c r="R8" s="2735" t="s">
        <v>40</v>
      </c>
      <c r="S8" s="2736" t="s">
        <v>41</v>
      </c>
      <c r="T8" s="2736" t="s">
        <v>9</v>
      </c>
      <c r="U8" s="2737" t="s">
        <v>10</v>
      </c>
      <c r="V8" s="2735" t="s">
        <v>40</v>
      </c>
      <c r="W8" s="2736" t="s">
        <v>41</v>
      </c>
      <c r="X8" s="2736" t="s">
        <v>9</v>
      </c>
      <c r="Y8" s="2737" t="s">
        <v>10</v>
      </c>
      <c r="Z8" s="5749"/>
    </row>
    <row r="9" spans="1:34" ht="15" customHeight="1" thickBot="1">
      <c r="A9" s="2738"/>
      <c r="B9" s="5756" t="s">
        <v>423</v>
      </c>
      <c r="C9" s="5757"/>
      <c r="D9" s="5757"/>
      <c r="E9" s="5757"/>
      <c r="F9" s="5757"/>
      <c r="G9" s="5757"/>
      <c r="H9" s="5757"/>
      <c r="I9" s="5757"/>
      <c r="J9" s="5757"/>
      <c r="K9" s="5757"/>
      <c r="L9" s="5757"/>
      <c r="M9" s="5757"/>
      <c r="N9" s="5757"/>
      <c r="O9" s="5757"/>
      <c r="P9" s="5757"/>
      <c r="Q9" s="5757"/>
      <c r="R9" s="5757"/>
      <c r="S9" s="5757"/>
      <c r="T9" s="5757"/>
      <c r="U9" s="5757"/>
      <c r="V9" s="5757"/>
      <c r="W9" s="5757"/>
      <c r="X9" s="5757"/>
      <c r="Y9" s="5757"/>
      <c r="Z9" s="5758"/>
    </row>
    <row r="10" spans="1:34" ht="13.5" thickBot="1">
      <c r="A10" s="2739" t="s">
        <v>14</v>
      </c>
      <c r="B10" s="5703" t="s">
        <v>422</v>
      </c>
      <c r="C10" s="5703"/>
      <c r="D10" s="5703"/>
      <c r="E10" s="5703"/>
      <c r="F10" s="5703"/>
      <c r="G10" s="5703"/>
      <c r="H10" s="5703"/>
      <c r="I10" s="5703"/>
      <c r="J10" s="5703"/>
      <c r="K10" s="5703"/>
      <c r="L10" s="5703"/>
      <c r="M10" s="5703"/>
      <c r="N10" s="5703"/>
      <c r="O10" s="5703"/>
      <c r="P10" s="5703"/>
      <c r="Q10" s="5703"/>
      <c r="R10" s="5703"/>
      <c r="S10" s="5703"/>
      <c r="T10" s="5703"/>
      <c r="U10" s="5703"/>
      <c r="V10" s="5703"/>
      <c r="W10" s="5703"/>
      <c r="X10" s="5703"/>
      <c r="Y10" s="5704"/>
      <c r="Z10" s="2743"/>
    </row>
    <row r="11" spans="1:34">
      <c r="A11" s="2993">
        <v>1</v>
      </c>
      <c r="B11" s="2994" t="s">
        <v>357</v>
      </c>
      <c r="C11" s="2745">
        <f t="shared" ref="C11:D25" si="0">SUM(J11,N11,R11,V11,)</f>
        <v>0</v>
      </c>
      <c r="D11" s="2746">
        <f t="shared" si="0"/>
        <v>60</v>
      </c>
      <c r="E11" s="2747">
        <f t="shared" ref="E11:E25" si="1">SUM(C11:D11)</f>
        <v>60</v>
      </c>
      <c r="F11" s="2810">
        <f>+E11</f>
        <v>60</v>
      </c>
      <c r="G11" s="2746">
        <f t="shared" ref="G11:G25" si="2">H11-F11</f>
        <v>40</v>
      </c>
      <c r="H11" s="2746">
        <f t="shared" ref="H11:H25" si="3">$B$8*I11</f>
        <v>100</v>
      </c>
      <c r="I11" s="2995">
        <f t="shared" ref="I11:I25" si="4">SUM(M11,Q11,U11,Y11,)</f>
        <v>4</v>
      </c>
      <c r="J11" s="1339">
        <v>0</v>
      </c>
      <c r="K11" s="70">
        <v>30</v>
      </c>
      <c r="L11" s="70">
        <v>20</v>
      </c>
      <c r="M11" s="74">
        <v>2</v>
      </c>
      <c r="N11" s="2735">
        <v>0</v>
      </c>
      <c r="O11" s="2736">
        <v>30</v>
      </c>
      <c r="P11" s="2736">
        <v>20</v>
      </c>
      <c r="Q11" s="2996">
        <v>2</v>
      </c>
      <c r="R11" s="2735"/>
      <c r="S11" s="2736"/>
      <c r="T11" s="2736"/>
      <c r="U11" s="2737"/>
      <c r="V11" s="2735"/>
      <c r="W11" s="2736"/>
      <c r="X11" s="2736"/>
      <c r="Y11" s="2737"/>
      <c r="Z11" s="2822" t="s">
        <v>58</v>
      </c>
    </row>
    <row r="12" spans="1:34">
      <c r="A12" s="1335">
        <v>2</v>
      </c>
      <c r="B12" s="2997" t="s">
        <v>359</v>
      </c>
      <c r="C12" s="1342">
        <f>SUM(J12,N12,R12,V12,)</f>
        <v>0</v>
      </c>
      <c r="D12" s="1341">
        <f>SUM(K12,O12,S12,W12,)</f>
        <v>45</v>
      </c>
      <c r="E12" s="2756">
        <f>SUM(C12:D12)</f>
        <v>45</v>
      </c>
      <c r="F12" s="1334">
        <f>+E12</f>
        <v>45</v>
      </c>
      <c r="G12" s="1341">
        <f>H12-F12</f>
        <v>55</v>
      </c>
      <c r="H12" s="1341">
        <f>$B$8*I12</f>
        <v>100</v>
      </c>
      <c r="I12" s="2998">
        <f>SUM(M12,Q12,U12,Y12,)</f>
        <v>4</v>
      </c>
      <c r="J12" s="1334"/>
      <c r="K12" s="1341"/>
      <c r="L12" s="1341"/>
      <c r="M12" s="1344"/>
      <c r="N12" s="1342"/>
      <c r="O12" s="1341"/>
      <c r="P12" s="1341"/>
      <c r="Q12" s="2998"/>
      <c r="R12" s="1342">
        <v>0</v>
      </c>
      <c r="S12" s="1341">
        <v>45</v>
      </c>
      <c r="T12" s="1341">
        <v>55</v>
      </c>
      <c r="U12" s="1343">
        <v>4</v>
      </c>
      <c r="V12" s="1342"/>
      <c r="W12" s="1341"/>
      <c r="X12" s="1341"/>
      <c r="Y12" s="1343"/>
      <c r="Z12" s="1345" t="s">
        <v>64</v>
      </c>
    </row>
    <row r="13" spans="1:34" ht="13.5" thickBot="1">
      <c r="A13" s="1335">
        <v>3</v>
      </c>
      <c r="B13" s="1264" t="s">
        <v>360</v>
      </c>
      <c r="C13" s="2750">
        <f>SUM(J13,N13,R13,V13,)</f>
        <v>0</v>
      </c>
      <c r="D13" s="1351">
        <f>SUM(K13,O13,S13,W13,)</f>
        <v>30</v>
      </c>
      <c r="E13" s="2751">
        <f>SUM(C13:D13)</f>
        <v>30</v>
      </c>
      <c r="F13" s="2752">
        <f>+E13</f>
        <v>30</v>
      </c>
      <c r="G13" s="1351">
        <f>H13-F13</f>
        <v>20</v>
      </c>
      <c r="H13" s="1351">
        <f>$B$8*I13</f>
        <v>50</v>
      </c>
      <c r="I13" s="2999">
        <f>SUM(M13,Q13,U13,Y13,)</f>
        <v>2</v>
      </c>
      <c r="J13" s="2752">
        <v>0</v>
      </c>
      <c r="K13" s="1351">
        <v>30</v>
      </c>
      <c r="L13" s="1351">
        <v>20</v>
      </c>
      <c r="M13" s="2753">
        <v>2</v>
      </c>
      <c r="N13" s="2750"/>
      <c r="O13" s="1351"/>
      <c r="P13" s="1351"/>
      <c r="Q13" s="2773"/>
      <c r="R13" s="2750"/>
      <c r="S13" s="1351"/>
      <c r="T13" s="1351"/>
      <c r="U13" s="2999"/>
      <c r="V13" s="2750"/>
      <c r="W13" s="1351"/>
      <c r="X13" s="1351"/>
      <c r="Y13" s="2773"/>
      <c r="Z13" s="2793" t="s">
        <v>66</v>
      </c>
    </row>
    <row r="14" spans="1:34" ht="13.5" thickBot="1">
      <c r="A14" s="2739"/>
      <c r="B14" s="3000" t="s">
        <v>151</v>
      </c>
      <c r="C14" s="2735">
        <f>SUM(C11:C13)</f>
        <v>0</v>
      </c>
      <c r="D14" s="2735">
        <f t="shared" ref="D14:U14" si="5">SUM(D11:D13)</f>
        <v>135</v>
      </c>
      <c r="E14" s="2735">
        <f t="shared" si="5"/>
        <v>135</v>
      </c>
      <c r="F14" s="2735">
        <f t="shared" si="5"/>
        <v>135</v>
      </c>
      <c r="G14" s="2735">
        <f t="shared" si="5"/>
        <v>115</v>
      </c>
      <c r="H14" s="2735">
        <f t="shared" si="5"/>
        <v>250</v>
      </c>
      <c r="I14" s="3001">
        <f t="shared" si="5"/>
        <v>10</v>
      </c>
      <c r="J14" s="2735">
        <f t="shared" si="5"/>
        <v>0</v>
      </c>
      <c r="K14" s="2735">
        <f t="shared" si="5"/>
        <v>60</v>
      </c>
      <c r="L14" s="2735">
        <f t="shared" si="5"/>
        <v>40</v>
      </c>
      <c r="M14" s="3001">
        <f t="shared" si="5"/>
        <v>4</v>
      </c>
      <c r="N14" s="2735">
        <f t="shared" si="5"/>
        <v>0</v>
      </c>
      <c r="O14" s="2735">
        <f t="shared" si="5"/>
        <v>30</v>
      </c>
      <c r="P14" s="2735">
        <f t="shared" si="5"/>
        <v>20</v>
      </c>
      <c r="Q14" s="3001">
        <f t="shared" si="5"/>
        <v>2</v>
      </c>
      <c r="R14" s="2735">
        <f t="shared" si="5"/>
        <v>0</v>
      </c>
      <c r="S14" s="2735">
        <f t="shared" si="5"/>
        <v>45</v>
      </c>
      <c r="T14" s="2735">
        <f t="shared" si="5"/>
        <v>55</v>
      </c>
      <c r="U14" s="3001">
        <f t="shared" si="5"/>
        <v>4</v>
      </c>
      <c r="V14" s="2735"/>
      <c r="W14" s="2735"/>
      <c r="X14" s="2735"/>
      <c r="Y14" s="2735"/>
      <c r="Z14" s="3002"/>
    </row>
    <row r="15" spans="1:34" ht="15" customHeight="1" thickBot="1">
      <c r="A15" s="3003"/>
      <c r="B15" s="5759" t="s">
        <v>424</v>
      </c>
      <c r="C15" s="5760"/>
      <c r="D15" s="5760"/>
      <c r="E15" s="5760"/>
      <c r="F15" s="5760"/>
      <c r="G15" s="5760"/>
      <c r="H15" s="5760"/>
      <c r="I15" s="5760"/>
      <c r="J15" s="5760"/>
      <c r="K15" s="5760"/>
      <c r="L15" s="5760"/>
      <c r="M15" s="5760"/>
      <c r="N15" s="5760"/>
      <c r="O15" s="5760"/>
      <c r="P15" s="5760"/>
      <c r="Q15" s="5760"/>
      <c r="R15" s="5760"/>
      <c r="S15" s="5760"/>
      <c r="T15" s="5760"/>
      <c r="U15" s="5760"/>
      <c r="V15" s="5760"/>
      <c r="W15" s="5760"/>
      <c r="X15" s="5760"/>
      <c r="Y15" s="5760"/>
      <c r="Z15" s="5761"/>
      <c r="AA15" s="3004"/>
      <c r="AB15" s="3004"/>
      <c r="AC15" s="3004"/>
      <c r="AD15" s="3004"/>
      <c r="AE15" s="3004"/>
      <c r="AF15" s="3004"/>
      <c r="AG15" s="3004"/>
      <c r="AH15" s="3005"/>
    </row>
    <row r="16" spans="1:34" ht="15" customHeight="1" thickBot="1">
      <c r="A16" s="2739" t="s">
        <v>15</v>
      </c>
      <c r="B16" s="5762" t="s">
        <v>68</v>
      </c>
      <c r="C16" s="5763"/>
      <c r="D16" s="5763"/>
      <c r="E16" s="5763"/>
      <c r="F16" s="5763"/>
      <c r="G16" s="5763"/>
      <c r="H16" s="5763"/>
      <c r="I16" s="5763"/>
      <c r="J16" s="5763"/>
      <c r="K16" s="5763"/>
      <c r="L16" s="5763"/>
      <c r="M16" s="5763"/>
      <c r="N16" s="5763"/>
      <c r="O16" s="5763"/>
      <c r="P16" s="5763"/>
      <c r="Q16" s="5763"/>
      <c r="R16" s="5763"/>
      <c r="S16" s="5763"/>
      <c r="T16" s="5763"/>
      <c r="U16" s="5763"/>
      <c r="V16" s="5763"/>
      <c r="W16" s="5763"/>
      <c r="X16" s="5763"/>
      <c r="Y16" s="5763"/>
      <c r="Z16" s="5764"/>
    </row>
    <row r="17" spans="1:30">
      <c r="A17" s="2808">
        <v>4</v>
      </c>
      <c r="B17" s="1265" t="s">
        <v>358</v>
      </c>
      <c r="C17" s="72">
        <f t="shared" si="0"/>
        <v>15</v>
      </c>
      <c r="D17" s="70">
        <f t="shared" si="0"/>
        <v>15</v>
      </c>
      <c r="E17" s="3006">
        <f t="shared" si="1"/>
        <v>30</v>
      </c>
      <c r="F17" s="72">
        <f t="shared" ref="F17:F38" si="6">+E17</f>
        <v>30</v>
      </c>
      <c r="G17" s="70">
        <f t="shared" si="2"/>
        <v>45</v>
      </c>
      <c r="H17" s="70">
        <f t="shared" si="3"/>
        <v>75</v>
      </c>
      <c r="I17" s="3007">
        <f t="shared" si="4"/>
        <v>3</v>
      </c>
      <c r="J17" s="72"/>
      <c r="K17" s="70"/>
      <c r="L17" s="70"/>
      <c r="M17" s="71"/>
      <c r="N17" s="1339">
        <v>15</v>
      </c>
      <c r="O17" s="70">
        <v>15</v>
      </c>
      <c r="P17" s="70">
        <v>45</v>
      </c>
      <c r="Q17" s="74">
        <v>3</v>
      </c>
      <c r="R17" s="84"/>
      <c r="S17" s="85"/>
      <c r="T17" s="85"/>
      <c r="U17" s="86"/>
      <c r="V17" s="1339"/>
      <c r="W17" s="70"/>
      <c r="X17" s="70"/>
      <c r="Y17" s="3008"/>
      <c r="Z17" s="3009" t="s">
        <v>47</v>
      </c>
    </row>
    <row r="18" spans="1:30">
      <c r="A18" s="2734">
        <v>5</v>
      </c>
      <c r="B18" s="2783" t="s">
        <v>363</v>
      </c>
      <c r="C18" s="1342">
        <f t="shared" si="0"/>
        <v>15</v>
      </c>
      <c r="D18" s="1341">
        <f t="shared" si="0"/>
        <v>30</v>
      </c>
      <c r="E18" s="3010">
        <f t="shared" si="1"/>
        <v>45</v>
      </c>
      <c r="F18" s="1342">
        <f t="shared" si="6"/>
        <v>45</v>
      </c>
      <c r="G18" s="1341">
        <f t="shared" si="2"/>
        <v>30</v>
      </c>
      <c r="H18" s="1341">
        <f t="shared" si="3"/>
        <v>75</v>
      </c>
      <c r="I18" s="2998">
        <f t="shared" si="4"/>
        <v>3</v>
      </c>
      <c r="J18" s="1342">
        <v>15</v>
      </c>
      <c r="K18" s="1341">
        <v>30</v>
      </c>
      <c r="L18" s="1341">
        <v>30</v>
      </c>
      <c r="M18" s="2998">
        <v>3</v>
      </c>
      <c r="N18" s="1334"/>
      <c r="O18" s="1341"/>
      <c r="P18" s="1341"/>
      <c r="Q18" s="3011"/>
      <c r="R18" s="1342"/>
      <c r="S18" s="1341"/>
      <c r="T18" s="1341"/>
      <c r="U18" s="2998"/>
      <c r="V18" s="1334"/>
      <c r="W18" s="1341"/>
      <c r="X18" s="1341"/>
      <c r="Y18" s="3011"/>
      <c r="Z18" s="2781" t="s">
        <v>44</v>
      </c>
    </row>
    <row r="19" spans="1:30">
      <c r="A19" s="2734">
        <v>6</v>
      </c>
      <c r="B19" s="2744" t="s">
        <v>364</v>
      </c>
      <c r="C19" s="2750">
        <f t="shared" si="0"/>
        <v>15</v>
      </c>
      <c r="D19" s="1351">
        <f t="shared" si="0"/>
        <v>15</v>
      </c>
      <c r="E19" s="3012">
        <f t="shared" si="1"/>
        <v>30</v>
      </c>
      <c r="F19" s="2750">
        <f t="shared" si="6"/>
        <v>30</v>
      </c>
      <c r="G19" s="1351">
        <f t="shared" si="2"/>
        <v>20</v>
      </c>
      <c r="H19" s="1351">
        <f t="shared" si="3"/>
        <v>50</v>
      </c>
      <c r="I19" s="2999">
        <f t="shared" si="4"/>
        <v>2</v>
      </c>
      <c r="J19" s="2798"/>
      <c r="K19" s="1279"/>
      <c r="L19" s="1279"/>
      <c r="M19" s="1281"/>
      <c r="N19" s="2798"/>
      <c r="O19" s="1279"/>
      <c r="P19" s="1279"/>
      <c r="Q19" s="1281"/>
      <c r="R19" s="2798">
        <v>15</v>
      </c>
      <c r="S19" s="1279">
        <v>15</v>
      </c>
      <c r="T19" s="1279">
        <v>20</v>
      </c>
      <c r="U19" s="3013">
        <v>2</v>
      </c>
      <c r="V19" s="1305"/>
      <c r="W19" s="1279"/>
      <c r="X19" s="1279"/>
      <c r="Y19" s="1281"/>
      <c r="Z19" s="2781" t="s">
        <v>45</v>
      </c>
      <c r="AD19" s="1265"/>
    </row>
    <row r="20" spans="1:30">
      <c r="A20" s="2734">
        <v>7</v>
      </c>
      <c r="B20" s="2783" t="s">
        <v>365</v>
      </c>
      <c r="C20" s="2750">
        <f t="shared" si="0"/>
        <v>15</v>
      </c>
      <c r="D20" s="1351">
        <f t="shared" si="0"/>
        <v>30</v>
      </c>
      <c r="E20" s="3012">
        <f t="shared" si="1"/>
        <v>45</v>
      </c>
      <c r="F20" s="2750">
        <f t="shared" si="6"/>
        <v>45</v>
      </c>
      <c r="G20" s="1351">
        <f t="shared" si="2"/>
        <v>55</v>
      </c>
      <c r="H20" s="1351">
        <f t="shared" si="3"/>
        <v>100</v>
      </c>
      <c r="I20" s="2999">
        <f t="shared" si="4"/>
        <v>4</v>
      </c>
      <c r="J20" s="1342"/>
      <c r="K20" s="1341"/>
      <c r="L20" s="1341"/>
      <c r="M20" s="3011"/>
      <c r="N20" s="1342">
        <v>15</v>
      </c>
      <c r="O20" s="1341">
        <v>30</v>
      </c>
      <c r="P20" s="1341">
        <v>55</v>
      </c>
      <c r="Q20" s="3011">
        <v>4</v>
      </c>
      <c r="R20" s="1342"/>
      <c r="S20" s="1341"/>
      <c r="T20" s="1341"/>
      <c r="U20" s="1343"/>
      <c r="V20" s="1334"/>
      <c r="W20" s="1341"/>
      <c r="X20" s="1341"/>
      <c r="Y20" s="1344"/>
      <c r="Z20" s="2781" t="s">
        <v>47</v>
      </c>
      <c r="AD20" s="1265"/>
    </row>
    <row r="21" spans="1:30">
      <c r="A21" s="2734">
        <v>8</v>
      </c>
      <c r="B21" s="3014" t="s">
        <v>366</v>
      </c>
      <c r="C21" s="3015">
        <f t="shared" si="0"/>
        <v>15</v>
      </c>
      <c r="D21" s="1620">
        <f t="shared" si="0"/>
        <v>15</v>
      </c>
      <c r="E21" s="3016">
        <f t="shared" si="1"/>
        <v>30</v>
      </c>
      <c r="F21" s="3015">
        <f t="shared" si="6"/>
        <v>30</v>
      </c>
      <c r="G21" s="1620">
        <f t="shared" si="2"/>
        <v>20</v>
      </c>
      <c r="H21" s="1620">
        <f t="shared" si="3"/>
        <v>50</v>
      </c>
      <c r="I21" s="3017">
        <f t="shared" si="4"/>
        <v>2</v>
      </c>
      <c r="J21" s="1342"/>
      <c r="K21" s="1341"/>
      <c r="L21" s="1341"/>
      <c r="M21" s="1343"/>
      <c r="N21" s="3018"/>
      <c r="O21" s="3019"/>
      <c r="P21" s="3019"/>
      <c r="Q21" s="3020"/>
      <c r="R21" s="3018">
        <v>15</v>
      </c>
      <c r="S21" s="3019">
        <v>15</v>
      </c>
      <c r="T21" s="3019">
        <v>20</v>
      </c>
      <c r="U21" s="3021">
        <v>2</v>
      </c>
      <c r="V21" s="1334"/>
      <c r="W21" s="1341"/>
      <c r="X21" s="1341"/>
      <c r="Y21" s="1344"/>
      <c r="Z21" s="2781" t="s">
        <v>45</v>
      </c>
      <c r="AD21" s="1265"/>
    </row>
    <row r="22" spans="1:30">
      <c r="A22" s="2734">
        <v>9</v>
      </c>
      <c r="B22" s="1292" t="s">
        <v>367</v>
      </c>
      <c r="C22" s="3015">
        <f t="shared" si="0"/>
        <v>15</v>
      </c>
      <c r="D22" s="1620">
        <f t="shared" si="0"/>
        <v>15</v>
      </c>
      <c r="E22" s="3016">
        <f t="shared" si="1"/>
        <v>30</v>
      </c>
      <c r="F22" s="3015">
        <f t="shared" si="6"/>
        <v>30</v>
      </c>
      <c r="G22" s="1620">
        <f t="shared" si="2"/>
        <v>45</v>
      </c>
      <c r="H22" s="1620">
        <f t="shared" si="3"/>
        <v>75</v>
      </c>
      <c r="I22" s="3017">
        <f t="shared" si="4"/>
        <v>3</v>
      </c>
      <c r="J22" s="2750"/>
      <c r="K22" s="1351"/>
      <c r="L22" s="1351"/>
      <c r="M22" s="2773"/>
      <c r="N22" s="2750"/>
      <c r="O22" s="1351"/>
      <c r="P22" s="1351"/>
      <c r="Q22" s="1354"/>
      <c r="R22" s="2750"/>
      <c r="S22" s="1351"/>
      <c r="T22" s="1351"/>
      <c r="U22" s="2773"/>
      <c r="V22" s="3022">
        <v>15</v>
      </c>
      <c r="W22" s="1620">
        <v>15</v>
      </c>
      <c r="X22" s="1620">
        <v>45</v>
      </c>
      <c r="Y22" s="3023">
        <v>3</v>
      </c>
      <c r="Z22" s="2781" t="s">
        <v>50</v>
      </c>
      <c r="AD22" s="1265"/>
    </row>
    <row r="23" spans="1:30">
      <c r="A23" s="3024">
        <v>10</v>
      </c>
      <c r="B23" s="1292" t="s">
        <v>368</v>
      </c>
      <c r="C23" s="3015">
        <f t="shared" si="0"/>
        <v>15</v>
      </c>
      <c r="D23" s="1620">
        <f t="shared" si="0"/>
        <v>15</v>
      </c>
      <c r="E23" s="3016">
        <f t="shared" si="1"/>
        <v>30</v>
      </c>
      <c r="F23" s="3015">
        <f t="shared" si="6"/>
        <v>30</v>
      </c>
      <c r="G23" s="1620">
        <f t="shared" si="2"/>
        <v>20</v>
      </c>
      <c r="H23" s="1620">
        <f t="shared" si="3"/>
        <v>50</v>
      </c>
      <c r="I23" s="3017">
        <f t="shared" si="4"/>
        <v>2</v>
      </c>
      <c r="J23" s="3015">
        <v>15</v>
      </c>
      <c r="K23" s="1620">
        <v>15</v>
      </c>
      <c r="L23" s="1620">
        <v>20</v>
      </c>
      <c r="M23" s="3025">
        <v>2</v>
      </c>
      <c r="N23" s="3015"/>
      <c r="O23" s="1620"/>
      <c r="P23" s="1620"/>
      <c r="Q23" s="3026"/>
      <c r="R23" s="3015"/>
      <c r="S23" s="1620"/>
      <c r="T23" s="1620"/>
      <c r="U23" s="3025"/>
      <c r="V23" s="3022"/>
      <c r="W23" s="1620"/>
      <c r="X23" s="1620"/>
      <c r="Y23" s="3023"/>
      <c r="Z23" s="3027" t="s">
        <v>44</v>
      </c>
      <c r="AD23" s="1265"/>
    </row>
    <row r="24" spans="1:30">
      <c r="A24" s="2734">
        <v>11</v>
      </c>
      <c r="B24" s="3028" t="s">
        <v>361</v>
      </c>
      <c r="C24" s="1342">
        <f t="shared" si="0"/>
        <v>0</v>
      </c>
      <c r="D24" s="1341">
        <f t="shared" si="0"/>
        <v>60</v>
      </c>
      <c r="E24" s="3010">
        <f t="shared" si="1"/>
        <v>60</v>
      </c>
      <c r="F24" s="1342">
        <f t="shared" si="6"/>
        <v>60</v>
      </c>
      <c r="G24" s="1341">
        <f t="shared" si="2"/>
        <v>40</v>
      </c>
      <c r="H24" s="1341">
        <f t="shared" si="3"/>
        <v>100</v>
      </c>
      <c r="I24" s="2998">
        <f t="shared" si="4"/>
        <v>4</v>
      </c>
      <c r="J24" s="1342">
        <v>0</v>
      </c>
      <c r="K24" s="1341">
        <v>60</v>
      </c>
      <c r="L24" s="1341">
        <v>40</v>
      </c>
      <c r="M24" s="1343">
        <v>4</v>
      </c>
      <c r="N24" s="1334"/>
      <c r="O24" s="1341"/>
      <c r="P24" s="1341"/>
      <c r="Q24" s="1344"/>
      <c r="R24" s="1342"/>
      <c r="S24" s="1341"/>
      <c r="T24" s="1341"/>
      <c r="U24" s="2998"/>
      <c r="V24" s="1334"/>
      <c r="W24" s="1341"/>
      <c r="X24" s="1341"/>
      <c r="Y24" s="1344"/>
      <c r="Z24" s="2754" t="s">
        <v>66</v>
      </c>
      <c r="AD24" s="1265"/>
    </row>
    <row r="25" spans="1:30" ht="13.5" thickBot="1">
      <c r="A25" s="2734">
        <v>12</v>
      </c>
      <c r="B25" s="1264" t="s">
        <v>362</v>
      </c>
      <c r="C25" s="2750">
        <f t="shared" si="0"/>
        <v>15</v>
      </c>
      <c r="D25" s="1351">
        <f t="shared" si="0"/>
        <v>30</v>
      </c>
      <c r="E25" s="3012">
        <f t="shared" si="1"/>
        <v>45</v>
      </c>
      <c r="F25" s="2750">
        <f t="shared" si="6"/>
        <v>45</v>
      </c>
      <c r="G25" s="1351">
        <f t="shared" si="2"/>
        <v>55</v>
      </c>
      <c r="H25" s="1351">
        <f t="shared" si="3"/>
        <v>100</v>
      </c>
      <c r="I25" s="2999">
        <f t="shared" si="4"/>
        <v>4</v>
      </c>
      <c r="J25" s="2750"/>
      <c r="K25" s="1351"/>
      <c r="L25" s="1351"/>
      <c r="M25" s="2773"/>
      <c r="N25" s="2838"/>
      <c r="O25" s="2759"/>
      <c r="P25" s="2759"/>
      <c r="Q25" s="3029"/>
      <c r="R25" s="2758">
        <v>15</v>
      </c>
      <c r="S25" s="2759">
        <v>30</v>
      </c>
      <c r="T25" s="2759">
        <v>55</v>
      </c>
      <c r="U25" s="2760">
        <v>4</v>
      </c>
      <c r="V25" s="2838"/>
      <c r="W25" s="2759"/>
      <c r="X25" s="2759"/>
      <c r="Y25" s="3029"/>
      <c r="Z25" s="3030" t="s">
        <v>45</v>
      </c>
      <c r="AD25" s="1265"/>
    </row>
    <row r="26" spans="1:30" ht="13.5" thickBot="1">
      <c r="A26" s="1327"/>
      <c r="B26" s="2741" t="s">
        <v>55</v>
      </c>
      <c r="C26" s="2775">
        <f>SUM(C17:C25)</f>
        <v>120</v>
      </c>
      <c r="D26" s="2775">
        <f t="shared" ref="D26:Y26" si="7">SUM(D17:D25)</f>
        <v>225</v>
      </c>
      <c r="E26" s="2775">
        <f t="shared" si="7"/>
        <v>345</v>
      </c>
      <c r="F26" s="2775">
        <f t="shared" si="7"/>
        <v>345</v>
      </c>
      <c r="G26" s="2775">
        <f t="shared" si="7"/>
        <v>330</v>
      </c>
      <c r="H26" s="2775">
        <f t="shared" si="7"/>
        <v>675</v>
      </c>
      <c r="I26" s="2776">
        <f t="shared" si="7"/>
        <v>27</v>
      </c>
      <c r="J26" s="2775">
        <f t="shared" si="7"/>
        <v>30</v>
      </c>
      <c r="K26" s="2775">
        <f t="shared" si="7"/>
        <v>105</v>
      </c>
      <c r="L26" s="2775">
        <f t="shared" si="7"/>
        <v>90</v>
      </c>
      <c r="M26" s="2776">
        <f t="shared" si="7"/>
        <v>9</v>
      </c>
      <c r="N26" s="2775">
        <f t="shared" si="7"/>
        <v>30</v>
      </c>
      <c r="O26" s="2775">
        <f t="shared" si="7"/>
        <v>45</v>
      </c>
      <c r="P26" s="2775">
        <f t="shared" si="7"/>
        <v>100</v>
      </c>
      <c r="Q26" s="2776">
        <f t="shared" si="7"/>
        <v>7</v>
      </c>
      <c r="R26" s="2775">
        <f t="shared" si="7"/>
        <v>45</v>
      </c>
      <c r="S26" s="2775">
        <f t="shared" si="7"/>
        <v>60</v>
      </c>
      <c r="T26" s="2775">
        <f t="shared" si="7"/>
        <v>95</v>
      </c>
      <c r="U26" s="2776">
        <f t="shared" si="7"/>
        <v>8</v>
      </c>
      <c r="V26" s="2775">
        <f t="shared" si="7"/>
        <v>15</v>
      </c>
      <c r="W26" s="2775">
        <f t="shared" si="7"/>
        <v>15</v>
      </c>
      <c r="X26" s="2775">
        <f t="shared" si="7"/>
        <v>45</v>
      </c>
      <c r="Y26" s="2776">
        <f t="shared" si="7"/>
        <v>3</v>
      </c>
      <c r="Z26" s="2787"/>
      <c r="AD26" s="1265"/>
    </row>
    <row r="27" spans="1:30" ht="15" customHeight="1" thickBot="1">
      <c r="A27" s="3031"/>
      <c r="B27" s="5697" t="s">
        <v>417</v>
      </c>
      <c r="C27" s="5698"/>
      <c r="D27" s="5698"/>
      <c r="E27" s="5698"/>
      <c r="F27" s="5698"/>
      <c r="G27" s="5698"/>
      <c r="H27" s="5698"/>
      <c r="I27" s="5698"/>
      <c r="J27" s="5698"/>
      <c r="K27" s="5698"/>
      <c r="L27" s="5698"/>
      <c r="M27" s="5698"/>
      <c r="N27" s="5698"/>
      <c r="O27" s="5698"/>
      <c r="P27" s="5698"/>
      <c r="Q27" s="5698"/>
      <c r="R27" s="5698"/>
      <c r="S27" s="5698"/>
      <c r="T27" s="5698"/>
      <c r="U27" s="5698"/>
      <c r="V27" s="5698"/>
      <c r="W27" s="5698"/>
      <c r="X27" s="5698"/>
      <c r="Y27" s="5698"/>
      <c r="Z27" s="5699"/>
      <c r="AD27" s="1265"/>
    </row>
    <row r="28" spans="1:30" ht="13.5" thickBot="1">
      <c r="A28" s="2739" t="s">
        <v>16</v>
      </c>
      <c r="B28" s="5703" t="s">
        <v>369</v>
      </c>
      <c r="C28" s="5703"/>
      <c r="D28" s="5703"/>
      <c r="E28" s="5703"/>
      <c r="F28" s="5703"/>
      <c r="G28" s="5703"/>
      <c r="H28" s="5703"/>
      <c r="I28" s="5703"/>
      <c r="J28" s="5703"/>
      <c r="K28" s="5703"/>
      <c r="L28" s="5703"/>
      <c r="M28" s="5703"/>
      <c r="N28" s="5703"/>
      <c r="O28" s="5703"/>
      <c r="P28" s="5703"/>
      <c r="Q28" s="5703"/>
      <c r="R28" s="5703"/>
      <c r="S28" s="5703"/>
      <c r="T28" s="5703"/>
      <c r="U28" s="5703"/>
      <c r="V28" s="5703"/>
      <c r="W28" s="5703"/>
      <c r="X28" s="5703"/>
      <c r="Y28" s="5704"/>
      <c r="Z28" s="3032"/>
    </row>
    <row r="29" spans="1:30">
      <c r="A29" s="2808">
        <v>13</v>
      </c>
      <c r="B29" s="3033" t="s">
        <v>370</v>
      </c>
      <c r="C29" s="2735">
        <f>SUM(J29,N29,R29,V29,)</f>
        <v>15</v>
      </c>
      <c r="D29" s="2736">
        <f>SUM(K29,O29,S29,W29,)</f>
        <v>30</v>
      </c>
      <c r="E29" s="3034">
        <f>SUM(C29:D29)</f>
        <v>45</v>
      </c>
      <c r="F29" s="2752">
        <f>+E29</f>
        <v>45</v>
      </c>
      <c r="G29" s="1351">
        <f>H29-F29</f>
        <v>30</v>
      </c>
      <c r="H29" s="1351">
        <f>$B$8*I29</f>
        <v>75</v>
      </c>
      <c r="I29" s="2999">
        <f>SUM(M29,Q29,U29,Y29,)</f>
        <v>3</v>
      </c>
      <c r="J29" s="2745">
        <v>15</v>
      </c>
      <c r="K29" s="2746">
        <v>30</v>
      </c>
      <c r="L29" s="2746">
        <v>30</v>
      </c>
      <c r="M29" s="2748">
        <v>3</v>
      </c>
      <c r="N29" s="2810"/>
      <c r="O29" s="2746"/>
      <c r="P29" s="2746"/>
      <c r="Q29" s="2811"/>
      <c r="R29" s="2745"/>
      <c r="S29" s="2746"/>
      <c r="T29" s="2746"/>
      <c r="U29" s="2995"/>
      <c r="V29" s="2745"/>
      <c r="W29" s="2746"/>
      <c r="X29" s="2746"/>
      <c r="Y29" s="2995"/>
      <c r="Z29" s="1337" t="s">
        <v>44</v>
      </c>
    </row>
    <row r="30" spans="1:30">
      <c r="A30" s="2734">
        <v>14</v>
      </c>
      <c r="B30" s="1303" t="s">
        <v>371</v>
      </c>
      <c r="C30" s="2750">
        <f>SUM(J30,N30,R30,V30,)</f>
        <v>15</v>
      </c>
      <c r="D30" s="1351">
        <f>SUM(K30,O30,S30,W30,)</f>
        <v>15</v>
      </c>
      <c r="E30" s="2751">
        <f>SUM(C30:D30)</f>
        <v>30</v>
      </c>
      <c r="F30" s="2752">
        <f>+E30</f>
        <v>30</v>
      </c>
      <c r="G30" s="1351">
        <f>H30-F30</f>
        <v>20</v>
      </c>
      <c r="H30" s="1351">
        <f>$B$8*I30</f>
        <v>50</v>
      </c>
      <c r="I30" s="2999">
        <f>SUM(M30,Q30,U30,Y30,)</f>
        <v>2</v>
      </c>
      <c r="J30" s="2798"/>
      <c r="K30" s="1279"/>
      <c r="L30" s="1279"/>
      <c r="M30" s="2795"/>
      <c r="N30" s="1305"/>
      <c r="O30" s="1279"/>
      <c r="P30" s="1279"/>
      <c r="Q30" s="1306"/>
      <c r="R30" s="2798">
        <v>15</v>
      </c>
      <c r="S30" s="1279">
        <v>15</v>
      </c>
      <c r="T30" s="1279">
        <v>20</v>
      </c>
      <c r="U30" s="3013">
        <v>2</v>
      </c>
      <c r="V30" s="2798"/>
      <c r="W30" s="1279"/>
      <c r="X30" s="1279"/>
      <c r="Y30" s="3013"/>
      <c r="Z30" s="1345" t="s">
        <v>64</v>
      </c>
    </row>
    <row r="31" spans="1:30">
      <c r="A31" s="2734">
        <v>15</v>
      </c>
      <c r="B31" s="1307" t="s">
        <v>372</v>
      </c>
      <c r="C31" s="2750">
        <f t="shared" ref="C31:D35" si="8">SUM(J31,N31,R31,V31,)</f>
        <v>15</v>
      </c>
      <c r="D31" s="1351">
        <f t="shared" si="8"/>
        <v>30</v>
      </c>
      <c r="E31" s="2751">
        <f t="shared" ref="E31:E35" si="9">SUM(C31:D31)</f>
        <v>45</v>
      </c>
      <c r="F31" s="2752">
        <f t="shared" si="6"/>
        <v>45</v>
      </c>
      <c r="G31" s="1351">
        <f t="shared" ref="G31:G35" si="10">H31-F31</f>
        <v>30</v>
      </c>
      <c r="H31" s="1351">
        <f t="shared" ref="H31:H35" si="11">$B$8*I31</f>
        <v>75</v>
      </c>
      <c r="I31" s="2999">
        <f t="shared" ref="I31:I35" si="12">SUM(M31,Q31,U31,Y31,)</f>
        <v>3</v>
      </c>
      <c r="J31" s="2798">
        <v>15</v>
      </c>
      <c r="K31" s="1279">
        <v>30</v>
      </c>
      <c r="L31" s="1279">
        <v>30</v>
      </c>
      <c r="M31" s="2795">
        <v>3</v>
      </c>
      <c r="N31" s="1305"/>
      <c r="O31" s="1279"/>
      <c r="P31" s="1279"/>
      <c r="Q31" s="1306"/>
      <c r="R31" s="2798"/>
      <c r="S31" s="1279"/>
      <c r="T31" s="1279"/>
      <c r="U31" s="3013"/>
      <c r="V31" s="2798"/>
      <c r="W31" s="1279"/>
      <c r="X31" s="1279"/>
      <c r="Y31" s="3013"/>
      <c r="Z31" s="1337" t="s">
        <v>44</v>
      </c>
    </row>
    <row r="32" spans="1:30">
      <c r="A32" s="2734">
        <v>16</v>
      </c>
      <c r="B32" s="1308" t="s">
        <v>373</v>
      </c>
      <c r="C32" s="3015">
        <f t="shared" si="8"/>
        <v>15</v>
      </c>
      <c r="D32" s="1620">
        <f t="shared" si="8"/>
        <v>15</v>
      </c>
      <c r="E32" s="3035">
        <f t="shared" si="9"/>
        <v>30</v>
      </c>
      <c r="F32" s="3022">
        <f t="shared" si="6"/>
        <v>30</v>
      </c>
      <c r="G32" s="1620">
        <f t="shared" si="10"/>
        <v>45</v>
      </c>
      <c r="H32" s="1620">
        <f t="shared" si="11"/>
        <v>75</v>
      </c>
      <c r="I32" s="3017">
        <f t="shared" si="12"/>
        <v>3</v>
      </c>
      <c r="J32" s="2798"/>
      <c r="K32" s="1279"/>
      <c r="L32" s="1279"/>
      <c r="M32" s="2795"/>
      <c r="N32" s="1305">
        <v>15</v>
      </c>
      <c r="O32" s="1279">
        <v>15</v>
      </c>
      <c r="P32" s="1279">
        <v>45</v>
      </c>
      <c r="Q32" s="1306">
        <v>3</v>
      </c>
      <c r="R32" s="2798"/>
      <c r="S32" s="1279"/>
      <c r="T32" s="1279"/>
      <c r="U32" s="3013"/>
      <c r="V32" s="2798"/>
      <c r="W32" s="1279"/>
      <c r="X32" s="1279"/>
      <c r="Y32" s="3013"/>
      <c r="Z32" s="1345" t="s">
        <v>58</v>
      </c>
    </row>
    <row r="33" spans="1:26">
      <c r="A33" s="2734">
        <v>17</v>
      </c>
      <c r="B33" s="1307" t="s">
        <v>374</v>
      </c>
      <c r="C33" s="2750">
        <f t="shared" si="8"/>
        <v>30</v>
      </c>
      <c r="D33" s="1351">
        <f t="shared" si="8"/>
        <v>0</v>
      </c>
      <c r="E33" s="2751">
        <f t="shared" si="9"/>
        <v>30</v>
      </c>
      <c r="F33" s="2752">
        <f t="shared" si="6"/>
        <v>30</v>
      </c>
      <c r="G33" s="1351">
        <f t="shared" si="10"/>
        <v>20</v>
      </c>
      <c r="H33" s="1351">
        <f t="shared" si="11"/>
        <v>50</v>
      </c>
      <c r="I33" s="2999">
        <f t="shared" si="12"/>
        <v>2</v>
      </c>
      <c r="J33" s="2798"/>
      <c r="K33" s="1279"/>
      <c r="L33" s="1279"/>
      <c r="M33" s="2795"/>
      <c r="N33" s="1305">
        <v>30</v>
      </c>
      <c r="O33" s="1279">
        <v>0</v>
      </c>
      <c r="P33" s="1279">
        <v>20</v>
      </c>
      <c r="Q33" s="1306">
        <v>2</v>
      </c>
      <c r="R33" s="2798"/>
      <c r="S33" s="1279"/>
      <c r="T33" s="1279"/>
      <c r="U33" s="3013"/>
      <c r="V33" s="2798"/>
      <c r="W33" s="1279"/>
      <c r="X33" s="1279"/>
      <c r="Y33" s="3013"/>
      <c r="Z33" s="1345" t="s">
        <v>58</v>
      </c>
    </row>
    <row r="34" spans="1:26">
      <c r="A34" s="2734">
        <v>18</v>
      </c>
      <c r="B34" s="1309" t="s">
        <v>375</v>
      </c>
      <c r="C34" s="3015">
        <f t="shared" si="8"/>
        <v>15</v>
      </c>
      <c r="D34" s="1620">
        <f t="shared" si="8"/>
        <v>15</v>
      </c>
      <c r="E34" s="3035">
        <f t="shared" si="9"/>
        <v>30</v>
      </c>
      <c r="F34" s="3022">
        <f t="shared" si="6"/>
        <v>30</v>
      </c>
      <c r="G34" s="1620">
        <f t="shared" si="10"/>
        <v>45</v>
      </c>
      <c r="H34" s="1620">
        <f t="shared" si="11"/>
        <v>75</v>
      </c>
      <c r="I34" s="3017">
        <f t="shared" si="12"/>
        <v>3</v>
      </c>
      <c r="J34" s="2798"/>
      <c r="K34" s="1279"/>
      <c r="L34" s="1279"/>
      <c r="M34" s="2795"/>
      <c r="N34" s="1305"/>
      <c r="O34" s="1279"/>
      <c r="P34" s="1279"/>
      <c r="Q34" s="1306"/>
      <c r="R34" s="2798"/>
      <c r="S34" s="1279"/>
      <c r="T34" s="1279"/>
      <c r="U34" s="3013"/>
      <c r="V34" s="2798">
        <v>15</v>
      </c>
      <c r="W34" s="1279">
        <v>15</v>
      </c>
      <c r="X34" s="1279">
        <v>45</v>
      </c>
      <c r="Y34" s="3013">
        <v>3</v>
      </c>
      <c r="Z34" s="1345" t="s">
        <v>62</v>
      </c>
    </row>
    <row r="35" spans="1:26" ht="13.5" thickBot="1">
      <c r="A35" s="1335">
        <v>19</v>
      </c>
      <c r="B35" s="3036" t="s">
        <v>376</v>
      </c>
      <c r="C35" s="2750">
        <f t="shared" si="8"/>
        <v>0</v>
      </c>
      <c r="D35" s="1351">
        <f t="shared" si="8"/>
        <v>15</v>
      </c>
      <c r="E35" s="2751">
        <f t="shared" si="9"/>
        <v>15</v>
      </c>
      <c r="F35" s="2752">
        <f t="shared" si="6"/>
        <v>15</v>
      </c>
      <c r="G35" s="1351">
        <f t="shared" si="10"/>
        <v>35</v>
      </c>
      <c r="H35" s="1351">
        <f t="shared" si="11"/>
        <v>50</v>
      </c>
      <c r="I35" s="2999">
        <f t="shared" si="12"/>
        <v>2</v>
      </c>
      <c r="J35" s="1355"/>
      <c r="K35" s="1356"/>
      <c r="L35" s="1356"/>
      <c r="M35" s="1357"/>
      <c r="N35" s="3037"/>
      <c r="O35" s="1356"/>
      <c r="P35" s="1356"/>
      <c r="Q35" s="3038"/>
      <c r="R35" s="1355"/>
      <c r="S35" s="1356"/>
      <c r="T35" s="1356"/>
      <c r="U35" s="1357"/>
      <c r="V35" s="1355">
        <v>0</v>
      </c>
      <c r="W35" s="1356">
        <v>15</v>
      </c>
      <c r="X35" s="1356">
        <v>35</v>
      </c>
      <c r="Y35" s="1357">
        <v>2</v>
      </c>
      <c r="Z35" s="1345" t="s">
        <v>62</v>
      </c>
    </row>
    <row r="36" spans="1:26" ht="13.5" thickBot="1">
      <c r="A36" s="2787"/>
      <c r="B36" s="2741" t="s">
        <v>55</v>
      </c>
      <c r="C36" s="2775">
        <f>SUM(C29:C35)</f>
        <v>105</v>
      </c>
      <c r="D36" s="2775">
        <f t="shared" ref="D36:Y36" si="13">SUM(D29:D35)</f>
        <v>120</v>
      </c>
      <c r="E36" s="2739">
        <f t="shared" si="13"/>
        <v>225</v>
      </c>
      <c r="F36" s="2805">
        <f t="shared" si="13"/>
        <v>225</v>
      </c>
      <c r="G36" s="2775">
        <f t="shared" si="13"/>
        <v>225</v>
      </c>
      <c r="H36" s="2775">
        <f t="shared" si="13"/>
        <v>450</v>
      </c>
      <c r="I36" s="2776">
        <f t="shared" si="13"/>
        <v>18</v>
      </c>
      <c r="J36" s="2775">
        <f t="shared" si="13"/>
        <v>30</v>
      </c>
      <c r="K36" s="2775">
        <f t="shared" si="13"/>
        <v>60</v>
      </c>
      <c r="L36" s="2775">
        <f t="shared" si="13"/>
        <v>60</v>
      </c>
      <c r="M36" s="2776">
        <f t="shared" si="13"/>
        <v>6</v>
      </c>
      <c r="N36" s="2775">
        <f t="shared" si="13"/>
        <v>45</v>
      </c>
      <c r="O36" s="2775">
        <f t="shared" si="13"/>
        <v>15</v>
      </c>
      <c r="P36" s="2775">
        <f t="shared" si="13"/>
        <v>65</v>
      </c>
      <c r="Q36" s="2776">
        <f t="shared" si="13"/>
        <v>5</v>
      </c>
      <c r="R36" s="2775">
        <f t="shared" si="13"/>
        <v>15</v>
      </c>
      <c r="S36" s="2775">
        <f t="shared" si="13"/>
        <v>15</v>
      </c>
      <c r="T36" s="2775">
        <f t="shared" si="13"/>
        <v>20</v>
      </c>
      <c r="U36" s="2776">
        <f t="shared" si="13"/>
        <v>2</v>
      </c>
      <c r="V36" s="2775">
        <f t="shared" si="13"/>
        <v>15</v>
      </c>
      <c r="W36" s="2775">
        <f t="shared" si="13"/>
        <v>30</v>
      </c>
      <c r="X36" s="2775">
        <f t="shared" si="13"/>
        <v>80</v>
      </c>
      <c r="Y36" s="1314">
        <f t="shared" si="13"/>
        <v>5</v>
      </c>
      <c r="Z36" s="2801"/>
    </row>
    <row r="37" spans="1:26" ht="13.5" thickBot="1">
      <c r="A37" s="2808" t="s">
        <v>17</v>
      </c>
      <c r="B37" s="2741" t="s">
        <v>453</v>
      </c>
      <c r="C37" s="2741"/>
      <c r="D37" s="2741"/>
      <c r="E37" s="2741"/>
      <c r="F37" s="2741"/>
      <c r="G37" s="2741"/>
      <c r="H37" s="2741"/>
      <c r="I37" s="2741"/>
      <c r="J37" s="2741"/>
      <c r="K37" s="2741"/>
      <c r="L37" s="2741"/>
      <c r="M37" s="2741"/>
      <c r="N37" s="2741"/>
      <c r="O37" s="2741"/>
      <c r="P37" s="2741"/>
      <c r="Q37" s="2741"/>
      <c r="R37" s="2741"/>
      <c r="S37" s="2741"/>
      <c r="T37" s="2741"/>
      <c r="U37" s="2741"/>
      <c r="V37" s="2741"/>
      <c r="W37" s="2741"/>
      <c r="X37" s="2741"/>
      <c r="Y37" s="2742"/>
      <c r="Z37" s="2743"/>
    </row>
    <row r="38" spans="1:26">
      <c r="A38" s="2734">
        <v>20</v>
      </c>
      <c r="B38" s="1303" t="s">
        <v>378</v>
      </c>
      <c r="C38" s="2750">
        <f t="shared" ref="C38:D41" si="14">SUM(J38,N38,R38,V38,)</f>
        <v>0</v>
      </c>
      <c r="D38" s="1351">
        <f t="shared" si="14"/>
        <v>120</v>
      </c>
      <c r="E38" s="1351">
        <f t="shared" ref="E38" si="15">SUM(C38:D38)</f>
        <v>120</v>
      </c>
      <c r="F38" s="1351">
        <f t="shared" si="6"/>
        <v>120</v>
      </c>
      <c r="G38" s="1351">
        <f t="shared" ref="G38" si="16">H38-F38</f>
        <v>180</v>
      </c>
      <c r="H38" s="1351">
        <f t="shared" ref="H38" si="17">$B$8*I38</f>
        <v>300</v>
      </c>
      <c r="I38" s="2999">
        <f>SUM(M38,Q38,U38,Y38,)</f>
        <v>12</v>
      </c>
      <c r="J38" s="2798">
        <v>0</v>
      </c>
      <c r="K38" s="1279">
        <v>30</v>
      </c>
      <c r="L38" s="1279">
        <v>45</v>
      </c>
      <c r="M38" s="3013">
        <v>3</v>
      </c>
      <c r="N38" s="2798">
        <v>0</v>
      </c>
      <c r="O38" s="1279">
        <v>30</v>
      </c>
      <c r="P38" s="1279">
        <v>45</v>
      </c>
      <c r="Q38" s="1306">
        <v>3</v>
      </c>
      <c r="R38" s="2798">
        <v>0</v>
      </c>
      <c r="S38" s="1279">
        <v>30</v>
      </c>
      <c r="T38" s="1279">
        <v>45</v>
      </c>
      <c r="U38" s="2795">
        <v>3</v>
      </c>
      <c r="V38" s="2745">
        <v>0</v>
      </c>
      <c r="W38" s="2746">
        <v>30</v>
      </c>
      <c r="X38" s="2746">
        <v>45</v>
      </c>
      <c r="Y38" s="2748">
        <v>3</v>
      </c>
      <c r="Z38" s="2822" t="s">
        <v>379</v>
      </c>
    </row>
    <row r="39" spans="1:26">
      <c r="A39" s="1335">
        <v>21</v>
      </c>
      <c r="B39" s="3039" t="s">
        <v>380</v>
      </c>
      <c r="C39" s="2750">
        <f t="shared" si="14"/>
        <v>0</v>
      </c>
      <c r="D39" s="1351">
        <f t="shared" si="14"/>
        <v>60</v>
      </c>
      <c r="E39" s="1351">
        <f>SUM(C39:D39)</f>
        <v>60</v>
      </c>
      <c r="F39" s="1351">
        <f>+E39</f>
        <v>60</v>
      </c>
      <c r="G39" s="1351">
        <f>H39-F39</f>
        <v>40</v>
      </c>
      <c r="H39" s="1351">
        <f>$B$8*I39</f>
        <v>100</v>
      </c>
      <c r="I39" s="2999">
        <f>SUM(M39,Q39,U39,Y39,)</f>
        <v>4</v>
      </c>
      <c r="J39" s="72"/>
      <c r="K39" s="70"/>
      <c r="L39" s="70"/>
      <c r="M39" s="3007"/>
      <c r="N39" s="72">
        <v>0</v>
      </c>
      <c r="O39" s="70">
        <v>60</v>
      </c>
      <c r="P39" s="70">
        <v>40</v>
      </c>
      <c r="Q39" s="74">
        <v>4</v>
      </c>
      <c r="R39" s="72"/>
      <c r="S39" s="70"/>
      <c r="T39" s="70"/>
      <c r="U39" s="71"/>
      <c r="V39" s="72"/>
      <c r="W39" s="70"/>
      <c r="X39" s="70"/>
      <c r="Y39" s="71"/>
      <c r="Z39" s="1345" t="s">
        <v>58</v>
      </c>
    </row>
    <row r="40" spans="1:26">
      <c r="A40" s="2734">
        <v>22</v>
      </c>
      <c r="B40" s="3040" t="s">
        <v>353</v>
      </c>
      <c r="C40" s="1334">
        <f t="shared" si="14"/>
        <v>0</v>
      </c>
      <c r="D40" s="1341">
        <f t="shared" si="14"/>
        <v>120</v>
      </c>
      <c r="E40" s="1341">
        <f>SUM(C40:D40)</f>
        <v>120</v>
      </c>
      <c r="F40" s="1341">
        <f>+E40</f>
        <v>120</v>
      </c>
      <c r="G40" s="1341">
        <f>H40-F40</f>
        <v>280</v>
      </c>
      <c r="H40" s="1341">
        <f t="shared" ref="H40:H41" si="18">$B$8*I40</f>
        <v>400</v>
      </c>
      <c r="I40" s="3011">
        <f>SUM(M40,Q40,U40,Y40,)</f>
        <v>16</v>
      </c>
      <c r="J40" s="3018">
        <v>0</v>
      </c>
      <c r="K40" s="3019">
        <v>30</v>
      </c>
      <c r="L40" s="3019">
        <v>70</v>
      </c>
      <c r="M40" s="3041">
        <v>4</v>
      </c>
      <c r="N40" s="3018">
        <v>0</v>
      </c>
      <c r="O40" s="3019">
        <v>30</v>
      </c>
      <c r="P40" s="3019">
        <v>70</v>
      </c>
      <c r="Q40" s="3041">
        <v>4</v>
      </c>
      <c r="R40" s="3018">
        <v>0</v>
      </c>
      <c r="S40" s="3019">
        <v>30</v>
      </c>
      <c r="T40" s="3019">
        <v>70</v>
      </c>
      <c r="U40" s="3041">
        <v>4</v>
      </c>
      <c r="V40" s="3018">
        <v>0</v>
      </c>
      <c r="W40" s="3019">
        <v>30</v>
      </c>
      <c r="X40" s="3019">
        <v>70</v>
      </c>
      <c r="Y40" s="3041">
        <v>4</v>
      </c>
      <c r="Z40" s="2822" t="s">
        <v>379</v>
      </c>
    </row>
    <row r="41" spans="1:26" ht="13.5" thickBot="1">
      <c r="A41" s="2734">
        <v>23</v>
      </c>
      <c r="B41" s="3042" t="s">
        <v>99</v>
      </c>
      <c r="C41" s="2752">
        <f t="shared" si="14"/>
        <v>0</v>
      </c>
      <c r="D41" s="1351">
        <f t="shared" si="14"/>
        <v>480</v>
      </c>
      <c r="E41" s="1351">
        <f>SUM(C41:D41)</f>
        <v>480</v>
      </c>
      <c r="F41" s="1351">
        <f>+E41</f>
        <v>480</v>
      </c>
      <c r="G41" s="1351">
        <f>H41-F41</f>
        <v>20</v>
      </c>
      <c r="H41" s="1351">
        <f t="shared" si="18"/>
        <v>500</v>
      </c>
      <c r="I41" s="1354">
        <f>SUM(M41,Q41,U41,Y41,)</f>
        <v>20</v>
      </c>
      <c r="J41" s="2750">
        <v>0</v>
      </c>
      <c r="K41" s="1620">
        <v>120</v>
      </c>
      <c r="L41" s="1620">
        <v>5</v>
      </c>
      <c r="M41" s="3017">
        <v>5</v>
      </c>
      <c r="N41" s="3015">
        <v>0</v>
      </c>
      <c r="O41" s="1620">
        <v>120</v>
      </c>
      <c r="P41" s="1620">
        <v>5</v>
      </c>
      <c r="Q41" s="3017">
        <v>5</v>
      </c>
      <c r="R41" s="3015">
        <v>0</v>
      </c>
      <c r="S41" s="1620">
        <v>120</v>
      </c>
      <c r="T41" s="1620">
        <v>5</v>
      </c>
      <c r="U41" s="3017">
        <v>5</v>
      </c>
      <c r="V41" s="3015">
        <v>0</v>
      </c>
      <c r="W41" s="1620">
        <v>120</v>
      </c>
      <c r="X41" s="1620">
        <v>5</v>
      </c>
      <c r="Y41" s="3017">
        <v>5</v>
      </c>
      <c r="Z41" s="1345" t="s">
        <v>379</v>
      </c>
    </row>
    <row r="42" spans="1:26" ht="13.5" thickBot="1">
      <c r="A42" s="2739"/>
      <c r="B42" s="2741" t="s">
        <v>55</v>
      </c>
      <c r="C42" s="2775">
        <f>SUM(C38:C41)</f>
        <v>0</v>
      </c>
      <c r="D42" s="2775">
        <f t="shared" ref="D42:Y42" si="19">SUM(D38:D41)</f>
        <v>780</v>
      </c>
      <c r="E42" s="2775">
        <f t="shared" si="19"/>
        <v>780</v>
      </c>
      <c r="F42" s="2775">
        <f t="shared" si="19"/>
        <v>780</v>
      </c>
      <c r="G42" s="2775">
        <f t="shared" si="19"/>
        <v>520</v>
      </c>
      <c r="H42" s="2775">
        <f t="shared" si="19"/>
        <v>1300</v>
      </c>
      <c r="I42" s="2776">
        <f t="shared" si="19"/>
        <v>52</v>
      </c>
      <c r="J42" s="2775">
        <f t="shared" si="19"/>
        <v>0</v>
      </c>
      <c r="K42" s="2775">
        <f t="shared" si="19"/>
        <v>180</v>
      </c>
      <c r="L42" s="2775">
        <f t="shared" si="19"/>
        <v>120</v>
      </c>
      <c r="M42" s="2776">
        <f t="shared" si="19"/>
        <v>12</v>
      </c>
      <c r="N42" s="2775">
        <f t="shared" si="19"/>
        <v>0</v>
      </c>
      <c r="O42" s="2775">
        <f t="shared" si="19"/>
        <v>240</v>
      </c>
      <c r="P42" s="2775">
        <f t="shared" si="19"/>
        <v>160</v>
      </c>
      <c r="Q42" s="2776">
        <f t="shared" si="19"/>
        <v>16</v>
      </c>
      <c r="R42" s="2775">
        <f t="shared" si="19"/>
        <v>0</v>
      </c>
      <c r="S42" s="2775">
        <f t="shared" si="19"/>
        <v>180</v>
      </c>
      <c r="T42" s="2775">
        <f t="shared" si="19"/>
        <v>120</v>
      </c>
      <c r="U42" s="2776">
        <f t="shared" si="19"/>
        <v>12</v>
      </c>
      <c r="V42" s="2775">
        <f t="shared" si="19"/>
        <v>0</v>
      </c>
      <c r="W42" s="2775">
        <f t="shared" si="19"/>
        <v>180</v>
      </c>
      <c r="X42" s="2775">
        <f t="shared" si="19"/>
        <v>120</v>
      </c>
      <c r="Y42" s="1314">
        <f t="shared" si="19"/>
        <v>12</v>
      </c>
      <c r="Z42" s="2801"/>
    </row>
    <row r="43" spans="1:26" ht="13.5" thickBot="1">
      <c r="A43" s="2739" t="s">
        <v>18</v>
      </c>
      <c r="B43" s="5695" t="s">
        <v>381</v>
      </c>
      <c r="C43" s="5695"/>
      <c r="D43" s="5695"/>
      <c r="E43" s="5695"/>
      <c r="F43" s="5695"/>
      <c r="G43" s="5695"/>
      <c r="H43" s="5695"/>
      <c r="I43" s="5695"/>
      <c r="J43" s="5695"/>
      <c r="K43" s="5695"/>
      <c r="L43" s="5695"/>
      <c r="M43" s="5695"/>
      <c r="N43" s="5695"/>
      <c r="O43" s="5695"/>
      <c r="P43" s="5695"/>
      <c r="Q43" s="5695"/>
      <c r="R43" s="5695"/>
      <c r="S43" s="5695"/>
      <c r="T43" s="5695"/>
      <c r="U43" s="5695"/>
      <c r="V43" s="5695"/>
      <c r="W43" s="5695"/>
      <c r="X43" s="5695"/>
      <c r="Y43" s="5696"/>
      <c r="Z43" s="2743"/>
    </row>
    <row r="44" spans="1:26" ht="13.5" thickBot="1">
      <c r="A44" s="2808">
        <v>24</v>
      </c>
      <c r="B44" s="3043" t="s">
        <v>382</v>
      </c>
      <c r="C44" s="2750">
        <f>SUM(J44,N44,R44,V44,)</f>
        <v>0</v>
      </c>
      <c r="D44" s="1351">
        <f>SUM(K44,O44,S44,W44,)</f>
        <v>90</v>
      </c>
      <c r="E44" s="1351">
        <f t="shared" ref="E44" si="20">SUM(C44:D44)</f>
        <v>90</v>
      </c>
      <c r="F44" s="1351">
        <f t="shared" ref="F44" si="21">+E44</f>
        <v>90</v>
      </c>
      <c r="G44" s="1351">
        <f t="shared" ref="G44" si="22">H44-F44</f>
        <v>235</v>
      </c>
      <c r="H44" s="1351">
        <f t="shared" ref="H44" si="23">$B$8*I44</f>
        <v>325</v>
      </c>
      <c r="I44" s="2999">
        <f>SUM(M44,Q44,U44,Y44,)</f>
        <v>13</v>
      </c>
      <c r="J44" s="2745"/>
      <c r="K44" s="2746"/>
      <c r="L44" s="2746"/>
      <c r="M44" s="3044"/>
      <c r="N44" s="2745">
        <v>0</v>
      </c>
      <c r="O44" s="2746">
        <v>30</v>
      </c>
      <c r="P44" s="2746">
        <v>20</v>
      </c>
      <c r="Q44" s="2995">
        <v>2</v>
      </c>
      <c r="R44" s="2745">
        <v>0</v>
      </c>
      <c r="S44" s="2746">
        <v>30</v>
      </c>
      <c r="T44" s="2746">
        <v>70</v>
      </c>
      <c r="U44" s="2748">
        <v>4</v>
      </c>
      <c r="V44" s="2775">
        <v>0</v>
      </c>
      <c r="W44" s="2803">
        <v>30</v>
      </c>
      <c r="X44" s="2803">
        <v>145</v>
      </c>
      <c r="Y44" s="2807">
        <v>7</v>
      </c>
      <c r="Z44" s="2788" t="s">
        <v>50</v>
      </c>
    </row>
    <row r="45" spans="1:26" ht="13.5" thickBot="1">
      <c r="A45" s="2786"/>
      <c r="B45" s="2741" t="s">
        <v>55</v>
      </c>
      <c r="C45" s="2803">
        <f>C44</f>
        <v>0</v>
      </c>
      <c r="D45" s="2803">
        <f t="shared" ref="D45:H45" si="24">D44</f>
        <v>90</v>
      </c>
      <c r="E45" s="2803">
        <f t="shared" si="24"/>
        <v>90</v>
      </c>
      <c r="F45" s="2803">
        <f t="shared" si="24"/>
        <v>90</v>
      </c>
      <c r="G45" s="2803">
        <f t="shared" si="24"/>
        <v>235</v>
      </c>
      <c r="H45" s="2803">
        <f t="shared" si="24"/>
        <v>325</v>
      </c>
      <c r="I45" s="3045">
        <f>SUM(I44)</f>
        <v>13</v>
      </c>
      <c r="J45" s="2775">
        <f t="shared" ref="J45:Y45" si="25">SUM(J44:J44)</f>
        <v>0</v>
      </c>
      <c r="K45" s="2803">
        <f t="shared" si="25"/>
        <v>0</v>
      </c>
      <c r="L45" s="2803">
        <f t="shared" si="25"/>
        <v>0</v>
      </c>
      <c r="M45" s="3045">
        <f t="shared" si="25"/>
        <v>0</v>
      </c>
      <c r="N45" s="2775">
        <f t="shared" si="25"/>
        <v>0</v>
      </c>
      <c r="O45" s="2803">
        <f t="shared" si="25"/>
        <v>30</v>
      </c>
      <c r="P45" s="2803">
        <f t="shared" si="25"/>
        <v>20</v>
      </c>
      <c r="Q45" s="3045">
        <f t="shared" si="25"/>
        <v>2</v>
      </c>
      <c r="R45" s="2775">
        <f t="shared" si="25"/>
        <v>0</v>
      </c>
      <c r="S45" s="2803">
        <f t="shared" si="25"/>
        <v>30</v>
      </c>
      <c r="T45" s="2803">
        <f t="shared" si="25"/>
        <v>70</v>
      </c>
      <c r="U45" s="3045">
        <f t="shared" si="25"/>
        <v>4</v>
      </c>
      <c r="V45" s="2775">
        <f t="shared" si="25"/>
        <v>0</v>
      </c>
      <c r="W45" s="2803">
        <f t="shared" si="25"/>
        <v>30</v>
      </c>
      <c r="X45" s="2803">
        <f t="shared" si="25"/>
        <v>145</v>
      </c>
      <c r="Y45" s="3045">
        <f t="shared" si="25"/>
        <v>7</v>
      </c>
      <c r="Z45" s="2801"/>
    </row>
    <row r="46" spans="1:26" ht="13.5" thickBot="1">
      <c r="A46" s="5707" t="s">
        <v>3</v>
      </c>
      <c r="B46" s="5765"/>
      <c r="C46" s="2775">
        <f>SUM(C14,C26,C36,C42,C45)</f>
        <v>225</v>
      </c>
      <c r="D46" s="2775">
        <f t="shared" ref="D46:Y46" si="26">SUM(D14,D26,D36,D42,D45)</f>
        <v>1350</v>
      </c>
      <c r="E46" s="2775">
        <f t="shared" si="26"/>
        <v>1575</v>
      </c>
      <c r="F46" s="2775">
        <f t="shared" si="26"/>
        <v>1575</v>
      </c>
      <c r="G46" s="2775">
        <f t="shared" si="26"/>
        <v>1425</v>
      </c>
      <c r="H46" s="2775">
        <f t="shared" si="26"/>
        <v>3000</v>
      </c>
      <c r="I46" s="2776">
        <f t="shared" si="26"/>
        <v>120</v>
      </c>
      <c r="J46" s="2775">
        <f t="shared" si="26"/>
        <v>60</v>
      </c>
      <c r="K46" s="2775">
        <f t="shared" si="26"/>
        <v>405</v>
      </c>
      <c r="L46" s="2775">
        <f t="shared" si="26"/>
        <v>310</v>
      </c>
      <c r="M46" s="2776">
        <f t="shared" si="26"/>
        <v>31</v>
      </c>
      <c r="N46" s="2775">
        <f t="shared" si="26"/>
        <v>75</v>
      </c>
      <c r="O46" s="2775">
        <f t="shared" si="26"/>
        <v>360</v>
      </c>
      <c r="P46" s="2775">
        <f t="shared" si="26"/>
        <v>365</v>
      </c>
      <c r="Q46" s="2776">
        <f t="shared" si="26"/>
        <v>32</v>
      </c>
      <c r="R46" s="2775">
        <f t="shared" si="26"/>
        <v>60</v>
      </c>
      <c r="S46" s="2775">
        <f t="shared" si="26"/>
        <v>330</v>
      </c>
      <c r="T46" s="2775">
        <f t="shared" si="26"/>
        <v>360</v>
      </c>
      <c r="U46" s="2776">
        <f t="shared" si="26"/>
        <v>30</v>
      </c>
      <c r="V46" s="2775">
        <f t="shared" si="26"/>
        <v>30</v>
      </c>
      <c r="W46" s="2775">
        <f t="shared" si="26"/>
        <v>255</v>
      </c>
      <c r="X46" s="2775">
        <f t="shared" si="26"/>
        <v>390</v>
      </c>
      <c r="Y46" s="1314">
        <f t="shared" si="26"/>
        <v>27</v>
      </c>
      <c r="Z46" s="2840"/>
    </row>
    <row r="47" spans="1:26" ht="13.5" thickBot="1">
      <c r="A47" s="118"/>
      <c r="B47" s="118"/>
      <c r="C47" s="119"/>
      <c r="D47" s="119"/>
      <c r="E47" s="119"/>
      <c r="F47" s="119"/>
      <c r="G47" s="119"/>
      <c r="H47" s="119"/>
      <c r="I47" s="119"/>
      <c r="J47" s="5766"/>
      <c r="K47" s="5766"/>
      <c r="L47" s="5766"/>
      <c r="M47" s="5766"/>
      <c r="N47" s="5766"/>
      <c r="O47" s="5766"/>
      <c r="P47" s="5766"/>
      <c r="Q47" s="5766"/>
      <c r="R47" s="5766"/>
      <c r="S47" s="5766"/>
      <c r="T47" s="5766"/>
      <c r="U47" s="5766"/>
      <c r="V47" s="5766"/>
      <c r="W47" s="5766"/>
      <c r="X47" s="5766"/>
      <c r="Y47" s="5712"/>
      <c r="Z47" s="120" t="s">
        <v>22</v>
      </c>
    </row>
    <row r="48" spans="1:26" ht="13.5" thickBot="1">
      <c r="A48" s="118"/>
      <c r="B48" s="121"/>
      <c r="C48" s="121"/>
      <c r="D48" s="121"/>
      <c r="E48" s="121"/>
      <c r="F48" s="119"/>
      <c r="G48" s="119"/>
      <c r="H48" s="5770" t="s">
        <v>103</v>
      </c>
      <c r="I48" s="5771"/>
      <c r="J48" s="5772">
        <v>4</v>
      </c>
      <c r="K48" s="5773"/>
      <c r="L48" s="5773"/>
      <c r="M48" s="5715"/>
      <c r="N48" s="5774">
        <v>7</v>
      </c>
      <c r="O48" s="5773"/>
      <c r="P48" s="5773"/>
      <c r="Q48" s="5715"/>
      <c r="R48" s="5774">
        <v>5</v>
      </c>
      <c r="S48" s="5773"/>
      <c r="T48" s="5773"/>
      <c r="U48" s="5715"/>
      <c r="V48" s="5774">
        <v>5</v>
      </c>
      <c r="W48" s="5773"/>
      <c r="X48" s="5773"/>
      <c r="Y48" s="5715"/>
      <c r="Z48" s="2747">
        <v>21</v>
      </c>
    </row>
    <row r="49" spans="1:26" ht="13.5" thickBot="1">
      <c r="A49" s="118"/>
      <c r="B49" s="121"/>
      <c r="C49" s="119"/>
      <c r="D49" s="119"/>
      <c r="E49" s="119"/>
      <c r="F49" s="119"/>
      <c r="G49" s="119"/>
      <c r="H49" s="5711" t="s">
        <v>104</v>
      </c>
      <c r="I49" s="5712"/>
      <c r="J49" s="5767">
        <v>4</v>
      </c>
      <c r="K49" s="5768"/>
      <c r="L49" s="5768"/>
      <c r="M49" s="5713"/>
      <c r="N49" s="5769">
        <v>2</v>
      </c>
      <c r="O49" s="5768"/>
      <c r="P49" s="5768"/>
      <c r="Q49" s="5713"/>
      <c r="R49" s="5769">
        <v>3</v>
      </c>
      <c r="S49" s="5768"/>
      <c r="T49" s="5768"/>
      <c r="U49" s="5713"/>
      <c r="V49" s="5769">
        <v>2</v>
      </c>
      <c r="W49" s="5768"/>
      <c r="X49" s="5768"/>
      <c r="Y49" s="5713"/>
      <c r="Z49" s="2837">
        <v>11</v>
      </c>
    </row>
    <row r="50" spans="1:26">
      <c r="A50" s="118"/>
      <c r="B50" s="118" t="s">
        <v>383</v>
      </c>
      <c r="C50" s="119"/>
      <c r="D50" s="119"/>
      <c r="E50" s="119"/>
      <c r="F50" s="119"/>
      <c r="G50" s="119"/>
      <c r="H50" s="119"/>
      <c r="I50" s="119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spans="1:26">
      <c r="B51" s="1330"/>
    </row>
    <row r="52" spans="1:26">
      <c r="C52" s="1331"/>
      <c r="D52" s="1331"/>
      <c r="E52" s="1331"/>
      <c r="F52" s="1331"/>
      <c r="G52" s="1331"/>
      <c r="H52" s="1331"/>
      <c r="I52" s="1331"/>
    </row>
  </sheetData>
  <mergeCells count="41">
    <mergeCell ref="H48:I48"/>
    <mergeCell ref="J48:M48"/>
    <mergeCell ref="N48:Q48"/>
    <mergeCell ref="R48:U48"/>
    <mergeCell ref="V48:Y48"/>
    <mergeCell ref="H49:I49"/>
    <mergeCell ref="J49:M49"/>
    <mergeCell ref="N49:Q49"/>
    <mergeCell ref="R49:U49"/>
    <mergeCell ref="V49:Y49"/>
    <mergeCell ref="A46:B46"/>
    <mergeCell ref="J47:M47"/>
    <mergeCell ref="N47:Q47"/>
    <mergeCell ref="R47:U47"/>
    <mergeCell ref="V47:Y47"/>
    <mergeCell ref="B10:Y10"/>
    <mergeCell ref="B15:Z15"/>
    <mergeCell ref="B16:Z16"/>
    <mergeCell ref="B27:Z27"/>
    <mergeCell ref="B43:Y43"/>
    <mergeCell ref="B28:Y28"/>
    <mergeCell ref="J6:Y6"/>
    <mergeCell ref="Z6:Z8"/>
    <mergeCell ref="C7:C8"/>
    <mergeCell ref="D7:D8"/>
    <mergeCell ref="E7:E8"/>
    <mergeCell ref="J7:M7"/>
    <mergeCell ref="N7:Q7"/>
    <mergeCell ref="R7:U7"/>
    <mergeCell ref="V7:Y7"/>
    <mergeCell ref="C6:E6"/>
    <mergeCell ref="F6:F8"/>
    <mergeCell ref="G6:G8"/>
    <mergeCell ref="H6:H8"/>
    <mergeCell ref="I6:I8"/>
    <mergeCell ref="B9:Z9"/>
    <mergeCell ref="A1:Z1"/>
    <mergeCell ref="A2:Z2"/>
    <mergeCell ref="B3:Z3"/>
    <mergeCell ref="A4:Z4"/>
    <mergeCell ref="A5:Z5"/>
  </mergeCells>
  <pageMargins left="0.19685039370078741" right="0.19685039370078741" top="0.19685039370078741" bottom="0.19685039370078741" header="0.31496062992125984" footer="0.31496062992125984"/>
  <pageSetup paperSize="9" scale="5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DC30-93E5-4F4F-9140-C21C29C18782}">
  <dimension ref="A1:AE51"/>
  <sheetViews>
    <sheetView showGridLines="0" workbookViewId="0">
      <selection activeCell="AJ4" sqref="AJ4"/>
    </sheetView>
  </sheetViews>
  <sheetFormatPr defaultColWidth="8.85546875" defaultRowHeight="12.75"/>
  <cols>
    <col min="1" max="1" width="3.5703125" style="1" customWidth="1"/>
    <col min="2" max="2" width="63.140625" style="1" customWidth="1"/>
    <col min="3" max="3" width="5.140625" style="1" customWidth="1"/>
    <col min="4" max="4" width="5.42578125" style="1" customWidth="1"/>
    <col min="5" max="5" width="5.5703125" style="1" customWidth="1"/>
    <col min="6" max="6" width="8" style="1" customWidth="1"/>
    <col min="7" max="7" width="7" style="1" customWidth="1"/>
    <col min="8" max="8" width="6.42578125" style="1" customWidth="1"/>
    <col min="9" max="9" width="5.42578125" style="1" customWidth="1"/>
    <col min="10" max="12" width="4.5703125" style="1" customWidth="1"/>
    <col min="13" max="13" width="4.42578125" style="1" customWidth="1"/>
    <col min="14" max="14" width="4.5703125" style="1" customWidth="1"/>
    <col min="15" max="15" width="4.42578125" style="1" customWidth="1"/>
    <col min="16" max="16" width="4.5703125" style="1" customWidth="1"/>
    <col min="17" max="17" width="3.85546875" style="1" customWidth="1"/>
    <col min="18" max="25" width="4.42578125" style="1" customWidth="1"/>
    <col min="26" max="26" width="9" style="1" customWidth="1"/>
    <col min="27" max="16384" width="8.85546875" style="1"/>
  </cols>
  <sheetData>
    <row r="1" spans="1:31" ht="15.75">
      <c r="A1" s="5676" t="s">
        <v>37</v>
      </c>
      <c r="B1" s="5676"/>
      <c r="C1" s="5676"/>
      <c r="D1" s="5676"/>
      <c r="E1" s="5676"/>
      <c r="F1" s="5676"/>
      <c r="G1" s="5676"/>
      <c r="H1" s="5676"/>
      <c r="I1" s="5676"/>
      <c r="J1" s="5676"/>
      <c r="K1" s="5676"/>
      <c r="L1" s="5676"/>
      <c r="M1" s="5676"/>
      <c r="N1" s="5676"/>
      <c r="O1" s="5676"/>
      <c r="P1" s="5676"/>
      <c r="Q1" s="5676"/>
      <c r="R1" s="5676"/>
      <c r="S1" s="5676"/>
      <c r="T1" s="5676"/>
      <c r="U1" s="5676"/>
      <c r="V1" s="5676"/>
      <c r="W1" s="5676"/>
      <c r="X1" s="5676"/>
      <c r="Y1" s="5676"/>
      <c r="Z1" s="5676"/>
      <c r="AE1" s="1251"/>
    </row>
    <row r="2" spans="1:31" ht="15.75">
      <c r="A2" s="5676" t="s">
        <v>354</v>
      </c>
      <c r="B2" s="5676"/>
      <c r="C2" s="5676"/>
      <c r="D2" s="5676"/>
      <c r="E2" s="5676"/>
      <c r="F2" s="5676"/>
      <c r="G2" s="5676"/>
      <c r="H2" s="5676"/>
      <c r="I2" s="5676"/>
      <c r="J2" s="5676"/>
      <c r="K2" s="5676"/>
      <c r="L2" s="5676"/>
      <c r="M2" s="5676"/>
      <c r="N2" s="5676"/>
      <c r="O2" s="5676"/>
      <c r="P2" s="5676"/>
      <c r="Q2" s="5676"/>
      <c r="R2" s="5676"/>
      <c r="S2" s="5676"/>
      <c r="T2" s="5676"/>
      <c r="U2" s="5676"/>
      <c r="V2" s="5676"/>
      <c r="W2" s="5676"/>
      <c r="X2" s="5676"/>
      <c r="Y2" s="5676"/>
      <c r="Z2" s="5676"/>
      <c r="AE2" s="1251"/>
    </row>
    <row r="3" spans="1:31" ht="15.75">
      <c r="A3" s="2"/>
      <c r="B3" s="5677" t="s">
        <v>355</v>
      </c>
      <c r="C3" s="5678"/>
      <c r="D3" s="5678"/>
      <c r="E3" s="5678"/>
      <c r="F3" s="5678"/>
      <c r="G3" s="5678"/>
      <c r="H3" s="5678"/>
      <c r="I3" s="5678"/>
      <c r="J3" s="5678"/>
      <c r="K3" s="5678"/>
      <c r="L3" s="5678"/>
      <c r="M3" s="5678"/>
      <c r="N3" s="5678"/>
      <c r="O3" s="5678"/>
      <c r="P3" s="5678"/>
      <c r="Q3" s="5678"/>
      <c r="R3" s="5678"/>
      <c r="S3" s="5678"/>
      <c r="T3" s="5678"/>
      <c r="U3" s="5678"/>
      <c r="V3" s="5678"/>
      <c r="W3" s="5678"/>
      <c r="X3" s="5678"/>
      <c r="Y3" s="5678"/>
      <c r="Z3" s="5678"/>
      <c r="AE3" s="1251"/>
    </row>
    <row r="4" spans="1:31" ht="15.75">
      <c r="A4" s="5679" t="s">
        <v>0</v>
      </c>
      <c r="B4" s="5679"/>
      <c r="C4" s="5679"/>
      <c r="D4" s="5679"/>
      <c r="E4" s="5679"/>
      <c r="F4" s="5679"/>
      <c r="G4" s="5679"/>
      <c r="H4" s="5679"/>
      <c r="I4" s="5679"/>
      <c r="J4" s="5679"/>
      <c r="K4" s="5679"/>
      <c r="L4" s="5679"/>
      <c r="M4" s="5679"/>
      <c r="N4" s="5679"/>
      <c r="O4" s="5679"/>
      <c r="P4" s="5679"/>
      <c r="Q4" s="5679"/>
      <c r="R4" s="5679"/>
      <c r="S4" s="5679"/>
      <c r="T4" s="5679"/>
      <c r="U4" s="5679"/>
      <c r="V4" s="5679"/>
      <c r="W4" s="5679"/>
      <c r="X4" s="5679"/>
      <c r="Y4" s="5679"/>
      <c r="Z4" s="5679"/>
      <c r="AE4" s="1251"/>
    </row>
    <row r="5" spans="1:31" ht="16.5" thickBot="1">
      <c r="A5" s="5679" t="s">
        <v>23</v>
      </c>
      <c r="B5" s="5679"/>
      <c r="C5" s="5679"/>
      <c r="D5" s="5679"/>
      <c r="E5" s="5679"/>
      <c r="F5" s="5679"/>
      <c r="G5" s="5679"/>
      <c r="H5" s="5679"/>
      <c r="I5" s="5679"/>
      <c r="J5" s="5679"/>
      <c r="K5" s="5679"/>
      <c r="L5" s="5679"/>
      <c r="M5" s="5679"/>
      <c r="N5" s="5679"/>
      <c r="O5" s="5679"/>
      <c r="P5" s="5679"/>
      <c r="Q5" s="5679"/>
      <c r="R5" s="5679"/>
      <c r="S5" s="5679"/>
      <c r="T5" s="5679"/>
      <c r="U5" s="5679"/>
      <c r="V5" s="5679"/>
      <c r="W5" s="5679"/>
      <c r="X5" s="5679"/>
      <c r="Y5" s="5679"/>
      <c r="Z5" s="5679"/>
      <c r="AE5" s="1251"/>
    </row>
    <row r="6" spans="1:31">
      <c r="A6" s="1252"/>
      <c r="B6" s="1253">
        <v>25</v>
      </c>
      <c r="C6" s="5780" t="s">
        <v>1</v>
      </c>
      <c r="D6" s="5780"/>
      <c r="E6" s="5780"/>
      <c r="F6" s="5781" t="s">
        <v>25</v>
      </c>
      <c r="G6" s="5781" t="s">
        <v>2</v>
      </c>
      <c r="H6" s="5780" t="s">
        <v>3</v>
      </c>
      <c r="I6" s="5782" t="s">
        <v>4</v>
      </c>
      <c r="J6" s="5787" t="s">
        <v>5</v>
      </c>
      <c r="K6" s="5788"/>
      <c r="L6" s="5788"/>
      <c r="M6" s="5788"/>
      <c r="N6" s="5788"/>
      <c r="O6" s="5788"/>
      <c r="P6" s="5788"/>
      <c r="Q6" s="5788"/>
      <c r="R6" s="5788"/>
      <c r="S6" s="5788"/>
      <c r="T6" s="5788"/>
      <c r="U6" s="5788"/>
      <c r="V6" s="5788"/>
      <c r="W6" s="5788"/>
      <c r="X6" s="5788"/>
      <c r="Y6" s="5789"/>
      <c r="Z6" s="5775" t="s">
        <v>26</v>
      </c>
    </row>
    <row r="7" spans="1:31" ht="13.5" thickBot="1">
      <c r="A7" s="5"/>
      <c r="B7" s="6"/>
      <c r="C7" s="5720" t="s">
        <v>6</v>
      </c>
      <c r="D7" s="5720" t="s">
        <v>7</v>
      </c>
      <c r="E7" s="5720" t="s">
        <v>39</v>
      </c>
      <c r="F7" s="5725"/>
      <c r="G7" s="5725"/>
      <c r="H7" s="5720"/>
      <c r="I7" s="5783"/>
      <c r="J7" s="5777">
        <v>1</v>
      </c>
      <c r="K7" s="5778"/>
      <c r="L7" s="5778"/>
      <c r="M7" s="5779"/>
      <c r="N7" s="5777">
        <v>2</v>
      </c>
      <c r="O7" s="5778"/>
      <c r="P7" s="5778"/>
      <c r="Q7" s="5779"/>
      <c r="R7" s="5777">
        <v>3</v>
      </c>
      <c r="S7" s="5778"/>
      <c r="T7" s="5778"/>
      <c r="U7" s="5779"/>
      <c r="V7" s="5777">
        <v>4</v>
      </c>
      <c r="W7" s="5778"/>
      <c r="X7" s="5778"/>
      <c r="Y7" s="5779"/>
      <c r="Z7" s="5749"/>
    </row>
    <row r="8" spans="1:31" ht="13.5" thickBot="1">
      <c r="A8" s="7"/>
      <c r="B8" s="8">
        <v>25</v>
      </c>
      <c r="C8" s="5721"/>
      <c r="D8" s="5721"/>
      <c r="E8" s="5721"/>
      <c r="F8" s="5726"/>
      <c r="G8" s="5726"/>
      <c r="H8" s="5721"/>
      <c r="I8" s="5784"/>
      <c r="J8" s="9" t="s">
        <v>40</v>
      </c>
      <c r="K8" s="10" t="s">
        <v>41</v>
      </c>
      <c r="L8" s="10" t="s">
        <v>9</v>
      </c>
      <c r="M8" s="11" t="s">
        <v>10</v>
      </c>
      <c r="N8" s="9" t="s">
        <v>40</v>
      </c>
      <c r="O8" s="10" t="s">
        <v>41</v>
      </c>
      <c r="P8" s="10" t="s">
        <v>9</v>
      </c>
      <c r="Q8" s="11" t="s">
        <v>10</v>
      </c>
      <c r="R8" s="9" t="s">
        <v>40</v>
      </c>
      <c r="S8" s="10" t="s">
        <v>41</v>
      </c>
      <c r="T8" s="10" t="s">
        <v>9</v>
      </c>
      <c r="U8" s="11" t="s">
        <v>10</v>
      </c>
      <c r="V8" s="9" t="s">
        <v>40</v>
      </c>
      <c r="W8" s="10" t="s">
        <v>41</v>
      </c>
      <c r="X8" s="10" t="s">
        <v>9</v>
      </c>
      <c r="Y8" s="11" t="s">
        <v>10</v>
      </c>
      <c r="Z8" s="5776"/>
    </row>
    <row r="9" spans="1:31" ht="13.5" thickBot="1">
      <c r="A9" s="12" t="s">
        <v>14</v>
      </c>
      <c r="B9" s="5790" t="s">
        <v>356</v>
      </c>
      <c r="C9" s="5790"/>
      <c r="D9" s="5790"/>
      <c r="E9" s="5790"/>
      <c r="F9" s="5790"/>
      <c r="G9" s="5790"/>
      <c r="H9" s="5790"/>
      <c r="I9" s="5790"/>
      <c r="J9" s="5790"/>
      <c r="K9" s="5790"/>
      <c r="L9" s="5790"/>
      <c r="M9" s="5790"/>
      <c r="N9" s="5790"/>
      <c r="O9" s="5790"/>
      <c r="P9" s="5790"/>
      <c r="Q9" s="5790"/>
      <c r="R9" s="5790"/>
      <c r="S9" s="5790"/>
      <c r="T9" s="5790"/>
      <c r="U9" s="5790"/>
      <c r="V9" s="5790"/>
      <c r="W9" s="5790"/>
      <c r="X9" s="5790"/>
      <c r="Y9" s="5791"/>
      <c r="Z9" s="13"/>
    </row>
    <row r="10" spans="1:31">
      <c r="A10" s="7">
        <v>1</v>
      </c>
      <c r="B10" s="1254" t="s">
        <v>357</v>
      </c>
      <c r="C10" s="1255">
        <f t="shared" ref="C10:D16" si="0">SUM(J10,N10,R10,V10,)</f>
        <v>0</v>
      </c>
      <c r="D10" s="1256">
        <f t="shared" si="0"/>
        <v>60</v>
      </c>
      <c r="E10" s="1256">
        <f t="shared" ref="E10:E16" si="1">SUM(C10:D10)</f>
        <v>60</v>
      </c>
      <c r="F10" s="1256">
        <f>+E10</f>
        <v>60</v>
      </c>
      <c r="G10" s="1256">
        <f t="shared" ref="G10:G16" si="2">H10-F10</f>
        <v>40</v>
      </c>
      <c r="H10" s="1256">
        <f t="shared" ref="H10:H16" si="3">$B$8*I10</f>
        <v>100</v>
      </c>
      <c r="I10" s="1257">
        <f t="shared" ref="I10:I16" si="4">SUM(M10,Q10,U10,Y10,)</f>
        <v>4</v>
      </c>
      <c r="J10" s="73">
        <v>0</v>
      </c>
      <c r="K10" s="70">
        <v>30</v>
      </c>
      <c r="L10" s="70">
        <v>20</v>
      </c>
      <c r="M10" s="74">
        <v>2</v>
      </c>
      <c r="N10" s="9">
        <v>0</v>
      </c>
      <c r="O10" s="10">
        <v>30</v>
      </c>
      <c r="P10" s="10">
        <v>20</v>
      </c>
      <c r="Q10" s="1258">
        <v>2</v>
      </c>
      <c r="R10" s="9"/>
      <c r="S10" s="10"/>
      <c r="T10" s="10"/>
      <c r="U10" s="11"/>
      <c r="V10" s="9"/>
      <c r="W10" s="10"/>
      <c r="X10" s="10"/>
      <c r="Y10" s="11"/>
      <c r="Z10" s="13" t="s">
        <v>47</v>
      </c>
    </row>
    <row r="11" spans="1:31">
      <c r="A11" s="5">
        <v>2</v>
      </c>
      <c r="B11" s="1259" t="s">
        <v>358</v>
      </c>
      <c r="C11" s="24">
        <f t="shared" si="0"/>
        <v>15</v>
      </c>
      <c r="D11" s="22">
        <f t="shared" si="0"/>
        <v>15</v>
      </c>
      <c r="E11" s="22">
        <f t="shared" si="1"/>
        <v>30</v>
      </c>
      <c r="F11" s="22">
        <f t="shared" ref="F11:F37" si="5">+E11</f>
        <v>30</v>
      </c>
      <c r="G11" s="22">
        <f t="shared" si="2"/>
        <v>45</v>
      </c>
      <c r="H11" s="22">
        <f t="shared" si="3"/>
        <v>75</v>
      </c>
      <c r="I11" s="1260">
        <f t="shared" si="4"/>
        <v>3</v>
      </c>
      <c r="J11" s="6"/>
      <c r="K11" s="22"/>
      <c r="L11" s="22"/>
      <c r="M11" s="23"/>
      <c r="N11" s="24">
        <v>15</v>
      </c>
      <c r="O11" s="22">
        <v>15</v>
      </c>
      <c r="P11" s="22">
        <v>45</v>
      </c>
      <c r="Q11" s="25">
        <v>3</v>
      </c>
      <c r="R11" s="1261"/>
      <c r="S11" s="95"/>
      <c r="T11" s="95"/>
      <c r="U11" s="1262"/>
      <c r="V11" s="24"/>
      <c r="W11" s="22"/>
      <c r="X11" s="22"/>
      <c r="Y11" s="1260"/>
      <c r="Z11" s="29" t="s">
        <v>58</v>
      </c>
    </row>
    <row r="12" spans="1:31">
      <c r="A12" s="5">
        <v>3</v>
      </c>
      <c r="B12" s="1263" t="s">
        <v>359</v>
      </c>
      <c r="C12" s="24">
        <f t="shared" si="0"/>
        <v>0</v>
      </c>
      <c r="D12" s="22">
        <f t="shared" si="0"/>
        <v>45</v>
      </c>
      <c r="E12" s="22">
        <f t="shared" si="1"/>
        <v>45</v>
      </c>
      <c r="F12" s="22">
        <f t="shared" si="5"/>
        <v>45</v>
      </c>
      <c r="G12" s="22">
        <f t="shared" si="2"/>
        <v>55</v>
      </c>
      <c r="H12" s="22">
        <f t="shared" si="3"/>
        <v>100</v>
      </c>
      <c r="I12" s="1260">
        <f t="shared" si="4"/>
        <v>4</v>
      </c>
      <c r="J12" s="6"/>
      <c r="K12" s="22"/>
      <c r="L12" s="22"/>
      <c r="M12" s="23"/>
      <c r="N12" s="24"/>
      <c r="O12" s="22"/>
      <c r="P12" s="22"/>
      <c r="Q12" s="1260"/>
      <c r="R12" s="24">
        <v>0</v>
      </c>
      <c r="S12" s="22">
        <v>45</v>
      </c>
      <c r="T12" s="22">
        <v>55</v>
      </c>
      <c r="U12" s="25">
        <v>4</v>
      </c>
      <c r="V12" s="24"/>
      <c r="W12" s="22"/>
      <c r="X12" s="22"/>
      <c r="Y12" s="25"/>
      <c r="Z12" s="29" t="s">
        <v>64</v>
      </c>
    </row>
    <row r="13" spans="1:31">
      <c r="A13" s="5">
        <v>4</v>
      </c>
      <c r="B13" s="1264" t="s">
        <v>360</v>
      </c>
      <c r="C13" s="24">
        <f t="shared" si="0"/>
        <v>0</v>
      </c>
      <c r="D13" s="22">
        <f t="shared" si="0"/>
        <v>30</v>
      </c>
      <c r="E13" s="22">
        <f t="shared" si="1"/>
        <v>30</v>
      </c>
      <c r="F13" s="22">
        <f t="shared" si="5"/>
        <v>30</v>
      </c>
      <c r="G13" s="22">
        <f t="shared" si="2"/>
        <v>20</v>
      </c>
      <c r="H13" s="22">
        <f t="shared" si="3"/>
        <v>50</v>
      </c>
      <c r="I13" s="1260">
        <f t="shared" si="4"/>
        <v>2</v>
      </c>
      <c r="J13" s="6">
        <v>0</v>
      </c>
      <c r="K13" s="22">
        <v>30</v>
      </c>
      <c r="L13" s="22">
        <v>20</v>
      </c>
      <c r="M13" s="23">
        <v>2</v>
      </c>
      <c r="N13" s="24"/>
      <c r="O13" s="22"/>
      <c r="P13" s="22"/>
      <c r="Q13" s="25"/>
      <c r="R13" s="24"/>
      <c r="S13" s="22"/>
      <c r="T13" s="22"/>
      <c r="U13" s="1260"/>
      <c r="V13" s="24"/>
      <c r="W13" s="22"/>
      <c r="X13" s="22"/>
      <c r="Y13" s="25"/>
      <c r="Z13" s="29" t="s">
        <v>66</v>
      </c>
      <c r="AD13" s="1265"/>
    </row>
    <row r="14" spans="1:31">
      <c r="A14" s="5">
        <v>5</v>
      </c>
      <c r="B14" s="1266" t="s">
        <v>361</v>
      </c>
      <c r="C14" s="24">
        <f t="shared" si="0"/>
        <v>0</v>
      </c>
      <c r="D14" s="22">
        <f t="shared" si="0"/>
        <v>60</v>
      </c>
      <c r="E14" s="22">
        <f t="shared" si="1"/>
        <v>60</v>
      </c>
      <c r="F14" s="22">
        <f t="shared" si="5"/>
        <v>60</v>
      </c>
      <c r="G14" s="22">
        <f t="shared" si="2"/>
        <v>40</v>
      </c>
      <c r="H14" s="22">
        <f t="shared" si="3"/>
        <v>100</v>
      </c>
      <c r="I14" s="1260">
        <f t="shared" si="4"/>
        <v>4</v>
      </c>
      <c r="J14" s="6">
        <v>0</v>
      </c>
      <c r="K14" s="22">
        <v>60</v>
      </c>
      <c r="L14" s="22">
        <v>40</v>
      </c>
      <c r="M14" s="23">
        <v>4</v>
      </c>
      <c r="N14" s="24"/>
      <c r="O14" s="22"/>
      <c r="P14" s="22"/>
      <c r="Q14" s="25"/>
      <c r="R14" s="24"/>
      <c r="S14" s="22"/>
      <c r="T14" s="22"/>
      <c r="U14" s="1260"/>
      <c r="V14" s="24"/>
      <c r="W14" s="22"/>
      <c r="X14" s="22"/>
      <c r="Y14" s="25"/>
      <c r="Z14" s="29" t="s">
        <v>66</v>
      </c>
      <c r="AD14" s="1265"/>
    </row>
    <row r="15" spans="1:31" ht="13.5" thickBot="1">
      <c r="A15" s="5">
        <v>6</v>
      </c>
      <c r="B15" s="1264" t="s">
        <v>362</v>
      </c>
      <c r="C15" s="33">
        <f t="shared" si="0"/>
        <v>15</v>
      </c>
      <c r="D15" s="31">
        <f t="shared" si="0"/>
        <v>30</v>
      </c>
      <c r="E15" s="31">
        <f t="shared" si="1"/>
        <v>45</v>
      </c>
      <c r="F15" s="31">
        <f t="shared" si="5"/>
        <v>45</v>
      </c>
      <c r="G15" s="31">
        <f t="shared" si="2"/>
        <v>55</v>
      </c>
      <c r="H15" s="31">
        <f t="shared" si="3"/>
        <v>100</v>
      </c>
      <c r="I15" s="1267">
        <f t="shared" si="4"/>
        <v>4</v>
      </c>
      <c r="J15" s="35"/>
      <c r="K15" s="31"/>
      <c r="L15" s="31"/>
      <c r="M15" s="32"/>
      <c r="N15" s="87"/>
      <c r="O15" s="88"/>
      <c r="P15" s="88"/>
      <c r="Q15" s="89"/>
      <c r="R15" s="87">
        <v>15</v>
      </c>
      <c r="S15" s="88">
        <v>30</v>
      </c>
      <c r="T15" s="88">
        <v>55</v>
      </c>
      <c r="U15" s="1268">
        <v>4</v>
      </c>
      <c r="V15" s="87"/>
      <c r="W15" s="88"/>
      <c r="X15" s="88"/>
      <c r="Y15" s="89"/>
      <c r="Z15" s="29" t="s">
        <v>64</v>
      </c>
      <c r="AD15" s="1265"/>
    </row>
    <row r="16" spans="1:31" ht="13.5" thickBot="1">
      <c r="A16" s="1269"/>
      <c r="B16" s="1270" t="s">
        <v>55</v>
      </c>
      <c r="C16" s="1271">
        <f t="shared" si="0"/>
        <v>30</v>
      </c>
      <c r="D16" s="1272">
        <f t="shared" si="0"/>
        <v>240</v>
      </c>
      <c r="E16" s="1272">
        <f t="shared" si="1"/>
        <v>270</v>
      </c>
      <c r="F16" s="1272">
        <f t="shared" si="5"/>
        <v>270</v>
      </c>
      <c r="G16" s="1272">
        <f t="shared" si="2"/>
        <v>255</v>
      </c>
      <c r="H16" s="1272">
        <f t="shared" si="3"/>
        <v>525</v>
      </c>
      <c r="I16" s="1273">
        <f t="shared" si="4"/>
        <v>21</v>
      </c>
      <c r="J16" s="1271">
        <f>SUM(J10:J15)</f>
        <v>0</v>
      </c>
      <c r="K16" s="1274">
        <f t="shared" ref="K16:Y16" si="6">SUM(K10:K15)</f>
        <v>120</v>
      </c>
      <c r="L16" s="1274">
        <f t="shared" si="6"/>
        <v>80</v>
      </c>
      <c r="M16" s="1275">
        <f t="shared" si="6"/>
        <v>8</v>
      </c>
      <c r="N16" s="1274">
        <f t="shared" si="6"/>
        <v>15</v>
      </c>
      <c r="O16" s="1274">
        <f t="shared" si="6"/>
        <v>45</v>
      </c>
      <c r="P16" s="1274">
        <f t="shared" si="6"/>
        <v>65</v>
      </c>
      <c r="Q16" s="1276">
        <f t="shared" si="6"/>
        <v>5</v>
      </c>
      <c r="R16" s="1271">
        <f t="shared" si="6"/>
        <v>15</v>
      </c>
      <c r="S16" s="1274">
        <f t="shared" si="6"/>
        <v>75</v>
      </c>
      <c r="T16" s="1274">
        <f t="shared" si="6"/>
        <v>110</v>
      </c>
      <c r="U16" s="1275">
        <f t="shared" si="6"/>
        <v>8</v>
      </c>
      <c r="V16" s="1271">
        <f t="shared" si="6"/>
        <v>0</v>
      </c>
      <c r="W16" s="1274">
        <f t="shared" si="6"/>
        <v>0</v>
      </c>
      <c r="X16" s="1274">
        <f t="shared" si="6"/>
        <v>0</v>
      </c>
      <c r="Y16" s="1275">
        <f t="shared" si="6"/>
        <v>0</v>
      </c>
      <c r="Z16" s="43"/>
      <c r="AD16" s="1265"/>
    </row>
    <row r="17" spans="1:26" ht="13.5" thickBot="1">
      <c r="A17" s="5" t="s">
        <v>15</v>
      </c>
      <c r="B17" s="5790" t="s">
        <v>68</v>
      </c>
      <c r="C17" s="5790"/>
      <c r="D17" s="5790"/>
      <c r="E17" s="5790"/>
      <c r="F17" s="5790"/>
      <c r="G17" s="5790"/>
      <c r="H17" s="5790"/>
      <c r="I17" s="5790"/>
      <c r="J17" s="5790"/>
      <c r="K17" s="5790"/>
      <c r="L17" s="5790"/>
      <c r="M17" s="5790"/>
      <c r="N17" s="5790"/>
      <c r="O17" s="5790"/>
      <c r="P17" s="5790"/>
      <c r="Q17" s="5790"/>
      <c r="R17" s="5790"/>
      <c r="S17" s="5790"/>
      <c r="T17" s="5790"/>
      <c r="U17" s="5790"/>
      <c r="V17" s="5790"/>
      <c r="W17" s="5790"/>
      <c r="X17" s="5790"/>
      <c r="Y17" s="5791"/>
      <c r="Z17" s="44"/>
    </row>
    <row r="18" spans="1:26">
      <c r="A18" s="5">
        <v>7</v>
      </c>
      <c r="B18" s="1277" t="s">
        <v>363</v>
      </c>
      <c r="C18" s="33">
        <f t="shared" ref="C18:D24" si="7">SUM(J18,N18,R18,V18,)</f>
        <v>15</v>
      </c>
      <c r="D18" s="31">
        <f t="shared" si="7"/>
        <v>30</v>
      </c>
      <c r="E18" s="31">
        <f t="shared" ref="E18:E24" si="8">SUM(C18:D18)</f>
        <v>45</v>
      </c>
      <c r="F18" s="31">
        <f t="shared" si="5"/>
        <v>45</v>
      </c>
      <c r="G18" s="31">
        <f t="shared" ref="G18:G24" si="9">H18-F18</f>
        <v>30</v>
      </c>
      <c r="H18" s="31">
        <f t="shared" ref="H18:H24" si="10">$B$8*I18</f>
        <v>75</v>
      </c>
      <c r="I18" s="1267">
        <f t="shared" ref="I18:I24" si="11">SUM(M18,Q18,U18,Y18,)</f>
        <v>3</v>
      </c>
      <c r="J18" s="1278">
        <v>15</v>
      </c>
      <c r="K18" s="1279">
        <v>30</v>
      </c>
      <c r="L18" s="1279">
        <v>30</v>
      </c>
      <c r="M18" s="1280">
        <v>3</v>
      </c>
      <c r="N18" s="1278"/>
      <c r="O18" s="1279"/>
      <c r="P18" s="1279"/>
      <c r="Q18" s="1281"/>
      <c r="R18" s="1278"/>
      <c r="S18" s="1279"/>
      <c r="T18" s="1279"/>
      <c r="U18" s="1280"/>
      <c r="V18" s="1255"/>
      <c r="W18" s="1256"/>
      <c r="X18" s="1256"/>
      <c r="Y18" s="1257"/>
      <c r="Z18" s="29" t="s">
        <v>66</v>
      </c>
    </row>
    <row r="19" spans="1:26">
      <c r="A19" s="5">
        <v>8</v>
      </c>
      <c r="B19" s="1277" t="s">
        <v>364</v>
      </c>
      <c r="C19" s="33">
        <f t="shared" si="7"/>
        <v>15</v>
      </c>
      <c r="D19" s="31">
        <f t="shared" si="7"/>
        <v>15</v>
      </c>
      <c r="E19" s="31">
        <f t="shared" si="8"/>
        <v>30</v>
      </c>
      <c r="F19" s="31">
        <f t="shared" si="5"/>
        <v>30</v>
      </c>
      <c r="G19" s="31">
        <f t="shared" si="9"/>
        <v>20</v>
      </c>
      <c r="H19" s="31">
        <f t="shared" si="10"/>
        <v>50</v>
      </c>
      <c r="I19" s="1267">
        <f t="shared" si="11"/>
        <v>2</v>
      </c>
      <c r="J19" s="1278"/>
      <c r="K19" s="1279"/>
      <c r="L19" s="1279"/>
      <c r="M19" s="1281"/>
      <c r="N19" s="1278"/>
      <c r="O19" s="1279"/>
      <c r="P19" s="1279"/>
      <c r="Q19" s="1281"/>
      <c r="R19" s="1278">
        <v>15</v>
      </c>
      <c r="S19" s="1279">
        <v>15</v>
      </c>
      <c r="T19" s="1279">
        <v>20</v>
      </c>
      <c r="U19" s="1280">
        <v>2</v>
      </c>
      <c r="V19" s="1278"/>
      <c r="W19" s="1279"/>
      <c r="X19" s="1279"/>
      <c r="Y19" s="1280"/>
      <c r="Z19" s="13" t="s">
        <v>45</v>
      </c>
    </row>
    <row r="20" spans="1:26">
      <c r="A20" s="5">
        <v>9</v>
      </c>
      <c r="B20" s="1259" t="s">
        <v>365</v>
      </c>
      <c r="C20" s="33">
        <f t="shared" si="7"/>
        <v>15</v>
      </c>
      <c r="D20" s="31">
        <f t="shared" si="7"/>
        <v>30</v>
      </c>
      <c r="E20" s="31">
        <f t="shared" si="8"/>
        <v>45</v>
      </c>
      <c r="F20" s="31">
        <f t="shared" si="5"/>
        <v>45</v>
      </c>
      <c r="G20" s="31">
        <f t="shared" si="9"/>
        <v>55</v>
      </c>
      <c r="H20" s="31">
        <f t="shared" si="10"/>
        <v>100</v>
      </c>
      <c r="I20" s="1267">
        <f t="shared" si="11"/>
        <v>4</v>
      </c>
      <c r="J20" s="24"/>
      <c r="K20" s="22"/>
      <c r="L20" s="22"/>
      <c r="M20" s="1282"/>
      <c r="N20" s="24">
        <v>15</v>
      </c>
      <c r="O20" s="22">
        <v>30</v>
      </c>
      <c r="P20" s="22">
        <v>55</v>
      </c>
      <c r="Q20" s="1282">
        <v>4</v>
      </c>
      <c r="R20" s="24"/>
      <c r="S20" s="22"/>
      <c r="T20" s="22"/>
      <c r="U20" s="25"/>
      <c r="V20" s="24"/>
      <c r="W20" s="22"/>
      <c r="X20" s="22"/>
      <c r="Y20" s="25"/>
      <c r="Z20" s="29" t="s">
        <v>58</v>
      </c>
    </row>
    <row r="21" spans="1:26" ht="14.85" customHeight="1">
      <c r="A21" s="1283">
        <v>10</v>
      </c>
      <c r="B21" s="1284" t="s">
        <v>366</v>
      </c>
      <c r="C21" s="1285">
        <f t="shared" si="7"/>
        <v>15</v>
      </c>
      <c r="D21" s="1286">
        <f t="shared" si="7"/>
        <v>15</v>
      </c>
      <c r="E21" s="1286">
        <f t="shared" si="8"/>
        <v>30</v>
      </c>
      <c r="F21" s="1286">
        <f t="shared" si="5"/>
        <v>30</v>
      </c>
      <c r="G21" s="1286">
        <f t="shared" si="9"/>
        <v>20</v>
      </c>
      <c r="H21" s="1286">
        <f t="shared" si="10"/>
        <v>50</v>
      </c>
      <c r="I21" s="1287">
        <f t="shared" si="11"/>
        <v>2</v>
      </c>
      <c r="J21" s="24"/>
      <c r="K21" s="22"/>
      <c r="L21" s="22"/>
      <c r="M21" s="25"/>
      <c r="N21" s="1288"/>
      <c r="O21" s="1289"/>
      <c r="P21" s="1289"/>
      <c r="Q21" s="1290"/>
      <c r="R21" s="1288">
        <v>15</v>
      </c>
      <c r="S21" s="1289">
        <v>15</v>
      </c>
      <c r="T21" s="1289">
        <v>20</v>
      </c>
      <c r="U21" s="1291">
        <v>2</v>
      </c>
      <c r="V21" s="24"/>
      <c r="W21" s="22"/>
      <c r="X21" s="22"/>
      <c r="Y21" s="25"/>
      <c r="Z21" s="29" t="s">
        <v>64</v>
      </c>
    </row>
    <row r="22" spans="1:26" ht="13.35" customHeight="1">
      <c r="A22" s="1283">
        <v>11</v>
      </c>
      <c r="B22" s="1292" t="s">
        <v>367</v>
      </c>
      <c r="C22" s="1285">
        <f t="shared" si="7"/>
        <v>15</v>
      </c>
      <c r="D22" s="1286">
        <f t="shared" si="7"/>
        <v>15</v>
      </c>
      <c r="E22" s="1286">
        <f t="shared" si="8"/>
        <v>30</v>
      </c>
      <c r="F22" s="1286">
        <f t="shared" si="5"/>
        <v>30</v>
      </c>
      <c r="G22" s="1286">
        <f t="shared" si="9"/>
        <v>45</v>
      </c>
      <c r="H22" s="1286">
        <f t="shared" si="10"/>
        <v>75</v>
      </c>
      <c r="I22" s="1287">
        <f t="shared" si="11"/>
        <v>3</v>
      </c>
      <c r="J22" s="33"/>
      <c r="K22" s="31"/>
      <c r="L22" s="31"/>
      <c r="M22" s="34"/>
      <c r="N22" s="33"/>
      <c r="O22" s="31"/>
      <c r="P22" s="31"/>
      <c r="Q22" s="1293"/>
      <c r="R22" s="33"/>
      <c r="S22" s="31"/>
      <c r="T22" s="31"/>
      <c r="U22" s="34"/>
      <c r="V22" s="1285">
        <v>15</v>
      </c>
      <c r="W22" s="1286">
        <v>15</v>
      </c>
      <c r="X22" s="1286">
        <v>45</v>
      </c>
      <c r="Y22" s="1294">
        <v>3</v>
      </c>
      <c r="Z22" s="13" t="s">
        <v>50</v>
      </c>
    </row>
    <row r="23" spans="1:26" ht="13.35" customHeight="1" thickBot="1">
      <c r="A23" s="1283">
        <v>12</v>
      </c>
      <c r="B23" s="1292" t="s">
        <v>368</v>
      </c>
      <c r="C23" s="1285">
        <f t="shared" si="7"/>
        <v>15</v>
      </c>
      <c r="D23" s="1286">
        <f t="shared" si="7"/>
        <v>15</v>
      </c>
      <c r="E23" s="1286">
        <f t="shared" si="8"/>
        <v>30</v>
      </c>
      <c r="F23" s="1286">
        <f t="shared" si="5"/>
        <v>30</v>
      </c>
      <c r="G23" s="1286">
        <f t="shared" si="9"/>
        <v>20</v>
      </c>
      <c r="H23" s="1286">
        <f t="shared" si="10"/>
        <v>50</v>
      </c>
      <c r="I23" s="1287">
        <f t="shared" si="11"/>
        <v>2</v>
      </c>
      <c r="J23" s="1285">
        <v>15</v>
      </c>
      <c r="K23" s="1286">
        <v>15</v>
      </c>
      <c r="L23" s="1286">
        <v>20</v>
      </c>
      <c r="M23" s="1294">
        <v>2</v>
      </c>
      <c r="N23" s="1285"/>
      <c r="O23" s="1286"/>
      <c r="P23" s="1286"/>
      <c r="Q23" s="1295"/>
      <c r="R23" s="1285"/>
      <c r="S23" s="1286"/>
      <c r="T23" s="1286"/>
      <c r="U23" s="1294"/>
      <c r="V23" s="1285"/>
      <c r="W23" s="1286"/>
      <c r="X23" s="1286"/>
      <c r="Y23" s="1294"/>
      <c r="Z23" s="1296" t="s">
        <v>66</v>
      </c>
    </row>
    <row r="24" spans="1:26" ht="13.5" thickBot="1">
      <c r="A24" s="36"/>
      <c r="B24" s="1297" t="s">
        <v>55</v>
      </c>
      <c r="C24" s="1271">
        <f t="shared" si="7"/>
        <v>90</v>
      </c>
      <c r="D24" s="1272">
        <f t="shared" si="7"/>
        <v>120</v>
      </c>
      <c r="E24" s="1272">
        <f t="shared" si="8"/>
        <v>210</v>
      </c>
      <c r="F24" s="1272">
        <f t="shared" si="5"/>
        <v>210</v>
      </c>
      <c r="G24" s="1272">
        <f t="shared" si="9"/>
        <v>190</v>
      </c>
      <c r="H24" s="1272">
        <f t="shared" si="10"/>
        <v>400</v>
      </c>
      <c r="I24" s="1273">
        <f t="shared" si="11"/>
        <v>16</v>
      </c>
      <c r="J24" s="1274">
        <f t="shared" ref="J24:Y24" si="12">SUM(J18:J23)</f>
        <v>30</v>
      </c>
      <c r="K24" s="1272">
        <f t="shared" si="12"/>
        <v>45</v>
      </c>
      <c r="L24" s="1272">
        <f t="shared" si="12"/>
        <v>50</v>
      </c>
      <c r="M24" s="1273">
        <f t="shared" si="12"/>
        <v>5</v>
      </c>
      <c r="N24" s="1274">
        <f t="shared" si="12"/>
        <v>15</v>
      </c>
      <c r="O24" s="1272">
        <f t="shared" si="12"/>
        <v>30</v>
      </c>
      <c r="P24" s="1272">
        <f t="shared" si="12"/>
        <v>55</v>
      </c>
      <c r="Q24" s="1298">
        <f t="shared" si="12"/>
        <v>4</v>
      </c>
      <c r="R24" s="1271">
        <f t="shared" si="12"/>
        <v>30</v>
      </c>
      <c r="S24" s="1272">
        <f t="shared" si="12"/>
        <v>30</v>
      </c>
      <c r="T24" s="1272">
        <f t="shared" si="12"/>
        <v>40</v>
      </c>
      <c r="U24" s="1273">
        <f t="shared" si="12"/>
        <v>4</v>
      </c>
      <c r="V24" s="1271">
        <f t="shared" si="12"/>
        <v>15</v>
      </c>
      <c r="W24" s="1272">
        <f t="shared" si="12"/>
        <v>15</v>
      </c>
      <c r="X24" s="1272">
        <f t="shared" si="12"/>
        <v>45</v>
      </c>
      <c r="Y24" s="1273">
        <f t="shared" si="12"/>
        <v>3</v>
      </c>
      <c r="Z24" s="13"/>
    </row>
    <row r="25" spans="1:26" ht="13.5" thickBot="1">
      <c r="A25" s="5" t="s">
        <v>16</v>
      </c>
      <c r="B25" s="5792" t="s">
        <v>369</v>
      </c>
      <c r="C25" s="5792"/>
      <c r="D25" s="5792"/>
      <c r="E25" s="5792"/>
      <c r="F25" s="5792"/>
      <c r="G25" s="5792"/>
      <c r="H25" s="5792"/>
      <c r="I25" s="5792"/>
      <c r="J25" s="5792"/>
      <c r="K25" s="5792"/>
      <c r="L25" s="5792"/>
      <c r="M25" s="5792"/>
      <c r="N25" s="5792"/>
      <c r="O25" s="5792"/>
      <c r="P25" s="5792"/>
      <c r="Q25" s="5792"/>
      <c r="R25" s="5792"/>
      <c r="S25" s="5792"/>
      <c r="T25" s="5792"/>
      <c r="U25" s="5792"/>
      <c r="V25" s="5792"/>
      <c r="W25" s="5792"/>
      <c r="X25" s="5792"/>
      <c r="Y25" s="5793"/>
      <c r="Z25" s="13"/>
    </row>
    <row r="26" spans="1:26">
      <c r="A26" s="5">
        <v>13</v>
      </c>
      <c r="B26" s="1299" t="s">
        <v>370</v>
      </c>
      <c r="C26" s="33">
        <f t="shared" ref="C26:D33" si="13">SUM(J26,N26,R26,V26,)</f>
        <v>15</v>
      </c>
      <c r="D26" s="31">
        <f t="shared" si="13"/>
        <v>30</v>
      </c>
      <c r="E26" s="31">
        <f t="shared" ref="E26:E33" si="14">SUM(C26:D26)</f>
        <v>45</v>
      </c>
      <c r="F26" s="31">
        <f t="shared" si="5"/>
        <v>45</v>
      </c>
      <c r="G26" s="31">
        <f t="shared" ref="G26:G33" si="15">H26-F26</f>
        <v>30</v>
      </c>
      <c r="H26" s="31">
        <f t="shared" ref="H26:H33" si="16">$B$8*I26</f>
        <v>75</v>
      </c>
      <c r="I26" s="1267">
        <f t="shared" ref="I26:I33" si="17">SUM(M26,Q26,U26,Y26,)</f>
        <v>3</v>
      </c>
      <c r="J26" s="1255">
        <v>15</v>
      </c>
      <c r="K26" s="1256">
        <v>30</v>
      </c>
      <c r="L26" s="1256">
        <v>30</v>
      </c>
      <c r="M26" s="1300">
        <v>3</v>
      </c>
      <c r="N26" s="1301"/>
      <c r="O26" s="1256"/>
      <c r="P26" s="1256"/>
      <c r="Q26" s="1302"/>
      <c r="R26" s="1255"/>
      <c r="S26" s="1256"/>
      <c r="T26" s="1256"/>
      <c r="U26" s="1257"/>
      <c r="V26" s="1255"/>
      <c r="W26" s="1256"/>
      <c r="X26" s="1256"/>
      <c r="Y26" s="1257"/>
      <c r="Z26" s="13" t="s">
        <v>44</v>
      </c>
    </row>
    <row r="27" spans="1:26">
      <c r="A27" s="5">
        <v>14</v>
      </c>
      <c r="B27" s="1303" t="s">
        <v>371</v>
      </c>
      <c r="C27" s="33">
        <f t="shared" si="13"/>
        <v>15</v>
      </c>
      <c r="D27" s="31">
        <f t="shared" si="13"/>
        <v>15</v>
      </c>
      <c r="E27" s="31">
        <f t="shared" si="14"/>
        <v>30</v>
      </c>
      <c r="F27" s="31">
        <f t="shared" si="5"/>
        <v>30</v>
      </c>
      <c r="G27" s="31">
        <f t="shared" si="15"/>
        <v>20</v>
      </c>
      <c r="H27" s="31">
        <f t="shared" si="16"/>
        <v>50</v>
      </c>
      <c r="I27" s="1267">
        <f t="shared" si="17"/>
        <v>2</v>
      </c>
      <c r="J27" s="1278"/>
      <c r="K27" s="1279"/>
      <c r="L27" s="1279"/>
      <c r="M27" s="1304"/>
      <c r="N27" s="1305"/>
      <c r="O27" s="1279"/>
      <c r="P27" s="1279"/>
      <c r="Q27" s="1306"/>
      <c r="R27" s="1278">
        <v>15</v>
      </c>
      <c r="S27" s="1279">
        <v>15</v>
      </c>
      <c r="T27" s="1279">
        <v>20</v>
      </c>
      <c r="U27" s="1280">
        <v>2</v>
      </c>
      <c r="V27" s="1278"/>
      <c r="W27" s="1279"/>
      <c r="X27" s="1279"/>
      <c r="Y27" s="1280"/>
      <c r="Z27" s="29" t="s">
        <v>64</v>
      </c>
    </row>
    <row r="28" spans="1:26">
      <c r="A28" s="5">
        <v>15</v>
      </c>
      <c r="B28" s="1307" t="s">
        <v>372</v>
      </c>
      <c r="C28" s="33">
        <f t="shared" si="13"/>
        <v>15</v>
      </c>
      <c r="D28" s="31">
        <f t="shared" si="13"/>
        <v>30</v>
      </c>
      <c r="E28" s="31">
        <f t="shared" si="14"/>
        <v>45</v>
      </c>
      <c r="F28" s="31">
        <f t="shared" si="5"/>
        <v>45</v>
      </c>
      <c r="G28" s="31">
        <f t="shared" si="15"/>
        <v>30</v>
      </c>
      <c r="H28" s="31">
        <f t="shared" si="16"/>
        <v>75</v>
      </c>
      <c r="I28" s="1267">
        <f t="shared" si="17"/>
        <v>3</v>
      </c>
      <c r="J28" s="1278">
        <v>15</v>
      </c>
      <c r="K28" s="1279">
        <v>30</v>
      </c>
      <c r="L28" s="1279">
        <v>30</v>
      </c>
      <c r="M28" s="1304">
        <v>3</v>
      </c>
      <c r="N28" s="1305"/>
      <c r="O28" s="1279"/>
      <c r="P28" s="1279"/>
      <c r="Q28" s="1306"/>
      <c r="R28" s="1278"/>
      <c r="S28" s="1279"/>
      <c r="T28" s="1279"/>
      <c r="U28" s="1280"/>
      <c r="V28" s="1278"/>
      <c r="W28" s="1279"/>
      <c r="X28" s="1279"/>
      <c r="Y28" s="1280"/>
      <c r="Z28" s="13" t="s">
        <v>44</v>
      </c>
    </row>
    <row r="29" spans="1:26">
      <c r="A29" s="5">
        <v>16</v>
      </c>
      <c r="B29" s="1308" t="s">
        <v>373</v>
      </c>
      <c r="C29" s="1285">
        <f t="shared" si="13"/>
        <v>15</v>
      </c>
      <c r="D29" s="1286">
        <f t="shared" si="13"/>
        <v>15</v>
      </c>
      <c r="E29" s="1286">
        <f t="shared" si="14"/>
        <v>30</v>
      </c>
      <c r="F29" s="1286">
        <f t="shared" si="5"/>
        <v>30</v>
      </c>
      <c r="G29" s="1286">
        <f t="shared" si="15"/>
        <v>45</v>
      </c>
      <c r="H29" s="1286">
        <f t="shared" si="16"/>
        <v>75</v>
      </c>
      <c r="I29" s="1287">
        <f t="shared" si="17"/>
        <v>3</v>
      </c>
      <c r="J29" s="1278"/>
      <c r="K29" s="1279"/>
      <c r="L29" s="1279"/>
      <c r="M29" s="1304"/>
      <c r="N29" s="1305">
        <v>15</v>
      </c>
      <c r="O29" s="1279">
        <v>15</v>
      </c>
      <c r="P29" s="1279">
        <v>45</v>
      </c>
      <c r="Q29" s="1306">
        <v>3</v>
      </c>
      <c r="R29" s="1278"/>
      <c r="S29" s="1279"/>
      <c r="T29" s="1279"/>
      <c r="U29" s="1280"/>
      <c r="V29" s="1278"/>
      <c r="W29" s="1279"/>
      <c r="X29" s="1279"/>
      <c r="Y29" s="1280"/>
      <c r="Z29" s="29" t="s">
        <v>58</v>
      </c>
    </row>
    <row r="30" spans="1:26">
      <c r="A30" s="5">
        <v>17</v>
      </c>
      <c r="B30" s="1307" t="s">
        <v>374</v>
      </c>
      <c r="C30" s="33">
        <f t="shared" si="13"/>
        <v>30</v>
      </c>
      <c r="D30" s="31">
        <f t="shared" si="13"/>
        <v>0</v>
      </c>
      <c r="E30" s="31">
        <f t="shared" si="14"/>
        <v>30</v>
      </c>
      <c r="F30" s="31">
        <f t="shared" si="5"/>
        <v>30</v>
      </c>
      <c r="G30" s="31">
        <f t="shared" si="15"/>
        <v>20</v>
      </c>
      <c r="H30" s="31">
        <f t="shared" si="16"/>
        <v>50</v>
      </c>
      <c r="I30" s="1267">
        <f t="shared" si="17"/>
        <v>2</v>
      </c>
      <c r="J30" s="1278"/>
      <c r="K30" s="1279"/>
      <c r="L30" s="1279"/>
      <c r="M30" s="1304"/>
      <c r="N30" s="1305">
        <v>30</v>
      </c>
      <c r="O30" s="1279">
        <v>0</v>
      </c>
      <c r="P30" s="1279">
        <v>20</v>
      </c>
      <c r="Q30" s="1306">
        <v>2</v>
      </c>
      <c r="R30" s="1278"/>
      <c r="S30" s="1279"/>
      <c r="T30" s="1279"/>
      <c r="U30" s="1280"/>
      <c r="V30" s="1278"/>
      <c r="W30" s="1279"/>
      <c r="X30" s="1279"/>
      <c r="Y30" s="1280"/>
      <c r="Z30" s="29" t="s">
        <v>58</v>
      </c>
    </row>
    <row r="31" spans="1:26">
      <c r="A31" s="5">
        <v>18</v>
      </c>
      <c r="B31" s="1309" t="s">
        <v>375</v>
      </c>
      <c r="C31" s="1285">
        <f t="shared" si="13"/>
        <v>15</v>
      </c>
      <c r="D31" s="1286">
        <f t="shared" si="13"/>
        <v>15</v>
      </c>
      <c r="E31" s="1286">
        <f t="shared" si="14"/>
        <v>30</v>
      </c>
      <c r="F31" s="1286">
        <f t="shared" si="5"/>
        <v>30</v>
      </c>
      <c r="G31" s="1286">
        <f t="shared" si="15"/>
        <v>45</v>
      </c>
      <c r="H31" s="1286">
        <f t="shared" si="16"/>
        <v>75</v>
      </c>
      <c r="I31" s="1287">
        <f t="shared" si="17"/>
        <v>3</v>
      </c>
      <c r="J31" s="1278"/>
      <c r="K31" s="1279"/>
      <c r="L31" s="1279"/>
      <c r="M31" s="1304"/>
      <c r="N31" s="1305"/>
      <c r="O31" s="1279"/>
      <c r="P31" s="1279"/>
      <c r="Q31" s="1306"/>
      <c r="R31" s="1278"/>
      <c r="S31" s="1279"/>
      <c r="T31" s="1279"/>
      <c r="U31" s="1280"/>
      <c r="V31" s="1278">
        <v>15</v>
      </c>
      <c r="W31" s="1279">
        <v>15</v>
      </c>
      <c r="X31" s="1279">
        <v>45</v>
      </c>
      <c r="Y31" s="1280">
        <v>3</v>
      </c>
      <c r="Z31" s="29" t="s">
        <v>62</v>
      </c>
    </row>
    <row r="32" spans="1:26" ht="13.5" thickBot="1">
      <c r="A32" s="5">
        <v>19</v>
      </c>
      <c r="B32" s="1310" t="s">
        <v>376</v>
      </c>
      <c r="C32" s="33">
        <f t="shared" si="13"/>
        <v>0</v>
      </c>
      <c r="D32" s="31">
        <f t="shared" si="13"/>
        <v>15</v>
      </c>
      <c r="E32" s="31">
        <f t="shared" si="14"/>
        <v>15</v>
      </c>
      <c r="F32" s="31">
        <f t="shared" si="5"/>
        <v>15</v>
      </c>
      <c r="G32" s="31">
        <f t="shared" si="15"/>
        <v>35</v>
      </c>
      <c r="H32" s="31">
        <f t="shared" si="16"/>
        <v>50</v>
      </c>
      <c r="I32" s="1267">
        <f t="shared" si="17"/>
        <v>2</v>
      </c>
      <c r="J32" s="64"/>
      <c r="K32" s="65"/>
      <c r="L32" s="65"/>
      <c r="M32" s="66"/>
      <c r="N32" s="67"/>
      <c r="O32" s="65"/>
      <c r="P32" s="65"/>
      <c r="Q32" s="68"/>
      <c r="R32" s="64"/>
      <c r="S32" s="65"/>
      <c r="T32" s="65"/>
      <c r="U32" s="66"/>
      <c r="V32" s="64">
        <v>0</v>
      </c>
      <c r="W32" s="65">
        <v>15</v>
      </c>
      <c r="X32" s="65">
        <v>35</v>
      </c>
      <c r="Y32" s="66">
        <v>2</v>
      </c>
      <c r="Z32" s="29" t="s">
        <v>62</v>
      </c>
    </row>
    <row r="33" spans="1:26" ht="13.5" thickBot="1">
      <c r="A33" s="36"/>
      <c r="B33" s="1311" t="s">
        <v>55</v>
      </c>
      <c r="C33" s="1271">
        <f t="shared" si="13"/>
        <v>105</v>
      </c>
      <c r="D33" s="1272">
        <f t="shared" si="13"/>
        <v>120</v>
      </c>
      <c r="E33" s="1272">
        <f t="shared" si="14"/>
        <v>225</v>
      </c>
      <c r="F33" s="1272">
        <f t="shared" si="5"/>
        <v>225</v>
      </c>
      <c r="G33" s="1272">
        <f t="shared" si="15"/>
        <v>225</v>
      </c>
      <c r="H33" s="1272">
        <f t="shared" si="16"/>
        <v>450</v>
      </c>
      <c r="I33" s="1273">
        <f t="shared" si="17"/>
        <v>18</v>
      </c>
      <c r="J33" s="1271">
        <f t="shared" ref="J33:Y33" si="18">SUM(J26:J32)</f>
        <v>30</v>
      </c>
      <c r="K33" s="1272">
        <f t="shared" si="18"/>
        <v>60</v>
      </c>
      <c r="L33" s="1272">
        <f t="shared" si="18"/>
        <v>60</v>
      </c>
      <c r="M33" s="1273">
        <f t="shared" si="18"/>
        <v>6</v>
      </c>
      <c r="N33" s="1274">
        <f t="shared" si="18"/>
        <v>45</v>
      </c>
      <c r="O33" s="1272">
        <f t="shared" si="18"/>
        <v>15</v>
      </c>
      <c r="P33" s="1272">
        <f t="shared" si="18"/>
        <v>65</v>
      </c>
      <c r="Q33" s="1298">
        <f t="shared" si="18"/>
        <v>5</v>
      </c>
      <c r="R33" s="1271">
        <f t="shared" si="18"/>
        <v>15</v>
      </c>
      <c r="S33" s="1272">
        <f t="shared" si="18"/>
        <v>15</v>
      </c>
      <c r="T33" s="1272">
        <f t="shared" si="18"/>
        <v>20</v>
      </c>
      <c r="U33" s="1273">
        <f t="shared" si="18"/>
        <v>2</v>
      </c>
      <c r="V33" s="1271">
        <f t="shared" si="18"/>
        <v>15</v>
      </c>
      <c r="W33" s="1272">
        <f t="shared" si="18"/>
        <v>30</v>
      </c>
      <c r="X33" s="1272">
        <f t="shared" si="18"/>
        <v>80</v>
      </c>
      <c r="Y33" s="1273">
        <f t="shared" si="18"/>
        <v>5</v>
      </c>
      <c r="Z33" s="13"/>
    </row>
    <row r="34" spans="1:26" ht="13.5" thickBot="1">
      <c r="A34" s="5" t="s">
        <v>17</v>
      </c>
      <c r="B34" s="1311" t="s">
        <v>377</v>
      </c>
      <c r="C34" s="1311"/>
      <c r="D34" s="1311"/>
      <c r="E34" s="1311"/>
      <c r="F34" s="1311"/>
      <c r="G34" s="1311"/>
      <c r="H34" s="1311"/>
      <c r="I34" s="1311"/>
      <c r="J34" s="1311"/>
      <c r="K34" s="1311"/>
      <c r="L34" s="1311"/>
      <c r="M34" s="1311"/>
      <c r="N34" s="1311"/>
      <c r="O34" s="1311"/>
      <c r="P34" s="1311"/>
      <c r="Q34" s="1311"/>
      <c r="R34" s="1311"/>
      <c r="S34" s="1311"/>
      <c r="T34" s="1311"/>
      <c r="U34" s="1311"/>
      <c r="V34" s="1311"/>
      <c r="W34" s="1311"/>
      <c r="X34" s="1311"/>
      <c r="Y34" s="1312"/>
      <c r="Z34" s="13"/>
    </row>
    <row r="35" spans="1:26">
      <c r="A35" s="5">
        <v>20</v>
      </c>
      <c r="B35" s="1303" t="s">
        <v>378</v>
      </c>
      <c r="C35" s="33">
        <f t="shared" ref="C35:D37" si="19">SUM(J35,N35,R35,V35,)</f>
        <v>0</v>
      </c>
      <c r="D35" s="31">
        <f t="shared" si="19"/>
        <v>120</v>
      </c>
      <c r="E35" s="31">
        <f t="shared" ref="E35:E37" si="20">SUM(C35:D35)</f>
        <v>120</v>
      </c>
      <c r="F35" s="31">
        <f t="shared" si="5"/>
        <v>120</v>
      </c>
      <c r="G35" s="31">
        <f t="shared" ref="G35:G37" si="21">H35-F35</f>
        <v>180</v>
      </c>
      <c r="H35" s="31">
        <f t="shared" ref="H35:H37" si="22">$B$8*I35</f>
        <v>300</v>
      </c>
      <c r="I35" s="1267">
        <f>SUM(M35,Q35,U35,Y35,)</f>
        <v>12</v>
      </c>
      <c r="J35" s="1278">
        <v>0</v>
      </c>
      <c r="K35" s="1279">
        <v>30</v>
      </c>
      <c r="L35" s="1279">
        <v>45</v>
      </c>
      <c r="M35" s="1280">
        <v>3</v>
      </c>
      <c r="N35" s="1278">
        <v>0</v>
      </c>
      <c r="O35" s="1279">
        <v>30</v>
      </c>
      <c r="P35" s="1279">
        <v>45</v>
      </c>
      <c r="Q35" s="1306">
        <v>3</v>
      </c>
      <c r="R35" s="1278">
        <v>0</v>
      </c>
      <c r="S35" s="1279">
        <v>30</v>
      </c>
      <c r="T35" s="1279">
        <v>45</v>
      </c>
      <c r="U35" s="1304">
        <v>3</v>
      </c>
      <c r="V35" s="1255">
        <v>0</v>
      </c>
      <c r="W35" s="1256">
        <v>30</v>
      </c>
      <c r="X35" s="1256">
        <v>45</v>
      </c>
      <c r="Y35" s="1300">
        <v>3</v>
      </c>
      <c r="Z35" s="29" t="s">
        <v>379</v>
      </c>
    </row>
    <row r="36" spans="1:26" ht="13.5" thickBot="1">
      <c r="A36" s="5">
        <v>21</v>
      </c>
      <c r="B36" s="1303" t="s">
        <v>380</v>
      </c>
      <c r="C36" s="33">
        <f t="shared" si="19"/>
        <v>0</v>
      </c>
      <c r="D36" s="31">
        <f t="shared" si="19"/>
        <v>60</v>
      </c>
      <c r="E36" s="31">
        <f t="shared" si="20"/>
        <v>60</v>
      </c>
      <c r="F36" s="31">
        <f t="shared" si="5"/>
        <v>60</v>
      </c>
      <c r="G36" s="31">
        <f t="shared" si="21"/>
        <v>40</v>
      </c>
      <c r="H36" s="31">
        <f t="shared" si="22"/>
        <v>100</v>
      </c>
      <c r="I36" s="1267">
        <f>SUM(M36,Q36,U36,Y36,)</f>
        <v>4</v>
      </c>
      <c r="J36" s="1278"/>
      <c r="K36" s="1279"/>
      <c r="L36" s="1279"/>
      <c r="M36" s="1280"/>
      <c r="N36" s="1278">
        <v>0</v>
      </c>
      <c r="O36" s="1279">
        <v>60</v>
      </c>
      <c r="P36" s="1279">
        <v>40</v>
      </c>
      <c r="Q36" s="1306">
        <v>4</v>
      </c>
      <c r="R36" s="1278"/>
      <c r="S36" s="1279"/>
      <c r="T36" s="1279"/>
      <c r="U36" s="1304"/>
      <c r="V36" s="57"/>
      <c r="W36" s="58"/>
      <c r="X36" s="58"/>
      <c r="Y36" s="59"/>
      <c r="Z36" s="29" t="s">
        <v>58</v>
      </c>
    </row>
    <row r="37" spans="1:26" ht="13.5" thickBot="1">
      <c r="A37" s="5"/>
      <c r="B37" s="1311" t="s">
        <v>55</v>
      </c>
      <c r="C37" s="1271">
        <f t="shared" si="19"/>
        <v>0</v>
      </c>
      <c r="D37" s="1272">
        <f t="shared" si="19"/>
        <v>180</v>
      </c>
      <c r="E37" s="1272">
        <f t="shared" si="20"/>
        <v>180</v>
      </c>
      <c r="F37" s="1272">
        <f t="shared" si="5"/>
        <v>180</v>
      </c>
      <c r="G37" s="1272">
        <f t="shared" si="21"/>
        <v>220</v>
      </c>
      <c r="H37" s="1272">
        <f t="shared" si="22"/>
        <v>400</v>
      </c>
      <c r="I37" s="1273">
        <f>SUM(I35:I36)</f>
        <v>16</v>
      </c>
      <c r="J37" s="1271">
        <f>SUM(J35:J36)</f>
        <v>0</v>
      </c>
      <c r="K37" s="1271">
        <f t="shared" ref="K37:Y37" si="23">SUM(K35:K36)</f>
        <v>30</v>
      </c>
      <c r="L37" s="1271">
        <f t="shared" si="23"/>
        <v>45</v>
      </c>
      <c r="M37" s="1313">
        <f t="shared" si="23"/>
        <v>3</v>
      </c>
      <c r="N37" s="1271">
        <f t="shared" si="23"/>
        <v>0</v>
      </c>
      <c r="O37" s="1271">
        <f t="shared" si="23"/>
        <v>90</v>
      </c>
      <c r="P37" s="1271">
        <f t="shared" si="23"/>
        <v>85</v>
      </c>
      <c r="Q37" s="1313">
        <f t="shared" si="23"/>
        <v>7</v>
      </c>
      <c r="R37" s="1271">
        <f t="shared" si="23"/>
        <v>0</v>
      </c>
      <c r="S37" s="1271">
        <f t="shared" si="23"/>
        <v>30</v>
      </c>
      <c r="T37" s="1271">
        <f t="shared" si="23"/>
        <v>45</v>
      </c>
      <c r="U37" s="1313">
        <f t="shared" si="23"/>
        <v>3</v>
      </c>
      <c r="V37" s="1271">
        <f t="shared" si="23"/>
        <v>0</v>
      </c>
      <c r="W37" s="1271">
        <f t="shared" si="23"/>
        <v>30</v>
      </c>
      <c r="X37" s="1271">
        <f t="shared" si="23"/>
        <v>45</v>
      </c>
      <c r="Y37" s="1314">
        <f t="shared" si="23"/>
        <v>3</v>
      </c>
      <c r="Z37" s="13"/>
    </row>
    <row r="38" spans="1:26" ht="13.5" thickBot="1">
      <c r="A38" s="5" t="s">
        <v>18</v>
      </c>
      <c r="B38" s="5790" t="s">
        <v>381</v>
      </c>
      <c r="C38" s="5790"/>
      <c r="D38" s="5790"/>
      <c r="E38" s="5790"/>
      <c r="F38" s="5790"/>
      <c r="G38" s="5790"/>
      <c r="H38" s="5790"/>
      <c r="I38" s="5790"/>
      <c r="J38" s="5790"/>
      <c r="K38" s="5790"/>
      <c r="L38" s="5790"/>
      <c r="M38" s="5790"/>
      <c r="N38" s="5790"/>
      <c r="O38" s="5790"/>
      <c r="P38" s="5790"/>
      <c r="Q38" s="5790"/>
      <c r="R38" s="5790"/>
      <c r="S38" s="5790"/>
      <c r="T38" s="5790"/>
      <c r="U38" s="5790"/>
      <c r="V38" s="5790"/>
      <c r="W38" s="5790"/>
      <c r="X38" s="5790"/>
      <c r="Y38" s="5791"/>
      <c r="Z38" s="13"/>
    </row>
    <row r="39" spans="1:26" ht="13.5" thickBot="1">
      <c r="A39" s="5">
        <v>22</v>
      </c>
      <c r="B39" s="1315" t="s">
        <v>382</v>
      </c>
      <c r="C39" s="33">
        <f>SUM(J39,N39,R39,V39,)</f>
        <v>0</v>
      </c>
      <c r="D39" s="31">
        <f>SUM(K39,O39,S39,W39,)</f>
        <v>90</v>
      </c>
      <c r="E39" s="31">
        <f t="shared" ref="E39" si="24">SUM(C39:D39)</f>
        <v>90</v>
      </c>
      <c r="F39" s="31">
        <f t="shared" ref="F39" si="25">+E39</f>
        <v>90</v>
      </c>
      <c r="G39" s="31">
        <f t="shared" ref="G39" si="26">H39-F39</f>
        <v>235</v>
      </c>
      <c r="H39" s="31">
        <f t="shared" ref="H39" si="27">$B$8*I39</f>
        <v>325</v>
      </c>
      <c r="I39" s="1267">
        <f>SUM(M39,Q39,U39,Y39,)</f>
        <v>13</v>
      </c>
      <c r="J39" s="1255"/>
      <c r="K39" s="1256"/>
      <c r="L39" s="1256"/>
      <c r="M39" s="1316"/>
      <c r="N39" s="1255">
        <v>0</v>
      </c>
      <c r="O39" s="1256">
        <v>30</v>
      </c>
      <c r="P39" s="1256">
        <v>20</v>
      </c>
      <c r="Q39" s="1257">
        <v>2</v>
      </c>
      <c r="R39" s="1255">
        <v>0</v>
      </c>
      <c r="S39" s="1256">
        <v>30</v>
      </c>
      <c r="T39" s="1256">
        <v>70</v>
      </c>
      <c r="U39" s="1300">
        <v>4</v>
      </c>
      <c r="V39" s="1271">
        <v>0</v>
      </c>
      <c r="W39" s="1272">
        <v>30</v>
      </c>
      <c r="X39" s="1272">
        <v>145</v>
      </c>
      <c r="Y39" s="1317">
        <v>7</v>
      </c>
      <c r="Z39" s="13" t="s">
        <v>50</v>
      </c>
    </row>
    <row r="40" spans="1:26" ht="13.5" thickBot="1">
      <c r="A40" s="36"/>
      <c r="B40" s="1311" t="s">
        <v>55</v>
      </c>
      <c r="C40" s="1272">
        <f>C39</f>
        <v>0</v>
      </c>
      <c r="D40" s="1272">
        <f t="shared" ref="D40:H40" si="28">D39</f>
        <v>90</v>
      </c>
      <c r="E40" s="1272">
        <f t="shared" si="28"/>
        <v>90</v>
      </c>
      <c r="F40" s="1272">
        <f t="shared" si="28"/>
        <v>90</v>
      </c>
      <c r="G40" s="1272">
        <f t="shared" si="28"/>
        <v>235</v>
      </c>
      <c r="H40" s="1272">
        <f t="shared" si="28"/>
        <v>325</v>
      </c>
      <c r="I40" s="1273">
        <f>SUM(I39)</f>
        <v>13</v>
      </c>
      <c r="J40" s="1271">
        <f t="shared" ref="J40:Y40" si="29">SUM(J39:J39)</f>
        <v>0</v>
      </c>
      <c r="K40" s="1272">
        <f t="shared" si="29"/>
        <v>0</v>
      </c>
      <c r="L40" s="1272">
        <f t="shared" si="29"/>
        <v>0</v>
      </c>
      <c r="M40" s="1273">
        <f t="shared" si="29"/>
        <v>0</v>
      </c>
      <c r="N40" s="1271">
        <f t="shared" si="29"/>
        <v>0</v>
      </c>
      <c r="O40" s="1272">
        <f t="shared" si="29"/>
        <v>30</v>
      </c>
      <c r="P40" s="1272">
        <f t="shared" si="29"/>
        <v>20</v>
      </c>
      <c r="Q40" s="1273">
        <f t="shared" si="29"/>
        <v>2</v>
      </c>
      <c r="R40" s="1271">
        <f t="shared" si="29"/>
        <v>0</v>
      </c>
      <c r="S40" s="1272">
        <f t="shared" si="29"/>
        <v>30</v>
      </c>
      <c r="T40" s="1272">
        <f t="shared" si="29"/>
        <v>70</v>
      </c>
      <c r="U40" s="1273">
        <f t="shared" si="29"/>
        <v>4</v>
      </c>
      <c r="V40" s="1271">
        <f t="shared" si="29"/>
        <v>0</v>
      </c>
      <c r="W40" s="1272">
        <f t="shared" si="29"/>
        <v>30</v>
      </c>
      <c r="X40" s="1272">
        <f t="shared" si="29"/>
        <v>145</v>
      </c>
      <c r="Y40" s="1273">
        <f t="shared" si="29"/>
        <v>7</v>
      </c>
      <c r="Z40" s="13"/>
    </row>
    <row r="41" spans="1:26" ht="13.5" thickBot="1">
      <c r="A41" s="5" t="s">
        <v>19</v>
      </c>
      <c r="B41" s="1318" t="s">
        <v>348</v>
      </c>
      <c r="C41" s="1319"/>
      <c r="D41" s="1319"/>
      <c r="E41" s="1319"/>
      <c r="F41" s="1319"/>
      <c r="G41" s="1319"/>
      <c r="H41" s="1319"/>
      <c r="I41" s="1319"/>
      <c r="J41" s="1320"/>
      <c r="K41" s="1320"/>
      <c r="L41" s="1320"/>
      <c r="M41" s="1320"/>
      <c r="N41" s="1320"/>
      <c r="O41" s="1320"/>
      <c r="P41" s="1320"/>
      <c r="Q41" s="1320"/>
      <c r="R41" s="1320"/>
      <c r="S41" s="1320"/>
      <c r="T41" s="1320"/>
      <c r="U41" s="1320"/>
      <c r="V41" s="1320"/>
      <c r="W41" s="1320"/>
      <c r="X41" s="1320"/>
      <c r="Y41" s="1321"/>
      <c r="Z41" s="13"/>
    </row>
    <row r="42" spans="1:26">
      <c r="A42" s="5">
        <v>23</v>
      </c>
      <c r="B42" s="1322" t="s">
        <v>353</v>
      </c>
      <c r="C42" s="35">
        <f t="shared" ref="C42:D45" si="30">SUM(J42,N42,R42,V42,)</f>
        <v>0</v>
      </c>
      <c r="D42" s="31">
        <f t="shared" si="30"/>
        <v>120</v>
      </c>
      <c r="E42" s="31">
        <f t="shared" ref="E42:E45" si="31">SUM(C42:D42)</f>
        <v>120</v>
      </c>
      <c r="F42" s="31">
        <f t="shared" ref="F42:F45" si="32">+E42</f>
        <v>120</v>
      </c>
      <c r="G42" s="31">
        <f t="shared" ref="G42:G45" si="33">H42-F42</f>
        <v>280</v>
      </c>
      <c r="H42" s="31">
        <f t="shared" ref="H42:H43" si="34">$B$8*I42</f>
        <v>400</v>
      </c>
      <c r="I42" s="1293">
        <f>SUM(M42,Q42,U42,Y42,)</f>
        <v>16</v>
      </c>
      <c r="J42" s="1323">
        <v>0</v>
      </c>
      <c r="K42" s="1324">
        <v>30</v>
      </c>
      <c r="L42" s="1324">
        <v>70</v>
      </c>
      <c r="M42" s="1325">
        <v>4</v>
      </c>
      <c r="N42" s="1323">
        <v>0</v>
      </c>
      <c r="O42" s="1324">
        <v>30</v>
      </c>
      <c r="P42" s="1324">
        <v>70</v>
      </c>
      <c r="Q42" s="1325">
        <v>4</v>
      </c>
      <c r="R42" s="1323">
        <v>0</v>
      </c>
      <c r="S42" s="1324">
        <v>30</v>
      </c>
      <c r="T42" s="1324">
        <v>70</v>
      </c>
      <c r="U42" s="1325">
        <v>4</v>
      </c>
      <c r="V42" s="1323">
        <v>0</v>
      </c>
      <c r="W42" s="1324">
        <v>30</v>
      </c>
      <c r="X42" s="1324">
        <v>70</v>
      </c>
      <c r="Y42" s="1325">
        <v>4</v>
      </c>
      <c r="Z42" s="29" t="s">
        <v>379</v>
      </c>
    </row>
    <row r="43" spans="1:26" ht="13.5" thickBot="1">
      <c r="A43" s="5">
        <v>24</v>
      </c>
      <c r="B43" s="1326" t="s">
        <v>99</v>
      </c>
      <c r="C43" s="35">
        <f t="shared" si="30"/>
        <v>0</v>
      </c>
      <c r="D43" s="31">
        <f t="shared" si="30"/>
        <v>480</v>
      </c>
      <c r="E43" s="31">
        <f t="shared" si="31"/>
        <v>480</v>
      </c>
      <c r="F43" s="31">
        <f t="shared" si="32"/>
        <v>480</v>
      </c>
      <c r="G43" s="31">
        <f t="shared" si="33"/>
        <v>20</v>
      </c>
      <c r="H43" s="31">
        <f t="shared" si="34"/>
        <v>500</v>
      </c>
      <c r="I43" s="1293">
        <f>SUM(M43,Q43,U43,Y43,)</f>
        <v>20</v>
      </c>
      <c r="J43" s="33">
        <v>0</v>
      </c>
      <c r="K43" s="1286">
        <v>120</v>
      </c>
      <c r="L43" s="1286">
        <v>5</v>
      </c>
      <c r="M43" s="1287">
        <v>5</v>
      </c>
      <c r="N43" s="1285">
        <v>0</v>
      </c>
      <c r="O43" s="1286">
        <v>120</v>
      </c>
      <c r="P43" s="1286">
        <v>5</v>
      </c>
      <c r="Q43" s="1287">
        <v>5</v>
      </c>
      <c r="R43" s="1285">
        <v>0</v>
      </c>
      <c r="S43" s="1286">
        <v>120</v>
      </c>
      <c r="T43" s="1286">
        <v>5</v>
      </c>
      <c r="U43" s="1287">
        <v>5</v>
      </c>
      <c r="V43" s="1285">
        <v>0</v>
      </c>
      <c r="W43" s="1286">
        <v>120</v>
      </c>
      <c r="X43" s="1286">
        <v>5</v>
      </c>
      <c r="Y43" s="1287">
        <v>5</v>
      </c>
      <c r="Z43" s="29" t="s">
        <v>379</v>
      </c>
    </row>
    <row r="44" spans="1:26" ht="13.5" thickBot="1">
      <c r="A44" s="1327"/>
      <c r="B44" s="1312" t="s">
        <v>55</v>
      </c>
      <c r="C44" s="1271">
        <f t="shared" si="30"/>
        <v>0</v>
      </c>
      <c r="D44" s="1272">
        <f t="shared" si="30"/>
        <v>600</v>
      </c>
      <c r="E44" s="1272">
        <f t="shared" si="31"/>
        <v>600</v>
      </c>
      <c r="F44" s="1272">
        <f t="shared" si="32"/>
        <v>600</v>
      </c>
      <c r="G44" s="1272">
        <f t="shared" si="33"/>
        <v>300</v>
      </c>
      <c r="H44" s="1272">
        <f>$B$8*I44</f>
        <v>900</v>
      </c>
      <c r="I44" s="1298">
        <f>SUM(I42:I43)</f>
        <v>36</v>
      </c>
      <c r="J44" s="1271">
        <f>SUM(J42:J43)</f>
        <v>0</v>
      </c>
      <c r="K44" s="1272">
        <f t="shared" ref="K44:Y44" si="35">SUM(K42:K43)</f>
        <v>150</v>
      </c>
      <c r="L44" s="1272">
        <f t="shared" si="35"/>
        <v>75</v>
      </c>
      <c r="M44" s="1273">
        <f t="shared" si="35"/>
        <v>9</v>
      </c>
      <c r="N44" s="1271">
        <f t="shared" si="35"/>
        <v>0</v>
      </c>
      <c r="O44" s="1272">
        <f t="shared" si="35"/>
        <v>150</v>
      </c>
      <c r="P44" s="1272">
        <f t="shared" si="35"/>
        <v>75</v>
      </c>
      <c r="Q44" s="1273">
        <f t="shared" si="35"/>
        <v>9</v>
      </c>
      <c r="R44" s="1271">
        <f t="shared" si="35"/>
        <v>0</v>
      </c>
      <c r="S44" s="1272">
        <f t="shared" si="35"/>
        <v>150</v>
      </c>
      <c r="T44" s="1272">
        <f t="shared" si="35"/>
        <v>75</v>
      </c>
      <c r="U44" s="1273">
        <f t="shared" si="35"/>
        <v>9</v>
      </c>
      <c r="V44" s="1271">
        <f t="shared" si="35"/>
        <v>0</v>
      </c>
      <c r="W44" s="1272">
        <f t="shared" si="35"/>
        <v>150</v>
      </c>
      <c r="X44" s="1272">
        <f t="shared" si="35"/>
        <v>75</v>
      </c>
      <c r="Y44" s="1273">
        <f t="shared" si="35"/>
        <v>9</v>
      </c>
      <c r="Z44" s="13"/>
    </row>
    <row r="45" spans="1:26" ht="13.5" thickBot="1">
      <c r="A45" s="5794" t="s">
        <v>3</v>
      </c>
      <c r="B45" s="5765"/>
      <c r="C45" s="1271">
        <f t="shared" si="30"/>
        <v>225</v>
      </c>
      <c r="D45" s="1272">
        <f t="shared" si="30"/>
        <v>1350</v>
      </c>
      <c r="E45" s="1272">
        <f t="shared" si="31"/>
        <v>1575</v>
      </c>
      <c r="F45" s="1272">
        <f t="shared" si="32"/>
        <v>1575</v>
      </c>
      <c r="G45" s="1272">
        <f t="shared" si="33"/>
        <v>1425</v>
      </c>
      <c r="H45" s="1272">
        <f t="shared" ref="H45" si="36">$B$8*I45</f>
        <v>3000</v>
      </c>
      <c r="I45" s="1298">
        <f>SUM(I16,I24,I33,I37,I40,I44)</f>
        <v>120</v>
      </c>
      <c r="J45" s="57">
        <f t="shared" ref="J45:Y45" si="37">SUM(J16,J24,J33,J37,J40,J44,)</f>
        <v>60</v>
      </c>
      <c r="K45" s="57">
        <f t="shared" si="37"/>
        <v>405</v>
      </c>
      <c r="L45" s="57">
        <f t="shared" si="37"/>
        <v>310</v>
      </c>
      <c r="M45" s="1328">
        <f t="shared" si="37"/>
        <v>31</v>
      </c>
      <c r="N45" s="57">
        <f t="shared" si="37"/>
        <v>75</v>
      </c>
      <c r="O45" s="57">
        <f t="shared" si="37"/>
        <v>360</v>
      </c>
      <c r="P45" s="57">
        <f t="shared" si="37"/>
        <v>365</v>
      </c>
      <c r="Q45" s="1328">
        <f t="shared" si="37"/>
        <v>32</v>
      </c>
      <c r="R45" s="57">
        <f t="shared" si="37"/>
        <v>60</v>
      </c>
      <c r="S45" s="57">
        <f t="shared" si="37"/>
        <v>330</v>
      </c>
      <c r="T45" s="57">
        <f t="shared" si="37"/>
        <v>360</v>
      </c>
      <c r="U45" s="1328">
        <f t="shared" si="37"/>
        <v>30</v>
      </c>
      <c r="V45" s="57">
        <f t="shared" si="37"/>
        <v>30</v>
      </c>
      <c r="W45" s="57">
        <f t="shared" si="37"/>
        <v>255</v>
      </c>
      <c r="X45" s="57">
        <f t="shared" si="37"/>
        <v>390</v>
      </c>
      <c r="Y45" s="1328">
        <f t="shared" si="37"/>
        <v>27</v>
      </c>
      <c r="Z45" s="117"/>
    </row>
    <row r="46" spans="1:26" ht="13.5" thickBot="1">
      <c r="A46" s="118"/>
      <c r="B46" s="118"/>
      <c r="C46" s="119"/>
      <c r="D46" s="119"/>
      <c r="E46" s="119"/>
      <c r="F46" s="119"/>
      <c r="G46" s="119"/>
      <c r="H46" s="119"/>
      <c r="I46" s="119"/>
      <c r="J46" s="5785"/>
      <c r="K46" s="5785"/>
      <c r="L46" s="5785"/>
      <c r="M46" s="5785"/>
      <c r="N46" s="5785"/>
      <c r="O46" s="5785"/>
      <c r="P46" s="5785"/>
      <c r="Q46" s="5785"/>
      <c r="R46" s="5785"/>
      <c r="S46" s="5785"/>
      <c r="T46" s="5785"/>
      <c r="U46" s="5785"/>
      <c r="V46" s="5785"/>
      <c r="W46" s="5785"/>
      <c r="X46" s="5785"/>
      <c r="Y46" s="5786"/>
      <c r="Z46" s="120" t="s">
        <v>22</v>
      </c>
    </row>
    <row r="47" spans="1:26" ht="13.5" thickBot="1">
      <c r="A47" s="118"/>
      <c r="B47" s="121"/>
      <c r="C47" s="121"/>
      <c r="D47" s="121"/>
      <c r="E47" s="121"/>
      <c r="F47" s="119"/>
      <c r="G47" s="119"/>
      <c r="H47" s="5799" t="s">
        <v>103</v>
      </c>
      <c r="I47" s="5800"/>
      <c r="J47" s="5801">
        <v>7</v>
      </c>
      <c r="K47" s="5802"/>
      <c r="L47" s="5802"/>
      <c r="M47" s="5803"/>
      <c r="N47" s="5804">
        <v>8</v>
      </c>
      <c r="O47" s="5802"/>
      <c r="P47" s="5802"/>
      <c r="Q47" s="5803"/>
      <c r="R47" s="5804">
        <v>7</v>
      </c>
      <c r="S47" s="5802"/>
      <c r="T47" s="5802"/>
      <c r="U47" s="5803"/>
      <c r="V47" s="5804">
        <v>5</v>
      </c>
      <c r="W47" s="5802"/>
      <c r="X47" s="5802"/>
      <c r="Y47" s="5803"/>
      <c r="Z47" s="1329">
        <v>27</v>
      </c>
    </row>
    <row r="48" spans="1:26" ht="13.5" thickBot="1">
      <c r="A48" s="118"/>
      <c r="B48" s="121"/>
      <c r="C48" s="119"/>
      <c r="D48" s="119"/>
      <c r="E48" s="119"/>
      <c r="F48" s="119"/>
      <c r="G48" s="119"/>
      <c r="H48" s="5795" t="s">
        <v>104</v>
      </c>
      <c r="I48" s="5786"/>
      <c r="J48" s="5796">
        <v>2</v>
      </c>
      <c r="K48" s="5797"/>
      <c r="L48" s="5797"/>
      <c r="M48" s="5742"/>
      <c r="N48" s="5798">
        <v>1</v>
      </c>
      <c r="O48" s="5797"/>
      <c r="P48" s="5797"/>
      <c r="Q48" s="5742"/>
      <c r="R48" s="5798">
        <v>1</v>
      </c>
      <c r="S48" s="5797"/>
      <c r="T48" s="5797"/>
      <c r="U48" s="5742"/>
      <c r="V48" s="5798">
        <v>2</v>
      </c>
      <c r="W48" s="5797"/>
      <c r="X48" s="5797"/>
      <c r="Y48" s="5742"/>
      <c r="Z48" s="123">
        <v>6</v>
      </c>
    </row>
    <row r="49" spans="1:26">
      <c r="A49" s="118"/>
      <c r="B49" s="118" t="s">
        <v>383</v>
      </c>
      <c r="C49" s="119"/>
      <c r="D49" s="119"/>
      <c r="E49" s="119"/>
      <c r="F49" s="119"/>
      <c r="G49" s="119"/>
      <c r="H49" s="119"/>
      <c r="I49" s="119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spans="1:26">
      <c r="B50" s="1330"/>
    </row>
    <row r="51" spans="1:26">
      <c r="C51" s="1331"/>
      <c r="D51" s="1331"/>
      <c r="E51" s="1331"/>
      <c r="F51" s="1331"/>
      <c r="G51" s="1331"/>
      <c r="H51" s="1331"/>
      <c r="I51" s="1331"/>
    </row>
  </sheetData>
  <mergeCells count="38">
    <mergeCell ref="H47:I47"/>
    <mergeCell ref="J47:M47"/>
    <mergeCell ref="N47:Q47"/>
    <mergeCell ref="R47:U47"/>
    <mergeCell ref="V47:Y47"/>
    <mergeCell ref="H48:I48"/>
    <mergeCell ref="J48:M48"/>
    <mergeCell ref="N48:Q48"/>
    <mergeCell ref="R48:U48"/>
    <mergeCell ref="V48:Y48"/>
    <mergeCell ref="J46:M46"/>
    <mergeCell ref="N46:Q46"/>
    <mergeCell ref="R46:U46"/>
    <mergeCell ref="V46:Y46"/>
    <mergeCell ref="J6:Y6"/>
    <mergeCell ref="B9:Y9"/>
    <mergeCell ref="B17:Y17"/>
    <mergeCell ref="B25:Y25"/>
    <mergeCell ref="B38:Y38"/>
    <mergeCell ref="A45:B45"/>
    <mergeCell ref="Z6:Z8"/>
    <mergeCell ref="C7:C8"/>
    <mergeCell ref="D7:D8"/>
    <mergeCell ref="E7:E8"/>
    <mergeCell ref="J7:M7"/>
    <mergeCell ref="N7:Q7"/>
    <mergeCell ref="R7:U7"/>
    <mergeCell ref="V7:Y7"/>
    <mergeCell ref="C6:E6"/>
    <mergeCell ref="F6:F8"/>
    <mergeCell ref="G6:G8"/>
    <mergeCell ref="H6:H8"/>
    <mergeCell ref="I6:I8"/>
    <mergeCell ref="A1:Z1"/>
    <mergeCell ref="A2:Z2"/>
    <mergeCell ref="B3:Z3"/>
    <mergeCell ref="A4:Z4"/>
    <mergeCell ref="A5:Z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E5A2-8990-408E-A2CD-AEE199527FAD}">
  <dimension ref="A1:AX155"/>
  <sheetViews>
    <sheetView zoomScale="60" zoomScaleNormal="60" workbookViewId="0">
      <selection activeCell="A5" sqref="A5:AB5"/>
    </sheetView>
  </sheetViews>
  <sheetFormatPr defaultColWidth="8.85546875" defaultRowHeight="15"/>
  <cols>
    <col min="1" max="1" width="6.42578125" style="3046" customWidth="1"/>
    <col min="2" max="2" width="56.42578125" style="3046" customWidth="1"/>
    <col min="3" max="16384" width="8.85546875" style="3046"/>
  </cols>
  <sheetData>
    <row r="1" spans="1:50" ht="15.75" customHeight="1">
      <c r="A1" s="5856"/>
      <c r="B1" s="5856"/>
      <c r="C1" s="5856"/>
      <c r="D1" s="5856"/>
      <c r="E1" s="5856"/>
      <c r="F1" s="5856"/>
      <c r="G1" s="5856"/>
      <c r="H1" s="5856"/>
      <c r="I1" s="5856"/>
      <c r="J1" s="5856"/>
      <c r="K1" s="5856"/>
      <c r="L1" s="5856"/>
      <c r="M1" s="5856"/>
      <c r="N1" s="5856"/>
      <c r="O1" s="5856"/>
      <c r="P1" s="5856"/>
      <c r="Q1" s="5856"/>
      <c r="R1" s="5856"/>
      <c r="S1" s="5856"/>
      <c r="T1" s="5856"/>
      <c r="U1" s="5856"/>
      <c r="V1" s="5856"/>
      <c r="W1" s="5856"/>
      <c r="X1" s="5856"/>
      <c r="Y1" s="5856"/>
      <c r="Z1" s="5856"/>
      <c r="AA1" s="5856"/>
      <c r="AB1" s="5856"/>
      <c r="AC1" s="5856"/>
      <c r="AD1" s="5856"/>
      <c r="AE1" s="5856"/>
      <c r="AF1" s="5856"/>
      <c r="AG1" s="5856"/>
      <c r="AH1" s="5856"/>
      <c r="AI1" s="5856"/>
      <c r="AJ1" s="5856"/>
      <c r="AK1" s="5856"/>
      <c r="AL1" s="5856"/>
      <c r="AM1" s="5856"/>
      <c r="AN1" s="5856"/>
      <c r="AO1" s="5856"/>
      <c r="AP1" s="5856"/>
      <c r="AQ1" s="5856"/>
      <c r="AR1" s="5856"/>
      <c r="AS1" s="5856"/>
      <c r="AT1" s="5856"/>
      <c r="AU1" s="5856"/>
      <c r="AV1" s="5856"/>
      <c r="AW1" s="5856"/>
      <c r="AX1" s="5856"/>
    </row>
    <row r="2" spans="1:50" ht="15.75">
      <c r="A2" s="5857" t="s">
        <v>686</v>
      </c>
      <c r="B2" s="5857"/>
      <c r="C2" s="5857"/>
      <c r="D2" s="5857"/>
      <c r="E2" s="5857"/>
      <c r="F2" s="5857"/>
      <c r="G2" s="5857"/>
      <c r="H2" s="5857"/>
      <c r="I2" s="5857"/>
      <c r="J2" s="5857"/>
      <c r="K2" s="5857"/>
      <c r="L2" s="5857"/>
      <c r="M2" s="5857"/>
      <c r="N2" s="5857"/>
      <c r="O2" s="5857"/>
      <c r="P2" s="5857"/>
      <c r="Q2" s="5857"/>
      <c r="R2" s="5857"/>
      <c r="S2" s="5857"/>
      <c r="T2" s="5857"/>
      <c r="U2" s="5857"/>
      <c r="V2" s="5857"/>
      <c r="W2" s="5857"/>
      <c r="X2" s="5857"/>
      <c r="Y2" s="5857"/>
      <c r="Z2" s="5857"/>
      <c r="AA2" s="5857"/>
      <c r="AB2" s="5857"/>
      <c r="AC2" s="3756"/>
      <c r="AD2" s="3761"/>
      <c r="AE2" s="3761"/>
      <c r="AF2" s="3761"/>
      <c r="AG2" s="5858"/>
      <c r="AH2" s="5858"/>
      <c r="AI2" s="5858"/>
      <c r="AJ2" s="5858"/>
      <c r="AK2" s="5858"/>
      <c r="AL2" s="5858"/>
      <c r="AM2" s="5858"/>
      <c r="AN2" s="5858"/>
      <c r="AO2" s="5858"/>
      <c r="AP2" s="5858"/>
      <c r="AQ2" s="5858"/>
      <c r="AR2" s="5858"/>
      <c r="AS2" s="5858"/>
      <c r="AT2" s="5858"/>
      <c r="AU2" s="5858"/>
      <c r="AV2" s="5858"/>
      <c r="AW2" s="5858"/>
      <c r="AX2" s="5858"/>
    </row>
    <row r="3" spans="1:50" ht="15.75">
      <c r="A3" s="5857" t="s">
        <v>685</v>
      </c>
      <c r="B3" s="5857"/>
      <c r="C3" s="5857"/>
      <c r="D3" s="5857"/>
      <c r="E3" s="5857"/>
      <c r="F3" s="5857"/>
      <c r="G3" s="5857"/>
      <c r="H3" s="5857"/>
      <c r="I3" s="5857"/>
      <c r="J3" s="5857"/>
      <c r="K3" s="5857"/>
      <c r="L3" s="5857"/>
      <c r="M3" s="5857"/>
      <c r="N3" s="5857"/>
      <c r="O3" s="5857"/>
      <c r="P3" s="5857"/>
      <c r="Q3" s="5857"/>
      <c r="R3" s="5857"/>
      <c r="S3" s="5857"/>
      <c r="T3" s="5857"/>
      <c r="U3" s="5857"/>
      <c r="V3" s="5857"/>
      <c r="W3" s="5857"/>
      <c r="X3" s="5857"/>
      <c r="Y3" s="5857"/>
      <c r="Z3" s="5857"/>
      <c r="AA3" s="5857"/>
      <c r="AB3" s="5857"/>
      <c r="AC3" s="3756"/>
      <c r="AD3" s="3761"/>
      <c r="AE3" s="3761"/>
      <c r="AF3" s="3761"/>
      <c r="AG3" s="5858"/>
      <c r="AH3" s="5858"/>
      <c r="AI3" s="5858"/>
      <c r="AJ3" s="5858"/>
      <c r="AK3" s="5858"/>
      <c r="AL3" s="5858"/>
      <c r="AM3" s="5858"/>
      <c r="AN3" s="5858"/>
      <c r="AO3" s="5858"/>
      <c r="AP3" s="5858"/>
      <c r="AQ3" s="5858"/>
      <c r="AR3" s="5858"/>
      <c r="AS3" s="5858"/>
      <c r="AT3" s="5858"/>
      <c r="AU3" s="5858"/>
      <c r="AV3" s="5858"/>
      <c r="AW3" s="5858"/>
      <c r="AX3" s="5858"/>
    </row>
    <row r="4" spans="1:50" ht="15.75">
      <c r="A4" s="5860" t="s">
        <v>0</v>
      </c>
      <c r="B4" s="5860"/>
      <c r="C4" s="5860"/>
      <c r="D4" s="5860"/>
      <c r="E4" s="5860"/>
      <c r="F4" s="5860"/>
      <c r="G4" s="5860"/>
      <c r="H4" s="5860"/>
      <c r="I4" s="5860"/>
      <c r="J4" s="5860"/>
      <c r="K4" s="5860"/>
      <c r="L4" s="5860"/>
      <c r="M4" s="5860"/>
      <c r="N4" s="5860"/>
      <c r="O4" s="5860"/>
      <c r="P4" s="5860"/>
      <c r="Q4" s="5860"/>
      <c r="R4" s="5860"/>
      <c r="S4" s="5860"/>
      <c r="T4" s="5860"/>
      <c r="U4" s="5860"/>
      <c r="V4" s="5860"/>
      <c r="W4" s="5860"/>
      <c r="X4" s="5860"/>
      <c r="Y4" s="5860"/>
      <c r="Z4" s="5860"/>
      <c r="AA4" s="5860"/>
      <c r="AB4" s="5860"/>
      <c r="AC4" s="3760"/>
      <c r="AD4" s="3759"/>
      <c r="AE4" s="3759"/>
      <c r="AF4" s="3759"/>
      <c r="AG4" s="5858"/>
      <c r="AH4" s="5858"/>
      <c r="AI4" s="5858"/>
      <c r="AJ4" s="5858"/>
      <c r="AK4" s="5858"/>
      <c r="AL4" s="5858"/>
      <c r="AM4" s="5858"/>
      <c r="AN4" s="5858"/>
      <c r="AO4" s="5858"/>
      <c r="AP4" s="5858"/>
      <c r="AQ4" s="5858"/>
      <c r="AR4" s="5858"/>
      <c r="AS4" s="5858"/>
      <c r="AT4" s="5858"/>
      <c r="AU4" s="5858"/>
      <c r="AV4" s="5858"/>
      <c r="AW4" s="5858"/>
      <c r="AX4" s="5858"/>
    </row>
    <row r="5" spans="1:50" ht="15.75">
      <c r="A5" s="5861" t="s">
        <v>684</v>
      </c>
      <c r="B5" s="5861"/>
      <c r="C5" s="5861"/>
      <c r="D5" s="5861"/>
      <c r="E5" s="5861"/>
      <c r="F5" s="5861"/>
      <c r="G5" s="5861"/>
      <c r="H5" s="5861"/>
      <c r="I5" s="5861"/>
      <c r="J5" s="5861"/>
      <c r="K5" s="5861"/>
      <c r="L5" s="5861"/>
      <c r="M5" s="5861"/>
      <c r="N5" s="5861"/>
      <c r="O5" s="5861"/>
      <c r="P5" s="5861"/>
      <c r="Q5" s="5861"/>
      <c r="R5" s="5861"/>
      <c r="S5" s="5861"/>
      <c r="T5" s="5861"/>
      <c r="U5" s="5861"/>
      <c r="V5" s="5861"/>
      <c r="W5" s="5861"/>
      <c r="X5" s="5861"/>
      <c r="Y5" s="5861"/>
      <c r="Z5" s="5861"/>
      <c r="AA5" s="5861"/>
      <c r="AB5" s="5861"/>
      <c r="AC5" s="3758"/>
      <c r="AD5" s="3757"/>
      <c r="AE5" s="3757"/>
      <c r="AF5" s="3757"/>
      <c r="AG5" s="5858"/>
      <c r="AH5" s="5858"/>
      <c r="AI5" s="5858"/>
      <c r="AJ5" s="5858"/>
      <c r="AK5" s="5858"/>
      <c r="AL5" s="5858"/>
      <c r="AM5" s="5858"/>
      <c r="AN5" s="5858"/>
      <c r="AO5" s="5858"/>
      <c r="AP5" s="5858"/>
      <c r="AQ5" s="5858"/>
      <c r="AR5" s="5858"/>
      <c r="AS5" s="5858"/>
      <c r="AT5" s="5858"/>
      <c r="AU5" s="5858"/>
      <c r="AV5" s="5858"/>
      <c r="AW5" s="5858"/>
      <c r="AX5" s="5858"/>
    </row>
    <row r="6" spans="1:50" ht="15.75" thickBot="1">
      <c r="A6" s="3746"/>
      <c r="B6" s="3755"/>
      <c r="C6" s="3754"/>
      <c r="D6" s="3754"/>
      <c r="E6" s="3754"/>
      <c r="F6" s="3057"/>
      <c r="G6" s="3069"/>
      <c r="H6" s="3069"/>
      <c r="I6" s="3753"/>
      <c r="J6" s="3069"/>
      <c r="K6" s="3069"/>
      <c r="L6" s="3069"/>
      <c r="M6" s="3752"/>
      <c r="N6" s="3069"/>
      <c r="O6" s="3069"/>
      <c r="P6" s="3069"/>
      <c r="Q6" s="3061"/>
      <c r="R6" s="3069"/>
      <c r="S6" s="3069"/>
      <c r="T6" s="3069"/>
      <c r="U6" s="3752"/>
      <c r="V6" s="3069"/>
      <c r="W6" s="3069"/>
      <c r="X6" s="3069"/>
      <c r="Y6" s="3752"/>
      <c r="Z6" s="3069"/>
      <c r="AA6" s="3069"/>
      <c r="AB6" s="3069"/>
      <c r="AC6" s="3752"/>
      <c r="AD6" s="3069"/>
      <c r="AE6" s="3069"/>
      <c r="AF6" s="3069"/>
      <c r="AG6" s="5859"/>
      <c r="AH6" s="5859"/>
      <c r="AI6" s="5859"/>
      <c r="AJ6" s="5859"/>
      <c r="AK6" s="5859"/>
      <c r="AL6" s="5859"/>
      <c r="AM6" s="5859"/>
      <c r="AN6" s="5859"/>
      <c r="AO6" s="5859"/>
      <c r="AP6" s="5859"/>
      <c r="AQ6" s="5859"/>
      <c r="AR6" s="5859"/>
      <c r="AS6" s="5859"/>
      <c r="AT6" s="5859"/>
      <c r="AU6" s="5859"/>
      <c r="AV6" s="5859"/>
      <c r="AW6" s="5859"/>
      <c r="AX6" s="5859"/>
    </row>
    <row r="7" spans="1:50" ht="15.75" thickBot="1">
      <c r="A7" s="3746"/>
      <c r="B7" s="3747"/>
      <c r="C7" s="5824" t="s">
        <v>1</v>
      </c>
      <c r="D7" s="5825"/>
      <c r="E7" s="5826"/>
      <c r="F7" s="5827" t="s">
        <v>683</v>
      </c>
      <c r="G7" s="5830" t="s">
        <v>2</v>
      </c>
      <c r="H7" s="5833" t="s">
        <v>3</v>
      </c>
      <c r="I7" s="5835" t="s">
        <v>4</v>
      </c>
      <c r="J7" s="5838" t="s">
        <v>5</v>
      </c>
      <c r="K7" s="5817"/>
      <c r="L7" s="5817"/>
      <c r="M7" s="5819"/>
      <c r="N7" s="5839"/>
      <c r="O7" s="5817"/>
      <c r="P7" s="5817"/>
      <c r="Q7" s="5817"/>
      <c r="R7" s="5817"/>
      <c r="S7" s="5817"/>
      <c r="T7" s="5817"/>
      <c r="U7" s="5817"/>
      <c r="V7" s="5840"/>
      <c r="W7" s="5840"/>
      <c r="X7" s="5840"/>
      <c r="Y7" s="5840"/>
      <c r="Z7" s="5840"/>
      <c r="AA7" s="5840"/>
      <c r="AB7" s="5840"/>
      <c r="AC7" s="5840"/>
      <c r="AD7" s="5840"/>
      <c r="AE7" s="5840"/>
      <c r="AF7" s="5840"/>
      <c r="AG7" s="5841"/>
      <c r="AH7" s="3749"/>
      <c r="AI7" s="3749"/>
      <c r="AJ7" s="3749"/>
      <c r="AK7" s="3751"/>
      <c r="AL7" s="3749"/>
      <c r="AM7" s="3749"/>
      <c r="AN7" s="3749"/>
      <c r="AO7" s="3751"/>
      <c r="AP7" s="3749"/>
      <c r="AQ7" s="3749"/>
      <c r="AR7" s="3749"/>
      <c r="AS7" s="3751"/>
      <c r="AT7" s="3750"/>
      <c r="AU7" s="3749"/>
      <c r="AV7" s="3749"/>
      <c r="AW7" s="3748"/>
      <c r="AX7" s="5842" t="s">
        <v>682</v>
      </c>
    </row>
    <row r="8" spans="1:50" ht="15.75" thickBot="1">
      <c r="A8" s="3746"/>
      <c r="B8" s="3747"/>
      <c r="C8" s="5845" t="s">
        <v>6</v>
      </c>
      <c r="D8" s="5847" t="s">
        <v>7</v>
      </c>
      <c r="E8" s="5849" t="s">
        <v>8</v>
      </c>
      <c r="F8" s="5828"/>
      <c r="G8" s="5831"/>
      <c r="H8" s="5834"/>
      <c r="I8" s="5836"/>
      <c r="J8" s="5851">
        <v>1</v>
      </c>
      <c r="K8" s="5852"/>
      <c r="L8" s="5852"/>
      <c r="M8" s="5853"/>
      <c r="N8" s="5854">
        <v>2</v>
      </c>
      <c r="O8" s="5852"/>
      <c r="P8" s="5852"/>
      <c r="Q8" s="5853"/>
      <c r="R8" s="5854">
        <v>3</v>
      </c>
      <c r="S8" s="5852"/>
      <c r="T8" s="5852"/>
      <c r="U8" s="5855"/>
      <c r="V8" s="5820">
        <v>4</v>
      </c>
      <c r="W8" s="5817"/>
      <c r="X8" s="5817"/>
      <c r="Y8" s="5818"/>
      <c r="Z8" s="5816">
        <v>5</v>
      </c>
      <c r="AA8" s="5817"/>
      <c r="AB8" s="5817"/>
      <c r="AC8" s="5818"/>
      <c r="AD8" s="5816">
        <v>6</v>
      </c>
      <c r="AE8" s="5817"/>
      <c r="AF8" s="5817"/>
      <c r="AG8" s="5818"/>
      <c r="AH8" s="5816">
        <v>7</v>
      </c>
      <c r="AI8" s="5817"/>
      <c r="AJ8" s="5817"/>
      <c r="AK8" s="5818"/>
      <c r="AL8" s="5816">
        <v>8</v>
      </c>
      <c r="AM8" s="5817"/>
      <c r="AN8" s="5817"/>
      <c r="AO8" s="5819"/>
      <c r="AP8" s="5820">
        <v>9</v>
      </c>
      <c r="AQ8" s="5817"/>
      <c r="AR8" s="5817"/>
      <c r="AS8" s="5819"/>
      <c r="AT8" s="5820">
        <v>10</v>
      </c>
      <c r="AU8" s="5817"/>
      <c r="AV8" s="5817"/>
      <c r="AW8" s="5821"/>
      <c r="AX8" s="5843"/>
    </row>
    <row r="9" spans="1:50" ht="15.75" thickBot="1">
      <c r="A9" s="3746"/>
      <c r="B9" s="3745"/>
      <c r="C9" s="5846"/>
      <c r="D9" s="5848"/>
      <c r="E9" s="5850"/>
      <c r="F9" s="5829"/>
      <c r="G9" s="5832"/>
      <c r="H9" s="5834"/>
      <c r="I9" s="5837"/>
      <c r="J9" s="3742" t="s">
        <v>6</v>
      </c>
      <c r="K9" s="3741" t="s">
        <v>7</v>
      </c>
      <c r="L9" s="3741" t="s">
        <v>9</v>
      </c>
      <c r="M9" s="3743" t="s">
        <v>10</v>
      </c>
      <c r="N9" s="3742" t="s">
        <v>6</v>
      </c>
      <c r="O9" s="3741" t="s">
        <v>7</v>
      </c>
      <c r="P9" s="3741" t="s">
        <v>9</v>
      </c>
      <c r="Q9" s="3744" t="s">
        <v>10</v>
      </c>
      <c r="R9" s="3742" t="s">
        <v>6</v>
      </c>
      <c r="S9" s="3741" t="s">
        <v>7</v>
      </c>
      <c r="T9" s="3741" t="s">
        <v>9</v>
      </c>
      <c r="U9" s="3743" t="s">
        <v>10</v>
      </c>
      <c r="V9" s="3742" t="s">
        <v>6</v>
      </c>
      <c r="W9" s="3741" t="s">
        <v>7</v>
      </c>
      <c r="X9" s="3741" t="s">
        <v>9</v>
      </c>
      <c r="Y9" s="3743" t="s">
        <v>10</v>
      </c>
      <c r="Z9" s="3742" t="s">
        <v>6</v>
      </c>
      <c r="AA9" s="3741" t="s">
        <v>7</v>
      </c>
      <c r="AB9" s="3741" t="s">
        <v>9</v>
      </c>
      <c r="AC9" s="3743" t="s">
        <v>10</v>
      </c>
      <c r="AD9" s="3742" t="s">
        <v>6</v>
      </c>
      <c r="AE9" s="3741" t="s">
        <v>7</v>
      </c>
      <c r="AF9" s="3741" t="s">
        <v>9</v>
      </c>
      <c r="AG9" s="3743" t="s">
        <v>10</v>
      </c>
      <c r="AH9" s="3742" t="s">
        <v>6</v>
      </c>
      <c r="AI9" s="3741" t="s">
        <v>7</v>
      </c>
      <c r="AJ9" s="3741" t="s">
        <v>9</v>
      </c>
      <c r="AK9" s="3743" t="s">
        <v>10</v>
      </c>
      <c r="AL9" s="3742" t="s">
        <v>6</v>
      </c>
      <c r="AM9" s="3741" t="s">
        <v>7</v>
      </c>
      <c r="AN9" s="3741" t="s">
        <v>9</v>
      </c>
      <c r="AO9" s="3740" t="s">
        <v>10</v>
      </c>
      <c r="AP9" s="3739" t="s">
        <v>6</v>
      </c>
      <c r="AQ9" s="3738" t="s">
        <v>7</v>
      </c>
      <c r="AR9" s="3738" t="s">
        <v>9</v>
      </c>
      <c r="AS9" s="3737" t="s">
        <v>10</v>
      </c>
      <c r="AT9" s="3739" t="s">
        <v>6</v>
      </c>
      <c r="AU9" s="3738" t="s">
        <v>7</v>
      </c>
      <c r="AV9" s="3738" t="s">
        <v>9</v>
      </c>
      <c r="AW9" s="3737" t="s">
        <v>10</v>
      </c>
      <c r="AX9" s="5844"/>
    </row>
    <row r="10" spans="1:50" ht="15.75" thickBot="1">
      <c r="A10" s="3736"/>
      <c r="B10" s="3735" t="s">
        <v>681</v>
      </c>
      <c r="C10" s="3733"/>
      <c r="D10" s="3734"/>
      <c r="E10" s="3733"/>
      <c r="F10" s="3732"/>
      <c r="G10" s="3728"/>
      <c r="H10" s="3728"/>
      <c r="I10" s="3731"/>
      <c r="J10" s="3729"/>
      <c r="K10" s="3728"/>
      <c r="L10" s="3728"/>
      <c r="M10" s="3730"/>
      <c r="N10" s="3729"/>
      <c r="O10" s="3728"/>
      <c r="P10" s="3728"/>
      <c r="Q10" s="3727"/>
      <c r="R10" s="3433"/>
      <c r="S10" s="3433"/>
      <c r="T10" s="3433"/>
      <c r="U10" s="3447"/>
      <c r="V10" s="3373"/>
      <c r="W10" s="3373"/>
      <c r="X10" s="3373"/>
      <c r="Y10" s="3726"/>
      <c r="Z10" s="3373"/>
      <c r="AA10" s="3373"/>
      <c r="AB10" s="3373"/>
      <c r="AC10" s="3726"/>
      <c r="AD10" s="3373"/>
      <c r="AE10" s="3373"/>
      <c r="AF10" s="3373"/>
      <c r="AG10" s="3726"/>
      <c r="AH10" s="3373"/>
      <c r="AI10" s="3373"/>
      <c r="AJ10" s="3373"/>
      <c r="AK10" s="3726"/>
      <c r="AL10" s="3373"/>
      <c r="AM10" s="3373"/>
      <c r="AN10" s="3373"/>
      <c r="AO10" s="3726"/>
      <c r="AP10" s="3373"/>
      <c r="AQ10" s="3373"/>
      <c r="AR10" s="3373"/>
      <c r="AS10" s="3726"/>
      <c r="AT10" s="3373"/>
      <c r="AU10" s="3373"/>
      <c r="AV10" s="3373"/>
      <c r="AW10" s="3726"/>
      <c r="AX10" s="3725"/>
    </row>
    <row r="11" spans="1:50">
      <c r="A11" s="3724" t="s">
        <v>680</v>
      </c>
      <c r="B11" s="3723" t="s">
        <v>679</v>
      </c>
      <c r="C11" s="3722">
        <f t="shared" ref="C11:AW11" si="0">SUM(C12:C24)</f>
        <v>150</v>
      </c>
      <c r="D11" s="3721">
        <f t="shared" si="0"/>
        <v>250</v>
      </c>
      <c r="E11" s="3720">
        <f t="shared" si="0"/>
        <v>400</v>
      </c>
      <c r="F11" s="3719">
        <f t="shared" si="0"/>
        <v>400</v>
      </c>
      <c r="G11" s="3718">
        <f t="shared" si="0"/>
        <v>225</v>
      </c>
      <c r="H11" s="3717">
        <f t="shared" si="0"/>
        <v>625</v>
      </c>
      <c r="I11" s="3716">
        <f t="shared" si="0"/>
        <v>25</v>
      </c>
      <c r="J11" s="3714">
        <f t="shared" si="0"/>
        <v>60</v>
      </c>
      <c r="K11" s="3714">
        <f t="shared" si="0"/>
        <v>115</v>
      </c>
      <c r="L11" s="3714">
        <f t="shared" si="0"/>
        <v>125</v>
      </c>
      <c r="M11" s="3715">
        <f t="shared" si="0"/>
        <v>12</v>
      </c>
      <c r="N11" s="3714">
        <f t="shared" si="0"/>
        <v>30</v>
      </c>
      <c r="O11" s="3714">
        <f t="shared" si="0"/>
        <v>60</v>
      </c>
      <c r="P11" s="3714">
        <f t="shared" si="0"/>
        <v>35</v>
      </c>
      <c r="Q11" s="3713">
        <f t="shared" si="0"/>
        <v>5</v>
      </c>
      <c r="R11" s="3714">
        <f t="shared" si="0"/>
        <v>45</v>
      </c>
      <c r="S11" s="3714">
        <f t="shared" si="0"/>
        <v>75</v>
      </c>
      <c r="T11" s="3714">
        <f t="shared" si="0"/>
        <v>30</v>
      </c>
      <c r="U11" s="3713">
        <f t="shared" si="0"/>
        <v>6</v>
      </c>
      <c r="V11" s="3712">
        <f t="shared" si="0"/>
        <v>0</v>
      </c>
      <c r="W11" s="3712">
        <f t="shared" si="0"/>
        <v>0</v>
      </c>
      <c r="X11" s="3712">
        <f t="shared" si="0"/>
        <v>0</v>
      </c>
      <c r="Y11" s="3711">
        <f t="shared" si="0"/>
        <v>0</v>
      </c>
      <c r="Z11" s="3712">
        <f t="shared" si="0"/>
        <v>15</v>
      </c>
      <c r="AA11" s="3712">
        <f t="shared" si="0"/>
        <v>0</v>
      </c>
      <c r="AB11" s="3712">
        <f t="shared" si="0"/>
        <v>35</v>
      </c>
      <c r="AC11" s="3711">
        <f t="shared" si="0"/>
        <v>2</v>
      </c>
      <c r="AD11" s="3712">
        <f t="shared" si="0"/>
        <v>0</v>
      </c>
      <c r="AE11" s="3712">
        <f t="shared" si="0"/>
        <v>0</v>
      </c>
      <c r="AF11" s="3712">
        <f t="shared" si="0"/>
        <v>0</v>
      </c>
      <c r="AG11" s="3711">
        <f t="shared" si="0"/>
        <v>0</v>
      </c>
      <c r="AH11" s="3712">
        <f t="shared" si="0"/>
        <v>0</v>
      </c>
      <c r="AI11" s="3712">
        <f t="shared" si="0"/>
        <v>0</v>
      </c>
      <c r="AJ11" s="3712">
        <f t="shared" si="0"/>
        <v>0</v>
      </c>
      <c r="AK11" s="3711">
        <f t="shared" si="0"/>
        <v>0</v>
      </c>
      <c r="AL11" s="3712">
        <f t="shared" si="0"/>
        <v>0</v>
      </c>
      <c r="AM11" s="3712">
        <f t="shared" si="0"/>
        <v>0</v>
      </c>
      <c r="AN11" s="3712">
        <f t="shared" si="0"/>
        <v>0</v>
      </c>
      <c r="AO11" s="3711">
        <f t="shared" si="0"/>
        <v>0</v>
      </c>
      <c r="AP11" s="3712">
        <f t="shared" si="0"/>
        <v>0</v>
      </c>
      <c r="AQ11" s="3712">
        <f t="shared" si="0"/>
        <v>0</v>
      </c>
      <c r="AR11" s="3712">
        <f t="shared" si="0"/>
        <v>0</v>
      </c>
      <c r="AS11" s="3711">
        <f t="shared" si="0"/>
        <v>0</v>
      </c>
      <c r="AT11" s="3712">
        <f t="shared" si="0"/>
        <v>0</v>
      </c>
      <c r="AU11" s="3712">
        <f t="shared" si="0"/>
        <v>0</v>
      </c>
      <c r="AV11" s="3712">
        <f t="shared" si="0"/>
        <v>0</v>
      </c>
      <c r="AW11" s="3711">
        <f t="shared" si="0"/>
        <v>0</v>
      </c>
      <c r="AX11" s="3710"/>
    </row>
    <row r="12" spans="1:50">
      <c r="A12" s="3669">
        <v>1</v>
      </c>
      <c r="B12" s="3209" t="s">
        <v>678</v>
      </c>
      <c r="C12" s="3208">
        <f t="shared" ref="C12:D16" si="1">J12+N12+R12+V12+Z12+AD12+AH12+AL12+AP12+AT12</f>
        <v>30</v>
      </c>
      <c r="D12" s="3202">
        <f t="shared" si="1"/>
        <v>30</v>
      </c>
      <c r="E12" s="3709">
        <f t="shared" ref="E12:E17" si="2">SUM(C12:D12)</f>
        <v>60</v>
      </c>
      <c r="F12" s="3198">
        <f t="shared" ref="F12:F17" si="3">SUM(E12:E12)</f>
        <v>60</v>
      </c>
      <c r="G12" s="3707">
        <v>40</v>
      </c>
      <c r="H12" s="3706">
        <v>100</v>
      </c>
      <c r="I12" s="3705">
        <f>M12+Q12+U12+Y12+AC12+AG12+AK12+AO12+AS12+AW12</f>
        <v>4</v>
      </c>
      <c r="J12" s="3199">
        <v>30</v>
      </c>
      <c r="K12" s="3198">
        <v>30</v>
      </c>
      <c r="L12" s="3198">
        <v>40</v>
      </c>
      <c r="M12" s="3212">
        <v>4</v>
      </c>
      <c r="N12" s="3655"/>
      <c r="O12" s="3198"/>
      <c r="P12" s="3198"/>
      <c r="Q12" s="3212"/>
      <c r="R12" s="3655"/>
      <c r="S12" s="3198"/>
      <c r="T12" s="3198"/>
      <c r="U12" s="3212"/>
      <c r="V12" s="3655"/>
      <c r="W12" s="3198"/>
      <c r="X12" s="3198"/>
      <c r="Y12" s="3212"/>
      <c r="Z12" s="3655"/>
      <c r="AA12" s="3198"/>
      <c r="AB12" s="3198"/>
      <c r="AC12" s="3212"/>
      <c r="AD12" s="3655"/>
      <c r="AE12" s="3198"/>
      <c r="AF12" s="3198"/>
      <c r="AG12" s="3656"/>
      <c r="AH12" s="3199"/>
      <c r="AI12" s="3198"/>
      <c r="AJ12" s="3198"/>
      <c r="AK12" s="3212"/>
      <c r="AL12" s="3655"/>
      <c r="AM12" s="3198"/>
      <c r="AN12" s="3198"/>
      <c r="AO12" s="3368"/>
      <c r="AP12" s="3199"/>
      <c r="AQ12" s="3198"/>
      <c r="AR12" s="3198"/>
      <c r="AS12" s="3368"/>
      <c r="AT12" s="3199"/>
      <c r="AU12" s="3198"/>
      <c r="AV12" s="3198"/>
      <c r="AW12" s="3368"/>
      <c r="AX12" s="3664" t="s">
        <v>645</v>
      </c>
    </row>
    <row r="13" spans="1:50">
      <c r="A13" s="3356">
        <v>2</v>
      </c>
      <c r="B13" s="3209" t="s">
        <v>677</v>
      </c>
      <c r="C13" s="3208">
        <f t="shared" si="1"/>
        <v>0</v>
      </c>
      <c r="D13" s="3202">
        <f t="shared" si="1"/>
        <v>60</v>
      </c>
      <c r="E13" s="3708">
        <f t="shared" si="2"/>
        <v>60</v>
      </c>
      <c r="F13" s="3198">
        <f t="shared" si="3"/>
        <v>60</v>
      </c>
      <c r="G13" s="3707">
        <v>15</v>
      </c>
      <c r="H13" s="3706">
        <v>75</v>
      </c>
      <c r="I13" s="3705">
        <f>M13+Q13+U13+Y13+AC13+AG13+AK13+AO13+AS13+AW13</f>
        <v>3</v>
      </c>
      <c r="J13" s="3199"/>
      <c r="K13" s="3198"/>
      <c r="L13" s="3198"/>
      <c r="M13" s="3212"/>
      <c r="N13" s="3655"/>
      <c r="O13" s="3198">
        <v>45</v>
      </c>
      <c r="P13" s="3198">
        <v>5</v>
      </c>
      <c r="Q13" s="3212">
        <v>2</v>
      </c>
      <c r="R13" s="3655"/>
      <c r="S13" s="3198">
        <v>15</v>
      </c>
      <c r="T13" s="3198">
        <v>10</v>
      </c>
      <c r="U13" s="3212">
        <v>1</v>
      </c>
      <c r="V13" s="3655"/>
      <c r="W13" s="3198"/>
      <c r="X13" s="3198"/>
      <c r="Y13" s="3212"/>
      <c r="Z13" s="3655"/>
      <c r="AA13" s="3198"/>
      <c r="AB13" s="3198"/>
      <c r="AC13" s="3212"/>
      <c r="AD13" s="3655"/>
      <c r="AE13" s="3198"/>
      <c r="AF13" s="3198"/>
      <c r="AG13" s="3656"/>
      <c r="AH13" s="3199"/>
      <c r="AI13" s="3198"/>
      <c r="AJ13" s="3198"/>
      <c r="AK13" s="3212"/>
      <c r="AL13" s="3655"/>
      <c r="AM13" s="3198"/>
      <c r="AN13" s="3198"/>
      <c r="AO13" s="3368"/>
      <c r="AP13" s="3199"/>
      <c r="AQ13" s="3198"/>
      <c r="AR13" s="3198"/>
      <c r="AS13" s="3368"/>
      <c r="AT13" s="3199"/>
      <c r="AU13" s="3198"/>
      <c r="AV13" s="3198"/>
      <c r="AW13" s="3368"/>
      <c r="AX13" s="3664" t="s">
        <v>676</v>
      </c>
    </row>
    <row r="14" spans="1:50" ht="16.5" customHeight="1">
      <c r="A14" s="3356">
        <v>3</v>
      </c>
      <c r="B14" s="3193" t="s">
        <v>675</v>
      </c>
      <c r="C14" s="3208">
        <f t="shared" si="1"/>
        <v>15</v>
      </c>
      <c r="D14" s="3661">
        <f t="shared" si="1"/>
        <v>30</v>
      </c>
      <c r="E14" s="3704">
        <f t="shared" si="2"/>
        <v>45</v>
      </c>
      <c r="F14" s="3176">
        <f t="shared" si="3"/>
        <v>45</v>
      </c>
      <c r="G14" s="3703">
        <v>5</v>
      </c>
      <c r="H14" s="3702">
        <v>50</v>
      </c>
      <c r="I14" s="3701">
        <f>M14+Q14+U14+Y14+AC14+AG14+AK14+AO14+AS14+AW14</f>
        <v>2</v>
      </c>
      <c r="J14" s="3199">
        <v>15</v>
      </c>
      <c r="K14" s="3198">
        <v>30</v>
      </c>
      <c r="L14" s="3198">
        <v>5</v>
      </c>
      <c r="M14" s="3212">
        <v>2</v>
      </c>
      <c r="N14" s="3655"/>
      <c r="O14" s="3198"/>
      <c r="P14" s="3198"/>
      <c r="Q14" s="3175"/>
      <c r="R14" s="3655"/>
      <c r="S14" s="3198"/>
      <c r="T14" s="3198"/>
      <c r="U14" s="3212"/>
      <c r="V14" s="3349"/>
      <c r="W14" s="3176"/>
      <c r="X14" s="3176"/>
      <c r="Y14" s="3348"/>
      <c r="Z14" s="3349"/>
      <c r="AA14" s="3176"/>
      <c r="AB14" s="3176"/>
      <c r="AC14" s="3348"/>
      <c r="AD14" s="3349"/>
      <c r="AE14" s="3176"/>
      <c r="AF14" s="3176"/>
      <c r="AG14" s="3358"/>
      <c r="AH14" s="3177"/>
      <c r="AI14" s="3176"/>
      <c r="AJ14" s="3176"/>
      <c r="AK14" s="3348"/>
      <c r="AL14" s="3349"/>
      <c r="AM14" s="3176"/>
      <c r="AN14" s="3176"/>
      <c r="AO14" s="3368"/>
      <c r="AP14" s="3177"/>
      <c r="AQ14" s="3176"/>
      <c r="AR14" s="3176"/>
      <c r="AS14" s="3368"/>
      <c r="AT14" s="3177"/>
      <c r="AU14" s="3176"/>
      <c r="AV14" s="3176"/>
      <c r="AW14" s="3368"/>
      <c r="AX14" s="3654" t="s">
        <v>674</v>
      </c>
    </row>
    <row r="15" spans="1:50" s="3370" customFormat="1">
      <c r="A15" s="3386">
        <v>4</v>
      </c>
      <c r="B15" s="3445" t="s">
        <v>11</v>
      </c>
      <c r="C15" s="3208">
        <f t="shared" si="1"/>
        <v>15</v>
      </c>
      <c r="D15" s="3378">
        <f t="shared" si="1"/>
        <v>30</v>
      </c>
      <c r="E15" s="3630">
        <f t="shared" si="2"/>
        <v>45</v>
      </c>
      <c r="F15" s="3373">
        <f t="shared" si="3"/>
        <v>45</v>
      </c>
      <c r="G15" s="3689">
        <v>5</v>
      </c>
      <c r="H15" s="3688">
        <v>50</v>
      </c>
      <c r="I15" s="3687">
        <f>M15+Q15+U15+Y15+AC15+AG15+AK15+AO15+AS15+AW15</f>
        <v>2</v>
      </c>
      <c r="J15" s="3434"/>
      <c r="K15" s="3433"/>
      <c r="L15" s="3433"/>
      <c r="M15" s="3495"/>
      <c r="N15" s="3647"/>
      <c r="O15" s="3433"/>
      <c r="P15" s="3433"/>
      <c r="Q15" s="3495"/>
      <c r="R15" s="3647">
        <v>15</v>
      </c>
      <c r="S15" s="3433">
        <v>30</v>
      </c>
      <c r="T15" s="3433">
        <v>5</v>
      </c>
      <c r="U15" s="3495">
        <v>2</v>
      </c>
      <c r="V15" s="3376"/>
      <c r="W15" s="3373"/>
      <c r="X15" s="3373"/>
      <c r="Y15" s="3474"/>
      <c r="Z15" s="3376"/>
      <c r="AA15" s="3373"/>
      <c r="AB15" s="3373"/>
      <c r="AC15" s="3474"/>
      <c r="AD15" s="3376"/>
      <c r="AE15" s="3373"/>
      <c r="AF15" s="3373"/>
      <c r="AG15" s="3475"/>
      <c r="AH15" s="3374"/>
      <c r="AI15" s="3373"/>
      <c r="AJ15" s="3373"/>
      <c r="AK15" s="3474"/>
      <c r="AL15" s="3376"/>
      <c r="AM15" s="3373"/>
      <c r="AN15" s="3373"/>
      <c r="AO15" s="3375"/>
      <c r="AP15" s="3374"/>
      <c r="AQ15" s="3373"/>
      <c r="AR15" s="3373"/>
      <c r="AS15" s="3375"/>
      <c r="AT15" s="3374"/>
      <c r="AU15" s="3373"/>
      <c r="AV15" s="3373"/>
      <c r="AW15" s="3375"/>
      <c r="AX15" s="3616" t="s">
        <v>552</v>
      </c>
    </row>
    <row r="16" spans="1:50" ht="12" customHeight="1">
      <c r="A16" s="3356">
        <v>5</v>
      </c>
      <c r="B16" s="3209" t="s">
        <v>673</v>
      </c>
      <c r="C16" s="3208">
        <f t="shared" si="1"/>
        <v>15</v>
      </c>
      <c r="D16" s="3187">
        <f t="shared" si="1"/>
        <v>0</v>
      </c>
      <c r="E16" s="3661">
        <f t="shared" si="2"/>
        <v>15</v>
      </c>
      <c r="F16" s="3176">
        <f t="shared" si="3"/>
        <v>15</v>
      </c>
      <c r="G16" s="3703">
        <v>10</v>
      </c>
      <c r="H16" s="3702">
        <f>SUM(F16:G16)</f>
        <v>25</v>
      </c>
      <c r="I16" s="3701">
        <f>M16+Q16+U16+Y16+AC16+AG16+AK16+AO16+AS16+AW16</f>
        <v>1</v>
      </c>
      <c r="J16" s="3199"/>
      <c r="K16" s="3198"/>
      <c r="L16" s="3198"/>
      <c r="M16" s="3212"/>
      <c r="N16" s="3655"/>
      <c r="O16" s="3198"/>
      <c r="P16" s="3198"/>
      <c r="Q16" s="3175"/>
      <c r="R16" s="3655">
        <v>15</v>
      </c>
      <c r="S16" s="3198"/>
      <c r="T16" s="3198">
        <v>10</v>
      </c>
      <c r="U16" s="3212">
        <v>1</v>
      </c>
      <c r="V16" s="3349"/>
      <c r="W16" s="3176"/>
      <c r="X16" s="3176"/>
      <c r="Y16" s="3348"/>
      <c r="Z16" s="3349"/>
      <c r="AA16" s="3176"/>
      <c r="AB16" s="3176"/>
      <c r="AC16" s="3348"/>
      <c r="AD16" s="3349"/>
      <c r="AE16" s="3176"/>
      <c r="AF16" s="3176"/>
      <c r="AG16" s="3358"/>
      <c r="AH16" s="3177"/>
      <c r="AI16" s="3176"/>
      <c r="AJ16" s="3176"/>
      <c r="AK16" s="3348"/>
      <c r="AL16" s="3349"/>
      <c r="AM16" s="3176"/>
      <c r="AN16" s="3176"/>
      <c r="AO16" s="3368"/>
      <c r="AP16" s="3177"/>
      <c r="AQ16" s="3176"/>
      <c r="AR16" s="3176"/>
      <c r="AS16" s="3368"/>
      <c r="AT16" s="3177"/>
      <c r="AU16" s="3176"/>
      <c r="AV16" s="3176"/>
      <c r="AW16" s="3368"/>
      <c r="AX16" s="3654" t="s">
        <v>672</v>
      </c>
    </row>
    <row r="17" spans="1:50" s="3690" customFormat="1">
      <c r="A17" s="3446">
        <v>6</v>
      </c>
      <c r="B17" s="3445" t="s">
        <v>671</v>
      </c>
      <c r="C17" s="3208">
        <f>J17+N17+R17+V17+Z17+AD17+AH17+AL17+AP17+AT17</f>
        <v>15</v>
      </c>
      <c r="D17" s="3378">
        <v>15</v>
      </c>
      <c r="E17" s="3630">
        <f t="shared" si="2"/>
        <v>30</v>
      </c>
      <c r="F17" s="3373">
        <f t="shared" si="3"/>
        <v>30</v>
      </c>
      <c r="G17" s="3689">
        <v>20</v>
      </c>
      <c r="H17" s="3688">
        <v>50</v>
      </c>
      <c r="I17" s="3687">
        <v>2</v>
      </c>
      <c r="J17" s="3434">
        <v>15</v>
      </c>
      <c r="K17" s="3433">
        <v>15</v>
      </c>
      <c r="L17" s="3433">
        <v>20</v>
      </c>
      <c r="M17" s="3495">
        <v>2</v>
      </c>
      <c r="N17" s="3699"/>
      <c r="O17" s="3698"/>
      <c r="P17" s="3698"/>
      <c r="Q17" s="3697"/>
      <c r="R17" s="3699"/>
      <c r="S17" s="3698"/>
      <c r="T17" s="3698"/>
      <c r="U17" s="3697"/>
      <c r="V17" s="3694"/>
      <c r="W17" s="3692"/>
      <c r="X17" s="3692"/>
      <c r="Y17" s="3695"/>
      <c r="Z17" s="3694"/>
      <c r="AA17" s="3692"/>
      <c r="AB17" s="3692"/>
      <c r="AC17" s="3695"/>
      <c r="AD17" s="3694"/>
      <c r="AE17" s="3692"/>
      <c r="AF17" s="3692"/>
      <c r="AG17" s="3696"/>
      <c r="AH17" s="3693"/>
      <c r="AI17" s="3692"/>
      <c r="AJ17" s="3692"/>
      <c r="AK17" s="3695"/>
      <c r="AL17" s="3694"/>
      <c r="AM17" s="3692"/>
      <c r="AN17" s="3692"/>
      <c r="AO17" s="3696"/>
      <c r="AP17" s="3693"/>
      <c r="AQ17" s="3692"/>
      <c r="AR17" s="3692"/>
      <c r="AS17" s="3696"/>
      <c r="AT17" s="3693"/>
      <c r="AU17" s="3692"/>
      <c r="AV17" s="3692"/>
      <c r="AW17" s="3696"/>
      <c r="AX17" s="3533" t="s">
        <v>645</v>
      </c>
    </row>
    <row r="18" spans="1:50" s="3690" customFormat="1">
      <c r="A18" s="3446">
        <v>7</v>
      </c>
      <c r="B18" s="3445" t="s">
        <v>670</v>
      </c>
      <c r="C18" s="3208">
        <f>J18+N18+R18+V18+Z18+AD18+AH18+AL18+AP18+AT18</f>
        <v>15</v>
      </c>
      <c r="D18" s="3378">
        <v>15</v>
      </c>
      <c r="E18" s="3630">
        <v>30</v>
      </c>
      <c r="F18" s="3373">
        <v>30</v>
      </c>
      <c r="G18" s="3689">
        <v>20</v>
      </c>
      <c r="H18" s="3688">
        <v>50</v>
      </c>
      <c r="I18" s="3687">
        <v>2</v>
      </c>
      <c r="J18" s="3700"/>
      <c r="K18" s="3698"/>
      <c r="L18" s="3698"/>
      <c r="M18" s="3697"/>
      <c r="N18" s="3647">
        <v>15</v>
      </c>
      <c r="O18" s="3433">
        <v>15</v>
      </c>
      <c r="P18" s="3433">
        <v>20</v>
      </c>
      <c r="Q18" s="3495">
        <v>2</v>
      </c>
      <c r="R18" s="3699"/>
      <c r="S18" s="3698"/>
      <c r="T18" s="3698"/>
      <c r="U18" s="3697"/>
      <c r="V18" s="3694"/>
      <c r="W18" s="3692"/>
      <c r="X18" s="3692"/>
      <c r="Y18" s="3695"/>
      <c r="Z18" s="3694"/>
      <c r="AA18" s="3692"/>
      <c r="AB18" s="3692"/>
      <c r="AC18" s="3695"/>
      <c r="AD18" s="3694"/>
      <c r="AE18" s="3692"/>
      <c r="AF18" s="3692"/>
      <c r="AG18" s="3696"/>
      <c r="AH18" s="3693"/>
      <c r="AI18" s="3692"/>
      <c r="AJ18" s="3692"/>
      <c r="AK18" s="3695"/>
      <c r="AL18" s="3694"/>
      <c r="AM18" s="3692"/>
      <c r="AN18" s="3692"/>
      <c r="AO18" s="3696"/>
      <c r="AP18" s="3693"/>
      <c r="AQ18" s="3692"/>
      <c r="AR18" s="3692"/>
      <c r="AS18" s="3696"/>
      <c r="AT18" s="3693"/>
      <c r="AU18" s="3692"/>
      <c r="AV18" s="3692"/>
      <c r="AW18" s="3696"/>
      <c r="AX18" s="3533" t="s">
        <v>536</v>
      </c>
    </row>
    <row r="19" spans="1:50" s="3690" customFormat="1">
      <c r="A19" s="3446">
        <v>8</v>
      </c>
      <c r="B19" s="3445" t="s">
        <v>669</v>
      </c>
      <c r="C19" s="3208">
        <v>0</v>
      </c>
      <c r="D19" s="3378">
        <v>15</v>
      </c>
      <c r="E19" s="3630">
        <v>15</v>
      </c>
      <c r="F19" s="3373">
        <v>15</v>
      </c>
      <c r="G19" s="3689">
        <v>10</v>
      </c>
      <c r="H19" s="3688">
        <v>25</v>
      </c>
      <c r="I19" s="3687">
        <v>1</v>
      </c>
      <c r="J19" s="3434">
        <v>0</v>
      </c>
      <c r="K19" s="3433">
        <v>15</v>
      </c>
      <c r="L19" s="3433">
        <v>10</v>
      </c>
      <c r="M19" s="3495">
        <v>1</v>
      </c>
      <c r="N19" s="3699"/>
      <c r="O19" s="3698"/>
      <c r="P19" s="3698"/>
      <c r="Q19" s="3697"/>
      <c r="R19" s="3699"/>
      <c r="S19" s="3698"/>
      <c r="T19" s="3698"/>
      <c r="U19" s="3697"/>
      <c r="V19" s="3694"/>
      <c r="W19" s="3692"/>
      <c r="X19" s="3692"/>
      <c r="Y19" s="3695"/>
      <c r="Z19" s="3694"/>
      <c r="AA19" s="3692"/>
      <c r="AB19" s="3692"/>
      <c r="AC19" s="3695"/>
      <c r="AD19" s="3694"/>
      <c r="AE19" s="3692"/>
      <c r="AF19" s="3692"/>
      <c r="AG19" s="3696"/>
      <c r="AH19" s="3693"/>
      <c r="AI19" s="3692"/>
      <c r="AJ19" s="3692"/>
      <c r="AK19" s="3695"/>
      <c r="AL19" s="3694"/>
      <c r="AM19" s="3692"/>
      <c r="AN19" s="3692"/>
      <c r="AO19" s="3696"/>
      <c r="AP19" s="3693"/>
      <c r="AQ19" s="3692"/>
      <c r="AR19" s="3692"/>
      <c r="AS19" s="3696"/>
      <c r="AT19" s="3693"/>
      <c r="AU19" s="3692"/>
      <c r="AV19" s="3692"/>
      <c r="AW19" s="3696"/>
      <c r="AX19" s="3533" t="s">
        <v>628</v>
      </c>
    </row>
    <row r="20" spans="1:50" s="3690" customFormat="1">
      <c r="A20" s="3446">
        <v>9</v>
      </c>
      <c r="B20" s="3445" t="s">
        <v>668</v>
      </c>
      <c r="C20" s="3208">
        <f>J20+N20+R20+V20+Z20+AD20+AH20+AL20+AP20+AT20</f>
        <v>15</v>
      </c>
      <c r="D20" s="3378">
        <v>0</v>
      </c>
      <c r="E20" s="3630">
        <v>15</v>
      </c>
      <c r="F20" s="3373">
        <f>SUM(E20:E20)</f>
        <v>15</v>
      </c>
      <c r="G20" s="3689">
        <v>10</v>
      </c>
      <c r="H20" s="3688">
        <v>25</v>
      </c>
      <c r="I20" s="3687">
        <v>1</v>
      </c>
      <c r="J20" s="3700"/>
      <c r="K20" s="3698"/>
      <c r="L20" s="3698"/>
      <c r="M20" s="3697"/>
      <c r="N20" s="3647">
        <v>15</v>
      </c>
      <c r="O20" s="3433">
        <v>0</v>
      </c>
      <c r="P20" s="3433">
        <v>10</v>
      </c>
      <c r="Q20" s="3495">
        <v>1</v>
      </c>
      <c r="R20" s="3699"/>
      <c r="S20" s="3698"/>
      <c r="T20" s="3698"/>
      <c r="U20" s="3697"/>
      <c r="V20" s="3694"/>
      <c r="W20" s="3692"/>
      <c r="X20" s="3692"/>
      <c r="Y20" s="3695"/>
      <c r="Z20" s="3694"/>
      <c r="AA20" s="3692"/>
      <c r="AB20" s="3692"/>
      <c r="AC20" s="3695"/>
      <c r="AD20" s="3694"/>
      <c r="AE20" s="3692"/>
      <c r="AF20" s="3692"/>
      <c r="AG20" s="3696"/>
      <c r="AH20" s="3693"/>
      <c r="AI20" s="3692"/>
      <c r="AJ20" s="3692"/>
      <c r="AK20" s="3695"/>
      <c r="AL20" s="3694"/>
      <c r="AM20" s="3692"/>
      <c r="AN20" s="3692"/>
      <c r="AO20" s="3691"/>
      <c r="AP20" s="3693"/>
      <c r="AQ20" s="3692"/>
      <c r="AR20" s="3692"/>
      <c r="AS20" s="3691"/>
      <c r="AT20" s="3693"/>
      <c r="AU20" s="3692"/>
      <c r="AV20" s="3692"/>
      <c r="AW20" s="3691"/>
      <c r="AX20" s="3616" t="s">
        <v>667</v>
      </c>
    </row>
    <row r="21" spans="1:50" s="3690" customFormat="1" ht="16.5" customHeight="1">
      <c r="A21" s="3446">
        <v>10</v>
      </c>
      <c r="B21" s="3445" t="s">
        <v>666</v>
      </c>
      <c r="C21" s="3208">
        <f>J21+N21+R21+V21+Z21+AD21+AH21+AL21+AP21+AT21</f>
        <v>0</v>
      </c>
      <c r="D21" s="3378">
        <v>15</v>
      </c>
      <c r="E21" s="3630">
        <v>15</v>
      </c>
      <c r="F21" s="3373">
        <v>15</v>
      </c>
      <c r="G21" s="3689">
        <v>35</v>
      </c>
      <c r="H21" s="3688">
        <v>50</v>
      </c>
      <c r="I21" s="3687">
        <v>2</v>
      </c>
      <c r="J21" s="3434">
        <v>0</v>
      </c>
      <c r="K21" s="3433">
        <v>15</v>
      </c>
      <c r="L21" s="3433">
        <v>35</v>
      </c>
      <c r="M21" s="3495">
        <v>2</v>
      </c>
      <c r="N21" s="3699"/>
      <c r="O21" s="3698"/>
      <c r="P21" s="3698"/>
      <c r="Q21" s="3697"/>
      <c r="R21" s="3699"/>
      <c r="S21" s="3698"/>
      <c r="T21" s="3698"/>
      <c r="U21" s="3697"/>
      <c r="V21" s="3694"/>
      <c r="W21" s="3692"/>
      <c r="X21" s="3692"/>
      <c r="Y21" s="3695"/>
      <c r="Z21" s="3694"/>
      <c r="AA21" s="3692"/>
      <c r="AB21" s="3692"/>
      <c r="AC21" s="3695"/>
      <c r="AD21" s="3694"/>
      <c r="AE21" s="3692"/>
      <c r="AF21" s="3692"/>
      <c r="AG21" s="3696"/>
      <c r="AH21" s="3693"/>
      <c r="AI21" s="3692"/>
      <c r="AJ21" s="3692"/>
      <c r="AK21" s="3695"/>
      <c r="AL21" s="3694"/>
      <c r="AM21" s="3692"/>
      <c r="AN21" s="3692"/>
      <c r="AO21" s="3691"/>
      <c r="AP21" s="3693"/>
      <c r="AQ21" s="3692"/>
      <c r="AR21" s="3692"/>
      <c r="AS21" s="3691"/>
      <c r="AT21" s="3693"/>
      <c r="AU21" s="3692"/>
      <c r="AV21" s="3692"/>
      <c r="AW21" s="3691"/>
      <c r="AX21" s="3616" t="s">
        <v>628</v>
      </c>
    </row>
    <row r="22" spans="1:50" s="3370" customFormat="1">
      <c r="A22" s="3446">
        <v>11</v>
      </c>
      <c r="B22" s="3445" t="s">
        <v>665</v>
      </c>
      <c r="C22" s="3439">
        <v>15</v>
      </c>
      <c r="D22" s="3378">
        <f>K22+O22+S22+W22+AA22+AE22+AI22+AM22+AQ22+AU22</f>
        <v>30</v>
      </c>
      <c r="E22" s="3630">
        <f>SUM(C22:D22)</f>
        <v>45</v>
      </c>
      <c r="F22" s="3373">
        <f>SUM(E22:E22)</f>
        <v>45</v>
      </c>
      <c r="G22" s="3689">
        <v>5</v>
      </c>
      <c r="H22" s="3688">
        <f>SUM(F22:G22)</f>
        <v>50</v>
      </c>
      <c r="I22" s="3687">
        <v>2</v>
      </c>
      <c r="J22" s="3434"/>
      <c r="K22" s="3433"/>
      <c r="L22" s="3433"/>
      <c r="M22" s="3495"/>
      <c r="N22" s="3647"/>
      <c r="O22" s="3433"/>
      <c r="P22" s="3433"/>
      <c r="Q22" s="3495"/>
      <c r="R22" s="3647">
        <v>15</v>
      </c>
      <c r="S22" s="3433">
        <v>30</v>
      </c>
      <c r="T22" s="3433">
        <v>5</v>
      </c>
      <c r="U22" s="3495">
        <v>2</v>
      </c>
      <c r="V22" s="3376"/>
      <c r="W22" s="3373"/>
      <c r="X22" s="3373"/>
      <c r="Y22" s="3474"/>
      <c r="Z22" s="3376"/>
      <c r="AA22" s="3373"/>
      <c r="AB22" s="3373"/>
      <c r="AC22" s="3474"/>
      <c r="AD22" s="3376"/>
      <c r="AE22" s="3373"/>
      <c r="AF22" s="3373"/>
      <c r="AG22" s="3475"/>
      <c r="AH22" s="3374"/>
      <c r="AI22" s="3373"/>
      <c r="AJ22" s="3373"/>
      <c r="AK22" s="3474"/>
      <c r="AL22" s="3376"/>
      <c r="AM22" s="3373"/>
      <c r="AN22" s="3373"/>
      <c r="AO22" s="3375"/>
      <c r="AP22" s="3374"/>
      <c r="AQ22" s="3373"/>
      <c r="AR22" s="3373"/>
      <c r="AS22" s="3375"/>
      <c r="AT22" s="3374"/>
      <c r="AU22" s="3373"/>
      <c r="AV22" s="3373"/>
      <c r="AW22" s="3375"/>
      <c r="AX22" s="3616" t="s">
        <v>552</v>
      </c>
    </row>
    <row r="23" spans="1:50" s="3370" customFormat="1">
      <c r="A23" s="3386">
        <v>12</v>
      </c>
      <c r="B23" s="3385" t="s">
        <v>664</v>
      </c>
      <c r="C23" s="3439">
        <v>15</v>
      </c>
      <c r="D23" s="3378">
        <f>K23+O23+S23+W23+AA23+AE23+AI23+AM23+AQ23+AU23</f>
        <v>0</v>
      </c>
      <c r="E23" s="3630">
        <f>SUM(C23:D23)</f>
        <v>15</v>
      </c>
      <c r="F23" s="3373">
        <f>SUM(E23:E23)</f>
        <v>15</v>
      </c>
      <c r="G23" s="3689">
        <v>35</v>
      </c>
      <c r="H23" s="3688">
        <f>SUM(F23:G23)</f>
        <v>50</v>
      </c>
      <c r="I23" s="3687">
        <v>2</v>
      </c>
      <c r="J23" s="3374"/>
      <c r="K23" s="3373"/>
      <c r="L23" s="3373"/>
      <c r="M23" s="3474"/>
      <c r="N23" s="3376"/>
      <c r="O23" s="3373"/>
      <c r="P23" s="3373"/>
      <c r="Q23" s="3372"/>
      <c r="R23" s="3376"/>
      <c r="S23" s="3373"/>
      <c r="T23" s="3373"/>
      <c r="U23" s="3474"/>
      <c r="V23" s="3376"/>
      <c r="W23" s="3373"/>
      <c r="X23" s="3373"/>
      <c r="Y23" s="3474"/>
      <c r="Z23" s="3376">
        <v>15</v>
      </c>
      <c r="AA23" s="3373">
        <v>0</v>
      </c>
      <c r="AB23" s="3373">
        <v>35</v>
      </c>
      <c r="AC23" s="3474">
        <v>2</v>
      </c>
      <c r="AD23" s="3376"/>
      <c r="AE23" s="3373"/>
      <c r="AF23" s="3373"/>
      <c r="AG23" s="3475"/>
      <c r="AH23" s="3374"/>
      <c r="AI23" s="3373"/>
      <c r="AJ23" s="3373"/>
      <c r="AK23" s="3474"/>
      <c r="AL23" s="3376"/>
      <c r="AM23" s="3373"/>
      <c r="AN23" s="3373"/>
      <c r="AO23" s="3375"/>
      <c r="AP23" s="3374"/>
      <c r="AQ23" s="3373"/>
      <c r="AR23" s="3373"/>
      <c r="AS23" s="3375"/>
      <c r="AT23" s="3374"/>
      <c r="AU23" s="3373"/>
      <c r="AV23" s="3373"/>
      <c r="AW23" s="3375"/>
      <c r="AX23" s="3616" t="s">
        <v>663</v>
      </c>
    </row>
    <row r="24" spans="1:50" ht="15.75" thickBot="1">
      <c r="A24" s="3686">
        <v>13</v>
      </c>
      <c r="B24" s="3172" t="s">
        <v>662</v>
      </c>
      <c r="C24" s="3685">
        <f>J24+N24+R24+V24+Z24+AD24+AH24+AL24+AP24+AT24</f>
        <v>0</v>
      </c>
      <c r="D24" s="3684">
        <v>10</v>
      </c>
      <c r="E24" s="3683">
        <f>SUM(C24:D24)</f>
        <v>10</v>
      </c>
      <c r="F24" s="3291">
        <f>SUM(E24:E24)</f>
        <v>10</v>
      </c>
      <c r="G24" s="3682">
        <v>15</v>
      </c>
      <c r="H24" s="3681">
        <f>SUM(F24:G24)</f>
        <v>25</v>
      </c>
      <c r="I24" s="3680">
        <f>M24+Q24+U24+Y24+AC24+AG24+AK24+AO24+AS24+AW24</f>
        <v>1</v>
      </c>
      <c r="J24" s="3230"/>
      <c r="K24" s="3229">
        <v>10</v>
      </c>
      <c r="L24" s="3229">
        <v>15</v>
      </c>
      <c r="M24" s="3228">
        <v>1</v>
      </c>
      <c r="N24" s="3677"/>
      <c r="O24" s="3229"/>
      <c r="P24" s="3229"/>
      <c r="Q24" s="3679"/>
      <c r="R24" s="3677"/>
      <c r="S24" s="3229"/>
      <c r="T24" s="3229"/>
      <c r="U24" s="3228"/>
      <c r="V24" s="3677"/>
      <c r="W24" s="3229"/>
      <c r="X24" s="3229"/>
      <c r="Y24" s="3228"/>
      <c r="Z24" s="3677"/>
      <c r="AA24" s="3229"/>
      <c r="AB24" s="3229"/>
      <c r="AC24" s="3228"/>
      <c r="AD24" s="3677"/>
      <c r="AE24" s="3229"/>
      <c r="AF24" s="3229"/>
      <c r="AG24" s="3678"/>
      <c r="AH24" s="3230"/>
      <c r="AI24" s="3229"/>
      <c r="AJ24" s="3229"/>
      <c r="AK24" s="3228"/>
      <c r="AL24" s="3677"/>
      <c r="AM24" s="3229"/>
      <c r="AN24" s="3229"/>
      <c r="AO24" s="3676"/>
      <c r="AP24" s="3230"/>
      <c r="AQ24" s="3229"/>
      <c r="AR24" s="3229"/>
      <c r="AS24" s="3676"/>
      <c r="AT24" s="3230"/>
      <c r="AU24" s="3229"/>
      <c r="AV24" s="3229"/>
      <c r="AW24" s="3676"/>
      <c r="AX24" s="3675" t="s">
        <v>628</v>
      </c>
    </row>
    <row r="25" spans="1:50">
      <c r="A25" s="3557" t="s">
        <v>661</v>
      </c>
      <c r="B25" s="3556" t="s">
        <v>660</v>
      </c>
      <c r="C25" s="3393">
        <f t="shared" ref="C25:AW25" si="4">SUM(C26:C38)</f>
        <v>45</v>
      </c>
      <c r="D25" s="3393">
        <f t="shared" si="4"/>
        <v>300</v>
      </c>
      <c r="E25" s="3393">
        <f t="shared" si="4"/>
        <v>345</v>
      </c>
      <c r="F25" s="3392">
        <f t="shared" si="4"/>
        <v>345</v>
      </c>
      <c r="G25" s="3674">
        <f t="shared" si="4"/>
        <v>315</v>
      </c>
      <c r="H25" s="3673">
        <f t="shared" si="4"/>
        <v>660</v>
      </c>
      <c r="I25" s="3672">
        <f t="shared" si="4"/>
        <v>24</v>
      </c>
      <c r="J25" s="3672">
        <f t="shared" si="4"/>
        <v>45</v>
      </c>
      <c r="K25" s="3672">
        <f t="shared" si="4"/>
        <v>90</v>
      </c>
      <c r="L25" s="3672">
        <f t="shared" si="4"/>
        <v>105</v>
      </c>
      <c r="M25" s="3671">
        <f t="shared" si="4"/>
        <v>9</v>
      </c>
      <c r="N25" s="3672">
        <f t="shared" si="4"/>
        <v>0</v>
      </c>
      <c r="O25" s="3672">
        <f t="shared" si="4"/>
        <v>75</v>
      </c>
      <c r="P25" s="3672">
        <f t="shared" si="4"/>
        <v>40</v>
      </c>
      <c r="Q25" s="3671">
        <f t="shared" si="4"/>
        <v>4</v>
      </c>
      <c r="R25" s="3672">
        <f t="shared" si="4"/>
        <v>0</v>
      </c>
      <c r="S25" s="3672">
        <f t="shared" si="4"/>
        <v>45</v>
      </c>
      <c r="T25" s="3672">
        <f t="shared" si="4"/>
        <v>45</v>
      </c>
      <c r="U25" s="3671">
        <f t="shared" si="4"/>
        <v>3</v>
      </c>
      <c r="V25" s="3672">
        <f t="shared" si="4"/>
        <v>0</v>
      </c>
      <c r="W25" s="3672">
        <f t="shared" si="4"/>
        <v>30</v>
      </c>
      <c r="X25" s="3672">
        <f t="shared" si="4"/>
        <v>10</v>
      </c>
      <c r="Y25" s="3671">
        <f t="shared" si="4"/>
        <v>1</v>
      </c>
      <c r="Z25" s="3672">
        <f t="shared" si="4"/>
        <v>0</v>
      </c>
      <c r="AA25" s="3672">
        <f t="shared" si="4"/>
        <v>15</v>
      </c>
      <c r="AB25" s="3672">
        <f t="shared" si="4"/>
        <v>10</v>
      </c>
      <c r="AC25" s="3671">
        <f t="shared" si="4"/>
        <v>1</v>
      </c>
      <c r="AD25" s="3672">
        <f t="shared" si="4"/>
        <v>0</v>
      </c>
      <c r="AE25" s="3672">
        <f t="shared" si="4"/>
        <v>0</v>
      </c>
      <c r="AF25" s="3672">
        <f t="shared" si="4"/>
        <v>0</v>
      </c>
      <c r="AG25" s="3671">
        <f t="shared" si="4"/>
        <v>0</v>
      </c>
      <c r="AH25" s="3672">
        <f t="shared" si="4"/>
        <v>0</v>
      </c>
      <c r="AI25" s="3672">
        <f t="shared" si="4"/>
        <v>30</v>
      </c>
      <c r="AJ25" s="3672">
        <f t="shared" si="4"/>
        <v>45</v>
      </c>
      <c r="AK25" s="3671">
        <f t="shared" si="4"/>
        <v>3</v>
      </c>
      <c r="AL25" s="3672">
        <f t="shared" si="4"/>
        <v>0</v>
      </c>
      <c r="AM25" s="3672">
        <f t="shared" si="4"/>
        <v>15</v>
      </c>
      <c r="AN25" s="3672">
        <f t="shared" si="4"/>
        <v>60</v>
      </c>
      <c r="AO25" s="3671">
        <f t="shared" si="4"/>
        <v>3</v>
      </c>
      <c r="AP25" s="3672">
        <f t="shared" si="4"/>
        <v>0</v>
      </c>
      <c r="AQ25" s="3672">
        <f t="shared" si="4"/>
        <v>0</v>
      </c>
      <c r="AR25" s="3672">
        <f t="shared" si="4"/>
        <v>0</v>
      </c>
      <c r="AS25" s="3671">
        <f t="shared" si="4"/>
        <v>0</v>
      </c>
      <c r="AT25" s="3672">
        <f t="shared" si="4"/>
        <v>0</v>
      </c>
      <c r="AU25" s="3672">
        <f t="shared" si="4"/>
        <v>0</v>
      </c>
      <c r="AV25" s="3672">
        <f t="shared" si="4"/>
        <v>0</v>
      </c>
      <c r="AW25" s="3671">
        <f t="shared" si="4"/>
        <v>0</v>
      </c>
      <c r="AX25" s="3670"/>
    </row>
    <row r="26" spans="1:50">
      <c r="A26" s="3669">
        <v>14</v>
      </c>
      <c r="B26" s="3209" t="s">
        <v>12</v>
      </c>
      <c r="C26" s="3253">
        <f>J26+N26+R26+V26+Z26+AD26+AH26+AL26+AP26+AT26</f>
        <v>0</v>
      </c>
      <c r="D26" s="3248">
        <v>60</v>
      </c>
      <c r="E26" s="3668">
        <f>SUM(C26:D26)</f>
        <v>60</v>
      </c>
      <c r="F26" s="3248">
        <f>SUM(E26:E26)</f>
        <v>60</v>
      </c>
      <c r="G26" s="3667">
        <v>40</v>
      </c>
      <c r="H26" s="3666">
        <f>SUM(F26:G26)</f>
        <v>100</v>
      </c>
      <c r="I26" s="3665">
        <v>4</v>
      </c>
      <c r="J26" s="3208">
        <v>0</v>
      </c>
      <c r="K26" s="3202">
        <v>15</v>
      </c>
      <c r="L26" s="3202">
        <v>10</v>
      </c>
      <c r="M26" s="3657">
        <v>1</v>
      </c>
      <c r="N26" s="3199">
        <v>0</v>
      </c>
      <c r="O26" s="3198">
        <v>15</v>
      </c>
      <c r="P26" s="3198">
        <v>10</v>
      </c>
      <c r="Q26" s="3212">
        <v>1</v>
      </c>
      <c r="R26" s="3655">
        <v>0</v>
      </c>
      <c r="S26" s="3198">
        <v>15</v>
      </c>
      <c r="T26" s="3198">
        <v>10</v>
      </c>
      <c r="U26" s="3656">
        <v>1</v>
      </c>
      <c r="V26" s="3199">
        <v>0</v>
      </c>
      <c r="W26" s="3198">
        <v>15</v>
      </c>
      <c r="X26" s="3198">
        <v>10</v>
      </c>
      <c r="Y26" s="3656">
        <v>1</v>
      </c>
      <c r="Z26" s="3199"/>
      <c r="AA26" s="3198"/>
      <c r="AB26" s="3198"/>
      <c r="AC26" s="3212"/>
      <c r="AD26" s="3655"/>
      <c r="AE26" s="3198"/>
      <c r="AF26" s="3198"/>
      <c r="AG26" s="3656"/>
      <c r="AH26" s="3199"/>
      <c r="AI26" s="3198"/>
      <c r="AJ26" s="3198"/>
      <c r="AK26" s="3212"/>
      <c r="AL26" s="3655"/>
      <c r="AM26" s="3198"/>
      <c r="AN26" s="3198"/>
      <c r="AO26" s="3368"/>
      <c r="AP26" s="3199"/>
      <c r="AQ26" s="3198"/>
      <c r="AR26" s="3198"/>
      <c r="AS26" s="3368"/>
      <c r="AT26" s="3199"/>
      <c r="AU26" s="3198"/>
      <c r="AV26" s="3198"/>
      <c r="AW26" s="3368"/>
      <c r="AX26" s="3664" t="s">
        <v>658</v>
      </c>
    </row>
    <row r="27" spans="1:50">
      <c r="A27" s="3356">
        <v>15</v>
      </c>
      <c r="B27" s="3209" t="s">
        <v>659</v>
      </c>
      <c r="C27" s="3192">
        <f>J27+N27+R27+V27+Z27+AD27+AH27+AL27+AP27+AT27</f>
        <v>0</v>
      </c>
      <c r="D27" s="3187">
        <v>60</v>
      </c>
      <c r="E27" s="3661">
        <f>SUM(C27:D27)</f>
        <v>60</v>
      </c>
      <c r="F27" s="3187">
        <f>SUM(E27:E27)</f>
        <v>60</v>
      </c>
      <c r="G27" s="3660">
        <f>L27+P27+T27+X27+AB27+AF27+AJ27+AN27+AR27+AV27</f>
        <v>0</v>
      </c>
      <c r="H27" s="3659">
        <f>SUM(F27:G27)</f>
        <v>60</v>
      </c>
      <c r="I27" s="3658">
        <f>M27+Q27+U27+Y27+AC27+AG27+AK27+AO27+AS27+AW27</f>
        <v>0</v>
      </c>
      <c r="J27" s="3208">
        <v>0</v>
      </c>
      <c r="K27" s="3202">
        <v>15</v>
      </c>
      <c r="L27" s="3202"/>
      <c r="M27" s="3657">
        <v>0</v>
      </c>
      <c r="N27" s="3199">
        <v>0</v>
      </c>
      <c r="O27" s="3198">
        <v>15</v>
      </c>
      <c r="P27" s="3198"/>
      <c r="Q27" s="3212">
        <v>0</v>
      </c>
      <c r="R27" s="3655"/>
      <c r="S27" s="3198">
        <v>15</v>
      </c>
      <c r="T27" s="3198"/>
      <c r="U27" s="3656">
        <v>0</v>
      </c>
      <c r="V27" s="3199"/>
      <c r="W27" s="3198">
        <v>15</v>
      </c>
      <c r="X27" s="3198"/>
      <c r="Y27" s="3656">
        <v>0</v>
      </c>
      <c r="Z27" s="3199"/>
      <c r="AA27" s="3198"/>
      <c r="AB27" s="3198"/>
      <c r="AC27" s="3212"/>
      <c r="AD27" s="3655"/>
      <c r="AE27" s="3198"/>
      <c r="AF27" s="3198"/>
      <c r="AG27" s="3656"/>
      <c r="AH27" s="3199"/>
      <c r="AI27" s="3198"/>
      <c r="AJ27" s="3198"/>
      <c r="AK27" s="3212"/>
      <c r="AL27" s="3655"/>
      <c r="AM27" s="3176"/>
      <c r="AN27" s="3176"/>
      <c r="AO27" s="3368"/>
      <c r="AP27" s="3177"/>
      <c r="AQ27" s="3176"/>
      <c r="AR27" s="3176"/>
      <c r="AS27" s="3368"/>
      <c r="AT27" s="3177"/>
      <c r="AU27" s="3176"/>
      <c r="AV27" s="3176"/>
      <c r="AW27" s="3368"/>
      <c r="AX27" s="3654" t="s">
        <v>658</v>
      </c>
    </row>
    <row r="28" spans="1:50">
      <c r="A28" s="3356">
        <v>16</v>
      </c>
      <c r="B28" s="3663" t="s">
        <v>657</v>
      </c>
      <c r="C28" s="3192">
        <v>0</v>
      </c>
      <c r="D28" s="3662">
        <v>30</v>
      </c>
      <c r="E28" s="3661">
        <v>30</v>
      </c>
      <c r="F28" s="3187">
        <v>30</v>
      </c>
      <c r="G28" s="3660">
        <v>95</v>
      </c>
      <c r="H28" s="3659">
        <v>125</v>
      </c>
      <c r="I28" s="3658">
        <v>5</v>
      </c>
      <c r="J28" s="3208"/>
      <c r="K28" s="3202"/>
      <c r="L28" s="3202"/>
      <c r="M28" s="3657"/>
      <c r="N28" s="3199"/>
      <c r="O28" s="3198"/>
      <c r="P28" s="3198"/>
      <c r="Q28" s="3212"/>
      <c r="R28" s="3655"/>
      <c r="S28" s="3198"/>
      <c r="T28" s="3198"/>
      <c r="U28" s="3656"/>
      <c r="V28" s="3199"/>
      <c r="W28" s="3198"/>
      <c r="X28" s="3198"/>
      <c r="Y28" s="3656"/>
      <c r="Z28" s="3199"/>
      <c r="AA28" s="3198"/>
      <c r="AB28" s="3198"/>
      <c r="AC28" s="3212"/>
      <c r="AD28" s="3655"/>
      <c r="AE28" s="3198"/>
      <c r="AF28" s="3198"/>
      <c r="AG28" s="3656"/>
      <c r="AH28" s="3199">
        <v>0</v>
      </c>
      <c r="AI28" s="3198">
        <v>15</v>
      </c>
      <c r="AJ28" s="3198">
        <v>35</v>
      </c>
      <c r="AK28" s="3212">
        <v>2</v>
      </c>
      <c r="AL28" s="3655">
        <v>0</v>
      </c>
      <c r="AM28" s="3176">
        <v>15</v>
      </c>
      <c r="AN28" s="3176">
        <v>60</v>
      </c>
      <c r="AO28" s="3368">
        <v>3</v>
      </c>
      <c r="AP28" s="3177"/>
      <c r="AQ28" s="3176"/>
      <c r="AR28" s="3176"/>
      <c r="AS28" s="3368"/>
      <c r="AT28" s="3177"/>
      <c r="AU28" s="3176"/>
      <c r="AV28" s="3176"/>
      <c r="AW28" s="3368"/>
      <c r="AX28" s="3654" t="s">
        <v>656</v>
      </c>
    </row>
    <row r="29" spans="1:50" s="3370" customFormat="1">
      <c r="A29" s="3386">
        <v>17</v>
      </c>
      <c r="B29" s="3445" t="s">
        <v>655</v>
      </c>
      <c r="C29" s="3381">
        <v>15</v>
      </c>
      <c r="D29" s="3378">
        <v>15</v>
      </c>
      <c r="E29" s="3630">
        <f>SUM(C29:D29)</f>
        <v>30</v>
      </c>
      <c r="F29" s="3378">
        <f>SUM(E29:E29)</f>
        <v>30</v>
      </c>
      <c r="G29" s="3629">
        <v>45</v>
      </c>
      <c r="H29" s="3628">
        <f>SUM(F29:G29)</f>
        <v>75</v>
      </c>
      <c r="I29" s="3627">
        <v>3</v>
      </c>
      <c r="J29" s="3439">
        <v>15</v>
      </c>
      <c r="K29" s="3436">
        <v>15</v>
      </c>
      <c r="L29" s="3436">
        <v>45</v>
      </c>
      <c r="M29" s="3440">
        <v>3</v>
      </c>
      <c r="N29" s="3434"/>
      <c r="O29" s="3433"/>
      <c r="P29" s="3433"/>
      <c r="Q29" s="3495"/>
      <c r="R29" s="3647"/>
      <c r="S29" s="3433"/>
      <c r="T29" s="3433"/>
      <c r="U29" s="3496"/>
      <c r="V29" s="3434"/>
      <c r="W29" s="3433"/>
      <c r="X29" s="3433"/>
      <c r="Y29" s="3496"/>
      <c r="Z29" s="3434"/>
      <c r="AA29" s="3433"/>
      <c r="AB29" s="3433"/>
      <c r="AC29" s="3495"/>
      <c r="AD29" s="3647"/>
      <c r="AE29" s="3433"/>
      <c r="AF29" s="3433"/>
      <c r="AG29" s="3496"/>
      <c r="AH29" s="3434"/>
      <c r="AI29" s="3433"/>
      <c r="AJ29" s="3433"/>
      <c r="AK29" s="3495"/>
      <c r="AL29" s="3647"/>
      <c r="AM29" s="3373"/>
      <c r="AN29" s="3373"/>
      <c r="AO29" s="3475"/>
      <c r="AP29" s="3374"/>
      <c r="AQ29" s="3373"/>
      <c r="AR29" s="3373"/>
      <c r="AS29" s="3475"/>
      <c r="AT29" s="3374"/>
      <c r="AU29" s="3373"/>
      <c r="AV29" s="3373"/>
      <c r="AW29" s="3475"/>
      <c r="AX29" s="3533" t="s">
        <v>628</v>
      </c>
    </row>
    <row r="30" spans="1:50" s="3370" customFormat="1">
      <c r="A30" s="3386">
        <v>18</v>
      </c>
      <c r="B30" s="3641" t="s">
        <v>654</v>
      </c>
      <c r="C30" s="3652">
        <v>15</v>
      </c>
      <c r="D30" s="3650">
        <v>15</v>
      </c>
      <c r="E30" s="3651">
        <v>30</v>
      </c>
      <c r="F30" s="3650">
        <v>30</v>
      </c>
      <c r="G30" s="3649">
        <v>20</v>
      </c>
      <c r="H30" s="3648">
        <v>50</v>
      </c>
      <c r="I30" s="3627">
        <v>2</v>
      </c>
      <c r="J30" s="3640">
        <v>15</v>
      </c>
      <c r="K30" s="3638">
        <v>15</v>
      </c>
      <c r="L30" s="3433">
        <v>20</v>
      </c>
      <c r="M30" s="3653">
        <v>2</v>
      </c>
      <c r="N30" s="3434"/>
      <c r="O30" s="3433"/>
      <c r="P30" s="3433"/>
      <c r="Q30" s="3495"/>
      <c r="R30" s="3647"/>
      <c r="S30" s="3433"/>
      <c r="T30" s="3433"/>
      <c r="U30" s="3496"/>
      <c r="V30" s="3434"/>
      <c r="W30" s="3433"/>
      <c r="X30" s="3433"/>
      <c r="Y30" s="3496"/>
      <c r="Z30" s="3434"/>
      <c r="AA30" s="3433"/>
      <c r="AB30" s="3433"/>
      <c r="AC30" s="3495"/>
      <c r="AD30" s="3647"/>
      <c r="AE30" s="3433"/>
      <c r="AF30" s="3433"/>
      <c r="AG30" s="3496"/>
      <c r="AH30" s="3434"/>
      <c r="AI30" s="3433"/>
      <c r="AJ30" s="3433"/>
      <c r="AK30" s="3495"/>
      <c r="AL30" s="3647"/>
      <c r="AM30" s="3373"/>
      <c r="AN30" s="3373"/>
      <c r="AO30" s="3475"/>
      <c r="AP30" s="3374"/>
      <c r="AQ30" s="3373"/>
      <c r="AR30" s="3373"/>
      <c r="AS30" s="3475"/>
      <c r="AT30" s="3374"/>
      <c r="AU30" s="3373"/>
      <c r="AV30" s="3373"/>
      <c r="AW30" s="3475"/>
      <c r="AX30" s="3646" t="s">
        <v>628</v>
      </c>
    </row>
    <row r="31" spans="1:50" s="3370" customFormat="1">
      <c r="A31" s="3386">
        <v>19</v>
      </c>
      <c r="B31" s="3641" t="s">
        <v>653</v>
      </c>
      <c r="C31" s="3652">
        <v>0</v>
      </c>
      <c r="D31" s="3650">
        <v>15</v>
      </c>
      <c r="E31" s="3651">
        <v>15</v>
      </c>
      <c r="F31" s="3650">
        <v>15</v>
      </c>
      <c r="G31" s="3649">
        <v>10</v>
      </c>
      <c r="H31" s="3648">
        <v>25</v>
      </c>
      <c r="I31" s="3627">
        <v>1</v>
      </c>
      <c r="J31" s="3433"/>
      <c r="K31" s="3433"/>
      <c r="L31" s="3433"/>
      <c r="M31" s="3447"/>
      <c r="N31" s="3433">
        <v>0</v>
      </c>
      <c r="O31" s="3433">
        <v>15</v>
      </c>
      <c r="P31" s="3433">
        <v>10</v>
      </c>
      <c r="Q31" s="3626">
        <v>1</v>
      </c>
      <c r="R31" s="3433"/>
      <c r="S31" s="3433"/>
      <c r="T31" s="3433"/>
      <c r="U31" s="3447"/>
      <c r="V31" s="3434"/>
      <c r="W31" s="3433"/>
      <c r="X31" s="3433"/>
      <c r="Y31" s="3496"/>
      <c r="Z31" s="3434"/>
      <c r="AA31" s="3433"/>
      <c r="AB31" s="3433"/>
      <c r="AC31" s="3495"/>
      <c r="AD31" s="3647"/>
      <c r="AE31" s="3433"/>
      <c r="AF31" s="3433"/>
      <c r="AG31" s="3496"/>
      <c r="AH31" s="3434"/>
      <c r="AI31" s="3433"/>
      <c r="AJ31" s="3433"/>
      <c r="AK31" s="3495"/>
      <c r="AL31" s="3647"/>
      <c r="AM31" s="3373"/>
      <c r="AN31" s="3373"/>
      <c r="AO31" s="3475"/>
      <c r="AP31" s="3374"/>
      <c r="AQ31" s="3373"/>
      <c r="AR31" s="3373"/>
      <c r="AS31" s="3475"/>
      <c r="AT31" s="3374"/>
      <c r="AU31" s="3373"/>
      <c r="AV31" s="3373"/>
      <c r="AW31" s="3475"/>
      <c r="AX31" s="3646" t="s">
        <v>536</v>
      </c>
    </row>
    <row r="32" spans="1:50" s="3370" customFormat="1">
      <c r="A32" s="3386">
        <v>20</v>
      </c>
      <c r="B32" s="3641" t="s">
        <v>652</v>
      </c>
      <c r="C32" s="3652">
        <v>0</v>
      </c>
      <c r="D32" s="3650">
        <v>15</v>
      </c>
      <c r="E32" s="3651">
        <v>15</v>
      </c>
      <c r="F32" s="3650">
        <v>15</v>
      </c>
      <c r="G32" s="3649">
        <v>10</v>
      </c>
      <c r="H32" s="3648">
        <v>25</v>
      </c>
      <c r="I32" s="3627">
        <v>1</v>
      </c>
      <c r="J32" s="3433"/>
      <c r="K32" s="3433"/>
      <c r="L32" s="3433"/>
      <c r="M32" s="3447"/>
      <c r="N32" s="3433"/>
      <c r="O32" s="3433"/>
      <c r="P32" s="3433"/>
      <c r="Q32" s="3626"/>
      <c r="R32" s="3433"/>
      <c r="S32" s="3433"/>
      <c r="T32" s="3433"/>
      <c r="U32" s="3447"/>
      <c r="V32" s="3434"/>
      <c r="W32" s="3433"/>
      <c r="X32" s="3433"/>
      <c r="Y32" s="3496"/>
      <c r="Z32" s="3434">
        <v>0</v>
      </c>
      <c r="AA32" s="3433">
        <v>15</v>
      </c>
      <c r="AB32" s="3433">
        <v>10</v>
      </c>
      <c r="AC32" s="3495">
        <v>1</v>
      </c>
      <c r="AD32" s="3647"/>
      <c r="AE32" s="3433"/>
      <c r="AF32" s="3433"/>
      <c r="AG32" s="3496"/>
      <c r="AH32" s="3434"/>
      <c r="AI32" s="3433"/>
      <c r="AJ32" s="3433"/>
      <c r="AK32" s="3495"/>
      <c r="AL32" s="3647"/>
      <c r="AM32" s="3373"/>
      <c r="AN32" s="3373"/>
      <c r="AO32" s="3475"/>
      <c r="AP32" s="3374"/>
      <c r="AQ32" s="3373"/>
      <c r="AR32" s="3373"/>
      <c r="AS32" s="3475"/>
      <c r="AT32" s="3374"/>
      <c r="AU32" s="3373"/>
      <c r="AV32" s="3373"/>
      <c r="AW32" s="3475"/>
      <c r="AX32" s="3646" t="s">
        <v>533</v>
      </c>
    </row>
    <row r="33" spans="1:50" s="3370" customFormat="1">
      <c r="A33" s="3386">
        <v>21</v>
      </c>
      <c r="B33" s="3641" t="s">
        <v>651</v>
      </c>
      <c r="C33" s="3652">
        <v>0</v>
      </c>
      <c r="D33" s="3650">
        <v>15</v>
      </c>
      <c r="E33" s="3651">
        <v>15</v>
      </c>
      <c r="F33" s="3650">
        <v>15</v>
      </c>
      <c r="G33" s="3649">
        <v>10</v>
      </c>
      <c r="H33" s="3648">
        <v>25</v>
      </c>
      <c r="I33" s="3627">
        <v>1</v>
      </c>
      <c r="J33" s="3433">
        <v>0</v>
      </c>
      <c r="K33" s="3433">
        <v>15</v>
      </c>
      <c r="L33" s="3433">
        <v>10</v>
      </c>
      <c r="M33" s="3626">
        <v>1</v>
      </c>
      <c r="N33" s="3433"/>
      <c r="O33" s="3433"/>
      <c r="P33" s="3433"/>
      <c r="Q33" s="3626"/>
      <c r="R33" s="3433"/>
      <c r="S33" s="3433"/>
      <c r="T33" s="3433"/>
      <c r="U33" s="3447"/>
      <c r="V33" s="3434"/>
      <c r="W33" s="3433"/>
      <c r="X33" s="3433"/>
      <c r="Y33" s="3496"/>
      <c r="Z33" s="3434"/>
      <c r="AA33" s="3433"/>
      <c r="AB33" s="3433"/>
      <c r="AC33" s="3495"/>
      <c r="AD33" s="3647"/>
      <c r="AE33" s="3433"/>
      <c r="AF33" s="3433"/>
      <c r="AG33" s="3496"/>
      <c r="AH33" s="3434"/>
      <c r="AI33" s="3433"/>
      <c r="AJ33" s="3433"/>
      <c r="AK33" s="3495"/>
      <c r="AL33" s="3647"/>
      <c r="AM33" s="3373"/>
      <c r="AN33" s="3373"/>
      <c r="AO33" s="3475"/>
      <c r="AP33" s="3374"/>
      <c r="AQ33" s="3373"/>
      <c r="AR33" s="3373"/>
      <c r="AS33" s="3475"/>
      <c r="AT33" s="3374"/>
      <c r="AU33" s="3373"/>
      <c r="AV33" s="3373"/>
      <c r="AW33" s="3475"/>
      <c r="AX33" s="3646" t="s">
        <v>628</v>
      </c>
    </row>
    <row r="34" spans="1:50" s="3370" customFormat="1" ht="15.95" customHeight="1">
      <c r="A34" s="3386">
        <v>22</v>
      </c>
      <c r="B34" s="3641" t="s">
        <v>650</v>
      </c>
      <c r="C34" s="3640">
        <v>0</v>
      </c>
      <c r="D34" s="3638">
        <v>30</v>
      </c>
      <c r="E34" s="3639">
        <f>SUM(C34:D34)</f>
        <v>30</v>
      </c>
      <c r="F34" s="3638">
        <f>SUM(E34:E34)</f>
        <v>30</v>
      </c>
      <c r="G34" s="3637">
        <v>20</v>
      </c>
      <c r="H34" s="3636">
        <v>50</v>
      </c>
      <c r="I34" s="3635">
        <v>2</v>
      </c>
      <c r="J34" s="3433"/>
      <c r="K34" s="3433"/>
      <c r="L34" s="3433"/>
      <c r="M34" s="3626"/>
      <c r="N34" s="3433">
        <v>0</v>
      </c>
      <c r="O34" s="3433">
        <v>30</v>
      </c>
      <c r="P34" s="3433">
        <v>20</v>
      </c>
      <c r="Q34" s="3626">
        <v>2</v>
      </c>
      <c r="R34" s="3433"/>
      <c r="S34" s="3433"/>
      <c r="T34" s="3433"/>
      <c r="U34" s="3447"/>
      <c r="V34" s="3624"/>
      <c r="W34" s="3623"/>
      <c r="X34" s="3623"/>
      <c r="Y34" s="3375"/>
      <c r="Z34" s="3645"/>
      <c r="AA34" s="3644"/>
      <c r="AB34" s="3644"/>
      <c r="AC34" s="3372"/>
      <c r="AD34" s="3625"/>
      <c r="AE34" s="3623"/>
      <c r="AF34" s="3623"/>
      <c r="AG34" s="3375"/>
      <c r="AH34" s="3643"/>
      <c r="AI34" s="3642"/>
      <c r="AJ34" s="3642"/>
      <c r="AK34" s="3632"/>
      <c r="AL34" s="3625"/>
      <c r="AM34" s="3623"/>
      <c r="AN34" s="3623"/>
      <c r="AO34" s="3375"/>
      <c r="AP34" s="3624"/>
      <c r="AQ34" s="3623"/>
      <c r="AR34" s="3623"/>
      <c r="AS34" s="3375"/>
      <c r="AT34" s="3624"/>
      <c r="AU34" s="3623"/>
      <c r="AV34" s="3623"/>
      <c r="AW34" s="3375"/>
      <c r="AX34" s="3631" t="s">
        <v>536</v>
      </c>
    </row>
    <row r="35" spans="1:50" s="3370" customFormat="1" ht="17.100000000000001" customHeight="1">
      <c r="A35" s="3386">
        <v>23</v>
      </c>
      <c r="B35" s="3641" t="s">
        <v>649</v>
      </c>
      <c r="C35" s="3640">
        <v>0</v>
      </c>
      <c r="D35" s="3638">
        <v>15</v>
      </c>
      <c r="E35" s="3639">
        <v>15</v>
      </c>
      <c r="F35" s="3638">
        <v>15</v>
      </c>
      <c r="G35" s="3637">
        <v>10</v>
      </c>
      <c r="H35" s="3636">
        <v>25</v>
      </c>
      <c r="I35" s="3635">
        <v>1</v>
      </c>
      <c r="J35" s="3433">
        <v>0</v>
      </c>
      <c r="K35" s="3433">
        <v>15</v>
      </c>
      <c r="L35" s="3433">
        <v>10</v>
      </c>
      <c r="M35" s="3626">
        <v>1</v>
      </c>
      <c r="N35" s="3433"/>
      <c r="O35" s="3433"/>
      <c r="P35" s="3433"/>
      <c r="Q35" s="3447"/>
      <c r="R35" s="3433"/>
      <c r="S35" s="3433"/>
      <c r="T35" s="3433"/>
      <c r="U35" s="3447"/>
      <c r="V35" s="3624"/>
      <c r="W35" s="3623"/>
      <c r="X35" s="3623"/>
      <c r="Y35" s="3375"/>
      <c r="Z35" s="3624"/>
      <c r="AA35" s="3623"/>
      <c r="AB35" s="3623"/>
      <c r="AC35" s="3372"/>
      <c r="AD35" s="3625"/>
      <c r="AE35" s="3623"/>
      <c r="AF35" s="3623"/>
      <c r="AG35" s="3375"/>
      <c r="AH35" s="3634"/>
      <c r="AI35" s="3633"/>
      <c r="AJ35" s="3633"/>
      <c r="AK35" s="3632"/>
      <c r="AL35" s="3625"/>
      <c r="AM35" s="3623"/>
      <c r="AN35" s="3623"/>
      <c r="AO35" s="3375"/>
      <c r="AP35" s="3624"/>
      <c r="AQ35" s="3623"/>
      <c r="AR35" s="3623"/>
      <c r="AS35" s="3375"/>
      <c r="AT35" s="3624"/>
      <c r="AU35" s="3623"/>
      <c r="AV35" s="3623"/>
      <c r="AW35" s="3375"/>
      <c r="AX35" s="3631" t="s">
        <v>628</v>
      </c>
    </row>
    <row r="36" spans="1:50" s="3370" customFormat="1" ht="17.100000000000001" customHeight="1">
      <c r="A36" s="3386">
        <v>24</v>
      </c>
      <c r="B36" s="3641" t="s">
        <v>648</v>
      </c>
      <c r="C36" s="3640">
        <v>0</v>
      </c>
      <c r="D36" s="3638">
        <v>15</v>
      </c>
      <c r="E36" s="3639">
        <v>15</v>
      </c>
      <c r="F36" s="3638">
        <v>15</v>
      </c>
      <c r="G36" s="3637">
        <v>10</v>
      </c>
      <c r="H36" s="3636">
        <v>25</v>
      </c>
      <c r="I36" s="3635">
        <v>1</v>
      </c>
      <c r="J36" s="3433"/>
      <c r="K36" s="3433"/>
      <c r="L36" s="3433"/>
      <c r="M36" s="3447"/>
      <c r="N36" s="3433"/>
      <c r="O36" s="3433"/>
      <c r="P36" s="3433"/>
      <c r="Q36" s="3447"/>
      <c r="R36" s="3433"/>
      <c r="S36" s="3433"/>
      <c r="T36" s="3433"/>
      <c r="U36" s="3447"/>
      <c r="V36" s="3624"/>
      <c r="W36" s="3623"/>
      <c r="X36" s="3623"/>
      <c r="Y36" s="3375"/>
      <c r="Z36" s="3624"/>
      <c r="AA36" s="3623"/>
      <c r="AB36" s="3623"/>
      <c r="AC36" s="3372"/>
      <c r="AD36" s="3625"/>
      <c r="AE36" s="3623"/>
      <c r="AF36" s="3623"/>
      <c r="AG36" s="3375"/>
      <c r="AH36" s="3634">
        <v>0</v>
      </c>
      <c r="AI36" s="3633">
        <v>15</v>
      </c>
      <c r="AJ36" s="3633">
        <v>10</v>
      </c>
      <c r="AK36" s="3632">
        <v>1</v>
      </c>
      <c r="AL36" s="3625"/>
      <c r="AM36" s="3623"/>
      <c r="AN36" s="3623"/>
      <c r="AO36" s="3375"/>
      <c r="AP36" s="3624"/>
      <c r="AQ36" s="3623"/>
      <c r="AR36" s="3623"/>
      <c r="AS36" s="3375"/>
      <c r="AT36" s="3624"/>
      <c r="AU36" s="3623"/>
      <c r="AV36" s="3623"/>
      <c r="AW36" s="3375"/>
      <c r="AX36" s="3631" t="s">
        <v>530</v>
      </c>
    </row>
    <row r="37" spans="1:50" s="3370" customFormat="1">
      <c r="A37" s="3386">
        <v>25</v>
      </c>
      <c r="B37" s="3445" t="s">
        <v>647</v>
      </c>
      <c r="C37" s="3381">
        <v>0</v>
      </c>
      <c r="D37" s="3378">
        <v>15</v>
      </c>
      <c r="E37" s="3630">
        <v>15</v>
      </c>
      <c r="F37" s="3378">
        <f>SUM(E37:E37)</f>
        <v>15</v>
      </c>
      <c r="G37" s="3629">
        <v>35</v>
      </c>
      <c r="H37" s="3628">
        <f>SUM(F37:G37)</f>
        <v>50</v>
      </c>
      <c r="I37" s="3627">
        <v>2</v>
      </c>
      <c r="J37" s="3433"/>
      <c r="K37" s="3433"/>
      <c r="L37" s="3433"/>
      <c r="M37" s="3447"/>
      <c r="N37" s="3433"/>
      <c r="O37" s="3433"/>
      <c r="P37" s="3433"/>
      <c r="Q37" s="3447"/>
      <c r="R37" s="3433">
        <v>0</v>
      </c>
      <c r="S37" s="3433">
        <v>15</v>
      </c>
      <c r="T37" s="3433">
        <v>35</v>
      </c>
      <c r="U37" s="3626">
        <v>2</v>
      </c>
      <c r="V37" s="3624"/>
      <c r="W37" s="3623"/>
      <c r="X37" s="3623"/>
      <c r="Y37" s="3375"/>
      <c r="Z37" s="3624"/>
      <c r="AA37" s="3623"/>
      <c r="AB37" s="3623"/>
      <c r="AC37" s="3372"/>
      <c r="AD37" s="3625"/>
      <c r="AE37" s="3623"/>
      <c r="AF37" s="3623"/>
      <c r="AG37" s="3375"/>
      <c r="AH37" s="3624"/>
      <c r="AI37" s="3623"/>
      <c r="AJ37" s="3623"/>
      <c r="AK37" s="3372"/>
      <c r="AL37" s="3625"/>
      <c r="AM37" s="3623"/>
      <c r="AN37" s="3623"/>
      <c r="AO37" s="3375"/>
      <c r="AP37" s="3624"/>
      <c r="AQ37" s="3623"/>
      <c r="AR37" s="3623"/>
      <c r="AS37" s="3375"/>
      <c r="AT37" s="3624"/>
      <c r="AU37" s="3623"/>
      <c r="AV37" s="3623"/>
      <c r="AW37" s="3375"/>
      <c r="AX37" s="3616" t="s">
        <v>552</v>
      </c>
    </row>
    <row r="38" spans="1:50" s="3370" customFormat="1" ht="15.75" thickBot="1">
      <c r="A38" s="3386">
        <v>26</v>
      </c>
      <c r="B38" s="3445" t="s">
        <v>646</v>
      </c>
      <c r="C38" s="3530">
        <f>J38+N38+R38+V38+Z38+AD38+AH38+AL38+AP38+AT38</f>
        <v>15</v>
      </c>
      <c r="D38" s="3519">
        <f>K38+O38+S38+W38+AA38+AE38+AI38+AM38+AQ38+AU38</f>
        <v>0</v>
      </c>
      <c r="E38" s="3622">
        <f>SUM(C38:D38)</f>
        <v>15</v>
      </c>
      <c r="F38" s="3519">
        <f>SUM(E38:E38)</f>
        <v>15</v>
      </c>
      <c r="G38" s="3621">
        <v>10</v>
      </c>
      <c r="H38" s="3620">
        <f>SUM(F38:G38)</f>
        <v>25</v>
      </c>
      <c r="I38" s="3619">
        <f>M38+Q38+U38+Y38+AC38+AG38+AK38+AO38+AS38+AW38</f>
        <v>1</v>
      </c>
      <c r="J38" s="3381">
        <v>15</v>
      </c>
      <c r="K38" s="3378">
        <v>0</v>
      </c>
      <c r="L38" s="3378">
        <v>10</v>
      </c>
      <c r="M38" s="3377">
        <v>1</v>
      </c>
      <c r="N38" s="3561"/>
      <c r="O38" s="3560"/>
      <c r="P38" s="3560"/>
      <c r="Q38" s="3559"/>
      <c r="R38" s="3376"/>
      <c r="S38" s="3373"/>
      <c r="T38" s="3373"/>
      <c r="U38" s="3474"/>
      <c r="V38" s="3374"/>
      <c r="W38" s="3373"/>
      <c r="X38" s="3373"/>
      <c r="Y38" s="3475"/>
      <c r="Z38" s="3561"/>
      <c r="AA38" s="3560"/>
      <c r="AB38" s="3560"/>
      <c r="AC38" s="3559"/>
      <c r="AD38" s="3376"/>
      <c r="AE38" s="3373"/>
      <c r="AF38" s="3373"/>
      <c r="AG38" s="3475"/>
      <c r="AH38" s="3561"/>
      <c r="AI38" s="3560"/>
      <c r="AJ38" s="3560"/>
      <c r="AK38" s="3559"/>
      <c r="AL38" s="3580"/>
      <c r="AM38" s="3579"/>
      <c r="AN38" s="3579"/>
      <c r="AO38" s="3578"/>
      <c r="AP38" s="3374"/>
      <c r="AQ38" s="3373"/>
      <c r="AR38" s="3373"/>
      <c r="AS38" s="3475"/>
      <c r="AT38" s="3618"/>
      <c r="AU38" s="3579"/>
      <c r="AV38" s="3579"/>
      <c r="AW38" s="3617"/>
      <c r="AX38" s="3616" t="s">
        <v>645</v>
      </c>
    </row>
    <row r="39" spans="1:50">
      <c r="A39" s="3615" t="s">
        <v>644</v>
      </c>
      <c r="B39" s="3614" t="s">
        <v>643</v>
      </c>
      <c r="C39" s="3613">
        <f t="shared" ref="C39:AW39" si="5">SUM(C40:C49)</f>
        <v>255</v>
      </c>
      <c r="D39" s="3612">
        <f t="shared" si="5"/>
        <v>540</v>
      </c>
      <c r="E39" s="3611">
        <f t="shared" si="5"/>
        <v>795</v>
      </c>
      <c r="F39" s="3612">
        <f t="shared" si="5"/>
        <v>795</v>
      </c>
      <c r="G39" s="3611">
        <f t="shared" si="5"/>
        <v>345</v>
      </c>
      <c r="H39" s="3610">
        <f t="shared" si="5"/>
        <v>1125</v>
      </c>
      <c r="I39" s="3609">
        <f t="shared" si="5"/>
        <v>45</v>
      </c>
      <c r="J39" s="3609">
        <f t="shared" si="5"/>
        <v>75</v>
      </c>
      <c r="K39" s="3609">
        <f t="shared" si="5"/>
        <v>75</v>
      </c>
      <c r="L39" s="3609">
        <f t="shared" si="5"/>
        <v>100</v>
      </c>
      <c r="M39" s="3608">
        <f t="shared" si="5"/>
        <v>10</v>
      </c>
      <c r="N39" s="3609">
        <f t="shared" si="5"/>
        <v>60</v>
      </c>
      <c r="O39" s="3609">
        <f t="shared" si="5"/>
        <v>135</v>
      </c>
      <c r="P39" s="3609">
        <f t="shared" si="5"/>
        <v>80</v>
      </c>
      <c r="Q39" s="3608">
        <f t="shared" si="5"/>
        <v>11</v>
      </c>
      <c r="R39" s="3609">
        <f t="shared" si="5"/>
        <v>30</v>
      </c>
      <c r="S39" s="3609">
        <f t="shared" si="5"/>
        <v>105</v>
      </c>
      <c r="T39" s="3609">
        <f t="shared" si="5"/>
        <v>65</v>
      </c>
      <c r="U39" s="3608">
        <f t="shared" si="5"/>
        <v>8</v>
      </c>
      <c r="V39" s="3609">
        <f t="shared" si="5"/>
        <v>30</v>
      </c>
      <c r="W39" s="3609">
        <f t="shared" si="5"/>
        <v>60</v>
      </c>
      <c r="X39" s="3609">
        <f t="shared" si="5"/>
        <v>10</v>
      </c>
      <c r="Y39" s="3608">
        <f t="shared" si="5"/>
        <v>4</v>
      </c>
      <c r="Z39" s="3609">
        <f t="shared" si="5"/>
        <v>30</v>
      </c>
      <c r="AA39" s="3609">
        <f t="shared" si="5"/>
        <v>60</v>
      </c>
      <c r="AB39" s="3609">
        <f t="shared" si="5"/>
        <v>10</v>
      </c>
      <c r="AC39" s="3608">
        <f t="shared" si="5"/>
        <v>4</v>
      </c>
      <c r="AD39" s="3609">
        <f t="shared" si="5"/>
        <v>0</v>
      </c>
      <c r="AE39" s="3609">
        <f t="shared" si="5"/>
        <v>30</v>
      </c>
      <c r="AF39" s="3609">
        <f t="shared" si="5"/>
        <v>20</v>
      </c>
      <c r="AG39" s="3608">
        <f t="shared" si="5"/>
        <v>2</v>
      </c>
      <c r="AH39" s="3609">
        <f t="shared" si="5"/>
        <v>15</v>
      </c>
      <c r="AI39" s="3609">
        <f t="shared" si="5"/>
        <v>45</v>
      </c>
      <c r="AJ39" s="3609">
        <f t="shared" si="5"/>
        <v>40</v>
      </c>
      <c r="AK39" s="3608">
        <f t="shared" si="5"/>
        <v>4</v>
      </c>
      <c r="AL39" s="3609">
        <f t="shared" si="5"/>
        <v>15</v>
      </c>
      <c r="AM39" s="3609">
        <f t="shared" si="5"/>
        <v>30</v>
      </c>
      <c r="AN39" s="3609">
        <f t="shared" si="5"/>
        <v>20</v>
      </c>
      <c r="AO39" s="3608">
        <f t="shared" si="5"/>
        <v>2</v>
      </c>
      <c r="AP39" s="3609">
        <f t="shared" si="5"/>
        <v>0</v>
      </c>
      <c r="AQ39" s="3609">
        <f t="shared" si="5"/>
        <v>0</v>
      </c>
      <c r="AR39" s="3609">
        <f t="shared" si="5"/>
        <v>0</v>
      </c>
      <c r="AS39" s="3608">
        <f t="shared" si="5"/>
        <v>0</v>
      </c>
      <c r="AT39" s="3609">
        <f t="shared" si="5"/>
        <v>0</v>
      </c>
      <c r="AU39" s="3609">
        <f t="shared" si="5"/>
        <v>0</v>
      </c>
      <c r="AV39" s="3609">
        <f t="shared" si="5"/>
        <v>0</v>
      </c>
      <c r="AW39" s="3608">
        <f t="shared" si="5"/>
        <v>0</v>
      </c>
      <c r="AX39" s="3607"/>
    </row>
    <row r="40" spans="1:50">
      <c r="A40" s="3594">
        <v>27</v>
      </c>
      <c r="B40" s="3254" t="s">
        <v>642</v>
      </c>
      <c r="C40" s="3606">
        <f t="shared" ref="C40:D47" si="6">J40+N40+R40+V40+Z40+AD40+AH40+AL40+AP40+AT40</f>
        <v>60</v>
      </c>
      <c r="D40" s="3599">
        <f t="shared" si="6"/>
        <v>0</v>
      </c>
      <c r="E40" s="3605">
        <f t="shared" ref="E40:E49" si="7">SUM(C40:D40)</f>
        <v>60</v>
      </c>
      <c r="F40" s="3599">
        <f t="shared" ref="F40:F49" si="8">SUM(E40:E40)</f>
        <v>60</v>
      </c>
      <c r="G40" s="3605">
        <v>40</v>
      </c>
      <c r="H40" s="3604">
        <f t="shared" ref="H40:H48" si="9">SUM(F40:G40)</f>
        <v>100</v>
      </c>
      <c r="I40" s="3603">
        <f t="shared" ref="I40:I49" si="10">M40+Q40+U40+Y40+AC40+AG40+AK40+AO40+AS40+AW40</f>
        <v>4</v>
      </c>
      <c r="J40" s="3600">
        <v>30</v>
      </c>
      <c r="K40" s="3599">
        <v>0</v>
      </c>
      <c r="L40" s="3599">
        <v>20</v>
      </c>
      <c r="M40" s="3601">
        <v>2</v>
      </c>
      <c r="N40" s="3600">
        <v>30</v>
      </c>
      <c r="O40" s="3599">
        <v>0</v>
      </c>
      <c r="P40" s="3599">
        <v>20</v>
      </c>
      <c r="Q40" s="3602">
        <v>2</v>
      </c>
      <c r="R40" s="3600"/>
      <c r="S40" s="3599"/>
      <c r="T40" s="3599"/>
      <c r="U40" s="3601"/>
      <c r="V40" s="3600"/>
      <c r="W40" s="3599"/>
      <c r="X40" s="3599"/>
      <c r="Y40" s="3601"/>
      <c r="Z40" s="3600"/>
      <c r="AA40" s="3599"/>
      <c r="AB40" s="3599"/>
      <c r="AC40" s="3601"/>
      <c r="AD40" s="3600"/>
      <c r="AE40" s="3599"/>
      <c r="AF40" s="3599"/>
      <c r="AG40" s="3601"/>
      <c r="AH40" s="3600"/>
      <c r="AI40" s="3599"/>
      <c r="AJ40" s="3599"/>
      <c r="AK40" s="3114"/>
      <c r="AL40" s="3177"/>
      <c r="AM40" s="3176"/>
      <c r="AN40" s="3176"/>
      <c r="AO40" s="3175"/>
      <c r="AP40" s="3598"/>
      <c r="AQ40" s="3597"/>
      <c r="AR40" s="3597"/>
      <c r="AS40" s="3596"/>
      <c r="AT40" s="3177"/>
      <c r="AU40" s="3176"/>
      <c r="AV40" s="3176"/>
      <c r="AW40" s="3175"/>
      <c r="AX40" s="3595" t="s">
        <v>630</v>
      </c>
    </row>
    <row r="41" spans="1:50">
      <c r="A41" s="3594">
        <v>28</v>
      </c>
      <c r="B41" s="3209" t="s">
        <v>641</v>
      </c>
      <c r="C41" s="3192">
        <f t="shared" si="6"/>
        <v>15</v>
      </c>
      <c r="D41" s="3187">
        <f t="shared" si="6"/>
        <v>90</v>
      </c>
      <c r="E41" s="3191">
        <f t="shared" si="7"/>
        <v>105</v>
      </c>
      <c r="F41" s="3187">
        <f t="shared" si="8"/>
        <v>105</v>
      </c>
      <c r="G41" s="3191">
        <v>70</v>
      </c>
      <c r="H41" s="3190">
        <f t="shared" si="9"/>
        <v>175</v>
      </c>
      <c r="I41" s="3106">
        <f t="shared" si="10"/>
        <v>7</v>
      </c>
      <c r="J41" s="3188">
        <v>15</v>
      </c>
      <c r="K41" s="3187">
        <v>30</v>
      </c>
      <c r="L41" s="3187">
        <v>30</v>
      </c>
      <c r="M41" s="3105">
        <v>3</v>
      </c>
      <c r="N41" s="3188">
        <v>0</v>
      </c>
      <c r="O41" s="3187">
        <v>30</v>
      </c>
      <c r="P41" s="3187">
        <v>20</v>
      </c>
      <c r="Q41" s="3105">
        <v>2</v>
      </c>
      <c r="R41" s="3188">
        <v>0</v>
      </c>
      <c r="S41" s="3187">
        <v>30</v>
      </c>
      <c r="T41" s="3187">
        <v>20</v>
      </c>
      <c r="U41" s="3105">
        <v>2</v>
      </c>
      <c r="V41" s="3188"/>
      <c r="W41" s="3187"/>
      <c r="X41" s="3187"/>
      <c r="Y41" s="3105"/>
      <c r="Z41" s="3188"/>
      <c r="AA41" s="3187"/>
      <c r="AB41" s="3187"/>
      <c r="AC41" s="3105"/>
      <c r="AD41" s="3188"/>
      <c r="AE41" s="3187"/>
      <c r="AF41" s="3187"/>
      <c r="AG41" s="3105"/>
      <c r="AH41" s="3188"/>
      <c r="AI41" s="3187"/>
      <c r="AJ41" s="3187"/>
      <c r="AK41" s="3102"/>
      <c r="AL41" s="3177"/>
      <c r="AM41" s="3176"/>
      <c r="AN41" s="3176"/>
      <c r="AO41" s="3175"/>
      <c r="AP41" s="3349"/>
      <c r="AQ41" s="3176"/>
      <c r="AR41" s="3176"/>
      <c r="AS41" s="3368"/>
      <c r="AT41" s="3177"/>
      <c r="AU41" s="3176"/>
      <c r="AV41" s="3176"/>
      <c r="AW41" s="3175"/>
      <c r="AX41" s="3174" t="s">
        <v>640</v>
      </c>
    </row>
    <row r="42" spans="1:50">
      <c r="A42" s="3594">
        <v>29</v>
      </c>
      <c r="B42" s="3209" t="s">
        <v>639</v>
      </c>
      <c r="C42" s="3192">
        <f t="shared" si="6"/>
        <v>30</v>
      </c>
      <c r="D42" s="3187">
        <f t="shared" si="6"/>
        <v>90</v>
      </c>
      <c r="E42" s="3191">
        <f t="shared" si="7"/>
        <v>120</v>
      </c>
      <c r="F42" s="3187">
        <f t="shared" si="8"/>
        <v>120</v>
      </c>
      <c r="G42" s="3191">
        <v>55</v>
      </c>
      <c r="H42" s="3190">
        <f t="shared" si="9"/>
        <v>175</v>
      </c>
      <c r="I42" s="3106">
        <f t="shared" si="10"/>
        <v>7</v>
      </c>
      <c r="J42" s="3188"/>
      <c r="K42" s="3187"/>
      <c r="L42" s="3187"/>
      <c r="M42" s="3105"/>
      <c r="N42" s="3188">
        <v>15</v>
      </c>
      <c r="O42" s="3187">
        <v>45</v>
      </c>
      <c r="P42" s="3187">
        <v>15</v>
      </c>
      <c r="Q42" s="3105">
        <v>3</v>
      </c>
      <c r="R42" s="3188">
        <v>15</v>
      </c>
      <c r="S42" s="3187">
        <v>45</v>
      </c>
      <c r="T42" s="3187">
        <v>40</v>
      </c>
      <c r="U42" s="3105">
        <v>4</v>
      </c>
      <c r="V42" s="3188"/>
      <c r="W42" s="3187"/>
      <c r="X42" s="3187"/>
      <c r="Y42" s="3105"/>
      <c r="Z42" s="3188"/>
      <c r="AA42" s="3187"/>
      <c r="AB42" s="3187"/>
      <c r="AC42" s="3105"/>
      <c r="AD42" s="3188"/>
      <c r="AE42" s="3187"/>
      <c r="AF42" s="3187"/>
      <c r="AG42" s="3105"/>
      <c r="AH42" s="3188"/>
      <c r="AI42" s="3187"/>
      <c r="AJ42" s="3187"/>
      <c r="AK42" s="3102"/>
      <c r="AL42" s="3177"/>
      <c r="AM42" s="3176"/>
      <c r="AN42" s="3176"/>
      <c r="AO42" s="3175"/>
      <c r="AP42" s="3349"/>
      <c r="AQ42" s="3176"/>
      <c r="AR42" s="3176"/>
      <c r="AS42" s="3368"/>
      <c r="AT42" s="3177"/>
      <c r="AU42" s="3176"/>
      <c r="AV42" s="3176"/>
      <c r="AW42" s="3175"/>
      <c r="AX42" s="3174" t="s">
        <v>638</v>
      </c>
    </row>
    <row r="43" spans="1:50">
      <c r="A43" s="3594">
        <v>30</v>
      </c>
      <c r="B43" s="3209" t="s">
        <v>637</v>
      </c>
      <c r="C43" s="3192">
        <f t="shared" si="6"/>
        <v>45</v>
      </c>
      <c r="D43" s="3187">
        <f t="shared" si="6"/>
        <v>90</v>
      </c>
      <c r="E43" s="3191">
        <f t="shared" si="7"/>
        <v>135</v>
      </c>
      <c r="F43" s="3187">
        <f t="shared" si="8"/>
        <v>135</v>
      </c>
      <c r="G43" s="3191">
        <v>15</v>
      </c>
      <c r="H43" s="3190">
        <f t="shared" si="9"/>
        <v>150</v>
      </c>
      <c r="I43" s="3106">
        <f t="shared" si="10"/>
        <v>6</v>
      </c>
      <c r="J43" s="3104"/>
      <c r="K43" s="3103"/>
      <c r="L43" s="3103"/>
      <c r="M43" s="3105"/>
      <c r="N43" s="3188">
        <v>15</v>
      </c>
      <c r="O43" s="3187">
        <v>30</v>
      </c>
      <c r="P43" s="3187">
        <v>5</v>
      </c>
      <c r="Q43" s="3105">
        <v>2</v>
      </c>
      <c r="R43" s="3188">
        <v>15</v>
      </c>
      <c r="S43" s="3187">
        <v>30</v>
      </c>
      <c r="T43" s="3187">
        <v>5</v>
      </c>
      <c r="U43" s="3105">
        <v>2</v>
      </c>
      <c r="V43" s="3188">
        <v>15</v>
      </c>
      <c r="W43" s="3187">
        <v>30</v>
      </c>
      <c r="X43" s="3187">
        <v>5</v>
      </c>
      <c r="Y43" s="3105">
        <v>2</v>
      </c>
      <c r="Z43" s="3188"/>
      <c r="AA43" s="3187"/>
      <c r="AB43" s="3187"/>
      <c r="AC43" s="3105"/>
      <c r="AD43" s="3188"/>
      <c r="AE43" s="3187"/>
      <c r="AF43" s="3187"/>
      <c r="AG43" s="3105"/>
      <c r="AH43" s="3188"/>
      <c r="AI43" s="3187"/>
      <c r="AJ43" s="3187"/>
      <c r="AK43" s="3102"/>
      <c r="AL43" s="3177"/>
      <c r="AM43" s="3176"/>
      <c r="AN43" s="3176"/>
      <c r="AO43" s="3175"/>
      <c r="AP43" s="3349"/>
      <c r="AQ43" s="3176"/>
      <c r="AR43" s="3176"/>
      <c r="AS43" s="3368"/>
      <c r="AT43" s="3177"/>
      <c r="AU43" s="3176"/>
      <c r="AV43" s="3176"/>
      <c r="AW43" s="3175"/>
      <c r="AX43" s="3174" t="s">
        <v>636</v>
      </c>
    </row>
    <row r="44" spans="1:50">
      <c r="A44" s="3594">
        <v>31</v>
      </c>
      <c r="B44" s="3209" t="s">
        <v>635</v>
      </c>
      <c r="C44" s="3192">
        <f t="shared" si="6"/>
        <v>30</v>
      </c>
      <c r="D44" s="3187">
        <f t="shared" si="6"/>
        <v>60</v>
      </c>
      <c r="E44" s="3191">
        <f t="shared" si="7"/>
        <v>90</v>
      </c>
      <c r="F44" s="3187">
        <f t="shared" si="8"/>
        <v>90</v>
      </c>
      <c r="G44" s="3191">
        <v>10</v>
      </c>
      <c r="H44" s="3190">
        <f t="shared" si="9"/>
        <v>100</v>
      </c>
      <c r="I44" s="3106">
        <f t="shared" si="10"/>
        <v>4</v>
      </c>
      <c r="J44" s="3188"/>
      <c r="K44" s="3187"/>
      <c r="L44" s="3187"/>
      <c r="M44" s="3105"/>
      <c r="N44" s="3188"/>
      <c r="O44" s="3187"/>
      <c r="P44" s="3187"/>
      <c r="Q44" s="3105"/>
      <c r="R44" s="3188"/>
      <c r="S44" s="3187"/>
      <c r="T44" s="3187"/>
      <c r="U44" s="3105"/>
      <c r="V44" s="3188">
        <v>15</v>
      </c>
      <c r="W44" s="3187">
        <v>30</v>
      </c>
      <c r="X44" s="3187">
        <v>5</v>
      </c>
      <c r="Y44" s="3105">
        <v>2</v>
      </c>
      <c r="Z44" s="3188">
        <v>15</v>
      </c>
      <c r="AA44" s="3187">
        <v>30</v>
      </c>
      <c r="AB44" s="3187">
        <v>5</v>
      </c>
      <c r="AC44" s="3105">
        <v>2</v>
      </c>
      <c r="AD44" s="3188"/>
      <c r="AE44" s="3187"/>
      <c r="AF44" s="3187"/>
      <c r="AG44" s="3105"/>
      <c r="AH44" s="3188"/>
      <c r="AI44" s="3187"/>
      <c r="AJ44" s="3187"/>
      <c r="AK44" s="3102"/>
      <c r="AL44" s="3177"/>
      <c r="AM44" s="3176"/>
      <c r="AN44" s="3176"/>
      <c r="AO44" s="3348"/>
      <c r="AP44" s="3349"/>
      <c r="AQ44" s="3176"/>
      <c r="AR44" s="3176"/>
      <c r="AS44" s="3358"/>
      <c r="AT44" s="3177"/>
      <c r="AU44" s="3176"/>
      <c r="AV44" s="3176"/>
      <c r="AW44" s="3348"/>
      <c r="AX44" s="3593" t="s">
        <v>634</v>
      </c>
    </row>
    <row r="45" spans="1:50">
      <c r="A45" s="3594">
        <v>32</v>
      </c>
      <c r="B45" s="3209" t="s">
        <v>633</v>
      </c>
      <c r="C45" s="3192">
        <f t="shared" si="6"/>
        <v>15</v>
      </c>
      <c r="D45" s="3187">
        <f t="shared" si="6"/>
        <v>90</v>
      </c>
      <c r="E45" s="3191">
        <f t="shared" si="7"/>
        <v>105</v>
      </c>
      <c r="F45" s="3187">
        <f t="shared" si="8"/>
        <v>105</v>
      </c>
      <c r="G45" s="3191">
        <v>45</v>
      </c>
      <c r="H45" s="3190">
        <f t="shared" si="9"/>
        <v>150</v>
      </c>
      <c r="I45" s="3106">
        <f t="shared" si="10"/>
        <v>6</v>
      </c>
      <c r="J45" s="3188"/>
      <c r="K45" s="3187"/>
      <c r="L45" s="3187"/>
      <c r="M45" s="3105"/>
      <c r="N45" s="3188"/>
      <c r="O45" s="3187"/>
      <c r="P45" s="3187"/>
      <c r="Q45" s="3105"/>
      <c r="R45" s="3188"/>
      <c r="S45" s="3187"/>
      <c r="T45" s="3187"/>
      <c r="U45" s="3105"/>
      <c r="V45" s="3188"/>
      <c r="W45" s="3187"/>
      <c r="X45" s="3187"/>
      <c r="Y45" s="3105"/>
      <c r="Z45" s="3188">
        <v>15</v>
      </c>
      <c r="AA45" s="3187">
        <v>30</v>
      </c>
      <c r="AB45" s="3187">
        <v>5</v>
      </c>
      <c r="AC45" s="3105">
        <v>2</v>
      </c>
      <c r="AD45" s="3188">
        <v>0</v>
      </c>
      <c r="AE45" s="3187">
        <v>30</v>
      </c>
      <c r="AF45" s="3187">
        <v>20</v>
      </c>
      <c r="AG45" s="3105">
        <v>2</v>
      </c>
      <c r="AH45" s="3188"/>
      <c r="AI45" s="3187">
        <v>30</v>
      </c>
      <c r="AJ45" s="3187">
        <v>20</v>
      </c>
      <c r="AK45" s="3102">
        <v>2</v>
      </c>
      <c r="AL45" s="3177"/>
      <c r="AM45" s="3176"/>
      <c r="AN45" s="3176"/>
      <c r="AO45" s="3348"/>
      <c r="AP45" s="3349"/>
      <c r="AQ45" s="3176"/>
      <c r="AR45" s="3176"/>
      <c r="AS45" s="3358"/>
      <c r="AT45" s="3177"/>
      <c r="AU45" s="3176"/>
      <c r="AV45" s="3176"/>
      <c r="AW45" s="3348"/>
      <c r="AX45" s="3593" t="s">
        <v>632</v>
      </c>
    </row>
    <row r="46" spans="1:50">
      <c r="A46" s="3594">
        <v>33</v>
      </c>
      <c r="B46" s="3209" t="s">
        <v>631</v>
      </c>
      <c r="C46" s="3192">
        <f t="shared" si="6"/>
        <v>15</v>
      </c>
      <c r="D46" s="3187">
        <f t="shared" si="6"/>
        <v>60</v>
      </c>
      <c r="E46" s="3191">
        <f t="shared" si="7"/>
        <v>75</v>
      </c>
      <c r="F46" s="3187">
        <f t="shared" si="8"/>
        <v>75</v>
      </c>
      <c r="G46" s="3191">
        <v>50</v>
      </c>
      <c r="H46" s="3190">
        <f t="shared" si="9"/>
        <v>125</v>
      </c>
      <c r="I46" s="3106">
        <f t="shared" si="10"/>
        <v>5</v>
      </c>
      <c r="J46" s="3188">
        <v>15</v>
      </c>
      <c r="K46" s="3187">
        <v>30</v>
      </c>
      <c r="L46" s="3187">
        <v>30</v>
      </c>
      <c r="M46" s="3105">
        <v>3</v>
      </c>
      <c r="N46" s="3188">
        <v>0</v>
      </c>
      <c r="O46" s="3187">
        <v>30</v>
      </c>
      <c r="P46" s="3187">
        <v>20</v>
      </c>
      <c r="Q46" s="3105">
        <v>2</v>
      </c>
      <c r="R46" s="3188"/>
      <c r="S46" s="3187"/>
      <c r="T46" s="3187"/>
      <c r="U46" s="3105"/>
      <c r="V46" s="3188"/>
      <c r="W46" s="3187"/>
      <c r="X46" s="3187"/>
      <c r="Y46" s="3105"/>
      <c r="Z46" s="3188"/>
      <c r="AA46" s="3187"/>
      <c r="AB46" s="3187"/>
      <c r="AC46" s="3105"/>
      <c r="AD46" s="3188"/>
      <c r="AE46" s="3187"/>
      <c r="AF46" s="3187"/>
      <c r="AG46" s="3105"/>
      <c r="AH46" s="3188"/>
      <c r="AI46" s="3187"/>
      <c r="AJ46" s="3187"/>
      <c r="AK46" s="3102"/>
      <c r="AL46" s="3177"/>
      <c r="AM46" s="3176"/>
      <c r="AN46" s="3176"/>
      <c r="AO46" s="3348"/>
      <c r="AP46" s="3349"/>
      <c r="AQ46" s="3176"/>
      <c r="AR46" s="3176"/>
      <c r="AS46" s="3358"/>
      <c r="AT46" s="3177"/>
      <c r="AU46" s="3176"/>
      <c r="AV46" s="3176"/>
      <c r="AW46" s="3348"/>
      <c r="AX46" s="3593" t="s">
        <v>630</v>
      </c>
    </row>
    <row r="47" spans="1:50">
      <c r="A47" s="3594">
        <v>34</v>
      </c>
      <c r="B47" s="3209" t="s">
        <v>629</v>
      </c>
      <c r="C47" s="3192">
        <f t="shared" si="6"/>
        <v>15</v>
      </c>
      <c r="D47" s="3187">
        <f t="shared" si="6"/>
        <v>15</v>
      </c>
      <c r="E47" s="3191">
        <f t="shared" si="7"/>
        <v>30</v>
      </c>
      <c r="F47" s="3187">
        <f t="shared" si="8"/>
        <v>30</v>
      </c>
      <c r="G47" s="3191">
        <v>20</v>
      </c>
      <c r="H47" s="3190">
        <f t="shared" si="9"/>
        <v>50</v>
      </c>
      <c r="I47" s="3106">
        <f t="shared" si="10"/>
        <v>2</v>
      </c>
      <c r="J47" s="3188">
        <v>15</v>
      </c>
      <c r="K47" s="3187">
        <v>15</v>
      </c>
      <c r="L47" s="3187">
        <v>20</v>
      </c>
      <c r="M47" s="3105">
        <v>2</v>
      </c>
      <c r="N47" s="3188"/>
      <c r="O47" s="3187"/>
      <c r="P47" s="3187"/>
      <c r="Q47" s="3105"/>
      <c r="R47" s="3188"/>
      <c r="S47" s="3187"/>
      <c r="T47" s="3187"/>
      <c r="U47" s="3105"/>
      <c r="V47" s="3188"/>
      <c r="W47" s="3187"/>
      <c r="X47" s="3187"/>
      <c r="Y47" s="3105"/>
      <c r="Z47" s="3188"/>
      <c r="AA47" s="3187"/>
      <c r="AB47" s="3187"/>
      <c r="AC47" s="3105"/>
      <c r="AD47" s="3188"/>
      <c r="AE47" s="3187"/>
      <c r="AF47" s="3187"/>
      <c r="AG47" s="3105"/>
      <c r="AH47" s="3188"/>
      <c r="AI47" s="3187"/>
      <c r="AJ47" s="3187"/>
      <c r="AK47" s="3102"/>
      <c r="AL47" s="3177"/>
      <c r="AM47" s="3176"/>
      <c r="AN47" s="3176"/>
      <c r="AO47" s="3348"/>
      <c r="AP47" s="3349"/>
      <c r="AQ47" s="3176"/>
      <c r="AR47" s="3176"/>
      <c r="AS47" s="3358"/>
      <c r="AT47" s="3177"/>
      <c r="AU47" s="3176"/>
      <c r="AV47" s="3176"/>
      <c r="AW47" s="3348"/>
      <c r="AX47" s="3593" t="s">
        <v>628</v>
      </c>
    </row>
    <row r="48" spans="1:50" s="3370" customFormat="1">
      <c r="A48" s="3592">
        <v>35</v>
      </c>
      <c r="B48" s="3591" t="s">
        <v>627</v>
      </c>
      <c r="C48" s="3590">
        <f>J48+N48+R48+V48+Z48+AD48+AH48+AL48+AP48+AT48</f>
        <v>15</v>
      </c>
      <c r="D48" s="3589">
        <v>15</v>
      </c>
      <c r="E48" s="3588">
        <f t="shared" si="7"/>
        <v>30</v>
      </c>
      <c r="F48" s="3583">
        <f t="shared" si="8"/>
        <v>30</v>
      </c>
      <c r="G48" s="3588">
        <v>20</v>
      </c>
      <c r="H48" s="3587">
        <f t="shared" si="9"/>
        <v>50</v>
      </c>
      <c r="I48" s="3586">
        <f t="shared" si="10"/>
        <v>2</v>
      </c>
      <c r="J48" s="3581"/>
      <c r="K48" s="3516"/>
      <c r="L48" s="3516"/>
      <c r="M48" s="3585"/>
      <c r="N48" s="3581"/>
      <c r="O48" s="3516"/>
      <c r="P48" s="3516"/>
      <c r="Q48" s="3585"/>
      <c r="R48" s="3581"/>
      <c r="S48" s="3516"/>
      <c r="T48" s="3516"/>
      <c r="U48" s="3585"/>
      <c r="V48" s="3581"/>
      <c r="W48" s="3516"/>
      <c r="X48" s="3516"/>
      <c r="Y48" s="3585"/>
      <c r="Z48" s="3581"/>
      <c r="AA48" s="3516"/>
      <c r="AB48" s="3516"/>
      <c r="AC48" s="3585"/>
      <c r="AD48" s="3584"/>
      <c r="AE48" s="3583"/>
      <c r="AF48" s="3583"/>
      <c r="AG48" s="3582"/>
      <c r="AH48" s="3581">
        <v>15</v>
      </c>
      <c r="AI48" s="3516">
        <v>15</v>
      </c>
      <c r="AJ48" s="3516">
        <v>20</v>
      </c>
      <c r="AK48" s="3515">
        <v>2</v>
      </c>
      <c r="AL48" s="3374"/>
      <c r="AM48" s="3373"/>
      <c r="AN48" s="3373"/>
      <c r="AO48" s="3474"/>
      <c r="AP48" s="3580"/>
      <c r="AQ48" s="3579"/>
      <c r="AR48" s="3579"/>
      <c r="AS48" s="3578"/>
      <c r="AT48" s="3374"/>
      <c r="AU48" s="3373"/>
      <c r="AV48" s="3373"/>
      <c r="AW48" s="3474"/>
      <c r="AX48" s="3577" t="s">
        <v>530</v>
      </c>
    </row>
    <row r="49" spans="1:50" s="3370" customFormat="1" ht="15.75" thickBot="1">
      <c r="A49" s="3576">
        <v>36</v>
      </c>
      <c r="B49" s="3575" t="s">
        <v>626</v>
      </c>
      <c r="C49" s="3574">
        <f>J49+N49+R49+V49+Z49+AD49+AH49+AL49+AP49+AT49</f>
        <v>15</v>
      </c>
      <c r="D49" s="3568">
        <f>K49+O49+S49+W49+AA49+AE49+AI49+AM49+AQ49+AU49</f>
        <v>30</v>
      </c>
      <c r="E49" s="3573">
        <f t="shared" si="7"/>
        <v>45</v>
      </c>
      <c r="F49" s="3568">
        <f t="shared" si="8"/>
        <v>45</v>
      </c>
      <c r="G49" s="3573">
        <v>20</v>
      </c>
      <c r="H49" s="3572">
        <v>50</v>
      </c>
      <c r="I49" s="3571">
        <f t="shared" si="10"/>
        <v>2</v>
      </c>
      <c r="J49" s="3566"/>
      <c r="K49" s="3565"/>
      <c r="L49" s="3565"/>
      <c r="M49" s="3570"/>
      <c r="N49" s="3566"/>
      <c r="O49" s="3565"/>
      <c r="P49" s="3565"/>
      <c r="Q49" s="3570"/>
      <c r="R49" s="3566"/>
      <c r="S49" s="3565"/>
      <c r="T49" s="3565"/>
      <c r="U49" s="3570"/>
      <c r="V49" s="3566"/>
      <c r="W49" s="3565"/>
      <c r="X49" s="3565"/>
      <c r="Y49" s="3570"/>
      <c r="Z49" s="3566"/>
      <c r="AA49" s="3565"/>
      <c r="AB49" s="3565"/>
      <c r="AC49" s="3570"/>
      <c r="AD49" s="3569"/>
      <c r="AE49" s="3568"/>
      <c r="AF49" s="3568"/>
      <c r="AG49" s="3567"/>
      <c r="AH49" s="3566"/>
      <c r="AI49" s="3565"/>
      <c r="AJ49" s="3565"/>
      <c r="AK49" s="3564"/>
      <c r="AL49" s="3561">
        <v>15</v>
      </c>
      <c r="AM49" s="3560">
        <v>30</v>
      </c>
      <c r="AN49" s="3560">
        <v>20</v>
      </c>
      <c r="AO49" s="3559">
        <v>2</v>
      </c>
      <c r="AP49" s="3563"/>
      <c r="AQ49" s="3560"/>
      <c r="AR49" s="3560"/>
      <c r="AS49" s="3562"/>
      <c r="AT49" s="3561"/>
      <c r="AU49" s="3560"/>
      <c r="AV49" s="3560"/>
      <c r="AW49" s="3559"/>
      <c r="AX49" s="3558" t="s">
        <v>484</v>
      </c>
    </row>
    <row r="50" spans="1:50">
      <c r="A50" s="3557" t="s">
        <v>625</v>
      </c>
      <c r="B50" s="3556" t="s">
        <v>624</v>
      </c>
      <c r="C50" s="3431">
        <f t="shared" ref="C50:H50" si="11">C51+C64+C69+C78+C89</f>
        <v>870</v>
      </c>
      <c r="D50" s="3431">
        <f t="shared" si="11"/>
        <v>810</v>
      </c>
      <c r="E50" s="3431">
        <f t="shared" si="11"/>
        <v>1680</v>
      </c>
      <c r="F50" s="3431">
        <f t="shared" si="11"/>
        <v>1680</v>
      </c>
      <c r="G50" s="3431">
        <f t="shared" si="11"/>
        <v>795</v>
      </c>
      <c r="H50" s="3431">
        <f t="shared" si="11"/>
        <v>2475</v>
      </c>
      <c r="I50" s="3555">
        <f t="shared" ref="I50:P50" si="12">I51+I64+I69+I78</f>
        <v>99</v>
      </c>
      <c r="J50" s="3555">
        <f t="shared" si="12"/>
        <v>0</v>
      </c>
      <c r="K50" s="3555">
        <f t="shared" si="12"/>
        <v>0</v>
      </c>
      <c r="L50" s="3555">
        <f t="shared" si="12"/>
        <v>0</v>
      </c>
      <c r="M50" s="3555">
        <f t="shared" si="12"/>
        <v>0</v>
      </c>
      <c r="N50" s="3555">
        <f t="shared" si="12"/>
        <v>65</v>
      </c>
      <c r="O50" s="3555">
        <f t="shared" si="12"/>
        <v>25</v>
      </c>
      <c r="P50" s="3555">
        <f t="shared" si="12"/>
        <v>60</v>
      </c>
      <c r="Q50" s="3555">
        <v>6</v>
      </c>
      <c r="R50" s="3555">
        <f t="shared" ref="R50:AW50" si="13">R51+R64+R69+R78</f>
        <v>150</v>
      </c>
      <c r="S50" s="3555">
        <f t="shared" si="13"/>
        <v>135</v>
      </c>
      <c r="T50" s="3555">
        <f t="shared" si="13"/>
        <v>65</v>
      </c>
      <c r="U50" s="3555">
        <f t="shared" si="13"/>
        <v>14</v>
      </c>
      <c r="V50" s="3555">
        <f t="shared" si="13"/>
        <v>75</v>
      </c>
      <c r="W50" s="3555">
        <f t="shared" si="13"/>
        <v>105</v>
      </c>
      <c r="X50" s="3555">
        <f t="shared" si="13"/>
        <v>145</v>
      </c>
      <c r="Y50" s="3555">
        <f t="shared" si="13"/>
        <v>13</v>
      </c>
      <c r="Z50" s="3555">
        <f t="shared" si="13"/>
        <v>180</v>
      </c>
      <c r="AA50" s="3555">
        <f t="shared" si="13"/>
        <v>110</v>
      </c>
      <c r="AB50" s="3555">
        <f t="shared" si="13"/>
        <v>135</v>
      </c>
      <c r="AC50" s="3555">
        <f t="shared" si="13"/>
        <v>17</v>
      </c>
      <c r="AD50" s="3555">
        <f t="shared" si="13"/>
        <v>170</v>
      </c>
      <c r="AE50" s="3555">
        <f t="shared" si="13"/>
        <v>175</v>
      </c>
      <c r="AF50" s="3555">
        <f t="shared" si="13"/>
        <v>180</v>
      </c>
      <c r="AG50" s="3555">
        <f t="shared" si="13"/>
        <v>21</v>
      </c>
      <c r="AH50" s="3555">
        <f t="shared" si="13"/>
        <v>115</v>
      </c>
      <c r="AI50" s="3555">
        <f t="shared" si="13"/>
        <v>170</v>
      </c>
      <c r="AJ50" s="3555">
        <f t="shared" si="13"/>
        <v>115</v>
      </c>
      <c r="AK50" s="3555">
        <f t="shared" si="13"/>
        <v>16</v>
      </c>
      <c r="AL50" s="3555">
        <f t="shared" si="13"/>
        <v>115</v>
      </c>
      <c r="AM50" s="3555">
        <f t="shared" si="13"/>
        <v>90</v>
      </c>
      <c r="AN50" s="3555">
        <f t="shared" si="13"/>
        <v>95</v>
      </c>
      <c r="AO50" s="3555">
        <f t="shared" si="13"/>
        <v>12</v>
      </c>
      <c r="AP50" s="3555">
        <f t="shared" si="13"/>
        <v>0</v>
      </c>
      <c r="AQ50" s="3555">
        <f t="shared" si="13"/>
        <v>0</v>
      </c>
      <c r="AR50" s="3555">
        <f t="shared" si="13"/>
        <v>0</v>
      </c>
      <c r="AS50" s="3555">
        <f t="shared" si="13"/>
        <v>0</v>
      </c>
      <c r="AT50" s="3555">
        <f t="shared" si="13"/>
        <v>0</v>
      </c>
      <c r="AU50" s="3555">
        <f t="shared" si="13"/>
        <v>0</v>
      </c>
      <c r="AV50" s="3555">
        <f t="shared" si="13"/>
        <v>0</v>
      </c>
      <c r="AW50" s="3555">
        <f t="shared" si="13"/>
        <v>0</v>
      </c>
      <c r="AX50" s="3425"/>
    </row>
    <row r="51" spans="1:50">
      <c r="A51" s="3554">
        <v>37</v>
      </c>
      <c r="B51" s="3553" t="s">
        <v>623</v>
      </c>
      <c r="C51" s="3547">
        <f t="shared" ref="C51:I51" si="14">SUM(C52:C63)</f>
        <v>275</v>
      </c>
      <c r="D51" s="3547">
        <f t="shared" si="14"/>
        <v>120</v>
      </c>
      <c r="E51" s="3547">
        <f t="shared" si="14"/>
        <v>395</v>
      </c>
      <c r="F51" s="3547">
        <f t="shared" si="14"/>
        <v>395</v>
      </c>
      <c r="G51" s="3547">
        <f t="shared" si="14"/>
        <v>280</v>
      </c>
      <c r="H51" s="3547">
        <f t="shared" si="14"/>
        <v>675</v>
      </c>
      <c r="I51" s="3552">
        <f t="shared" si="14"/>
        <v>27</v>
      </c>
      <c r="J51" s="3550"/>
      <c r="K51" s="3546"/>
      <c r="L51" s="3546"/>
      <c r="M51" s="3551"/>
      <c r="N51" s="3550">
        <f t="shared" ref="N51:AW51" si="15">SUM(N52:N63)</f>
        <v>65</v>
      </c>
      <c r="O51" s="3546">
        <f t="shared" si="15"/>
        <v>25</v>
      </c>
      <c r="P51" s="3546">
        <f t="shared" si="15"/>
        <v>60</v>
      </c>
      <c r="Q51" s="3551">
        <f t="shared" si="15"/>
        <v>6</v>
      </c>
      <c r="R51" s="3550">
        <f t="shared" si="15"/>
        <v>30</v>
      </c>
      <c r="S51" s="3546">
        <f t="shared" si="15"/>
        <v>15</v>
      </c>
      <c r="T51" s="3546">
        <f t="shared" si="15"/>
        <v>30</v>
      </c>
      <c r="U51" s="3551">
        <f t="shared" si="15"/>
        <v>3</v>
      </c>
      <c r="V51" s="3550">
        <f t="shared" si="15"/>
        <v>0</v>
      </c>
      <c r="W51" s="3546">
        <f t="shared" si="15"/>
        <v>0</v>
      </c>
      <c r="X51" s="3546">
        <f t="shared" si="15"/>
        <v>0</v>
      </c>
      <c r="Y51" s="3551">
        <f t="shared" si="15"/>
        <v>0</v>
      </c>
      <c r="Z51" s="3550">
        <f t="shared" si="15"/>
        <v>100</v>
      </c>
      <c r="AA51" s="3546">
        <f t="shared" si="15"/>
        <v>50</v>
      </c>
      <c r="AB51" s="3546">
        <f t="shared" si="15"/>
        <v>100</v>
      </c>
      <c r="AC51" s="3551">
        <f t="shared" si="15"/>
        <v>10</v>
      </c>
      <c r="AD51" s="3550">
        <f t="shared" si="15"/>
        <v>20</v>
      </c>
      <c r="AE51" s="3546">
        <f t="shared" si="15"/>
        <v>10</v>
      </c>
      <c r="AF51" s="3546">
        <f t="shared" si="15"/>
        <v>20</v>
      </c>
      <c r="AG51" s="3551">
        <f t="shared" si="15"/>
        <v>2</v>
      </c>
      <c r="AH51" s="3550">
        <f t="shared" si="15"/>
        <v>40</v>
      </c>
      <c r="AI51" s="3546">
        <f t="shared" si="15"/>
        <v>20</v>
      </c>
      <c r="AJ51" s="3546">
        <f t="shared" si="15"/>
        <v>40</v>
      </c>
      <c r="AK51" s="3551">
        <f t="shared" si="15"/>
        <v>4</v>
      </c>
      <c r="AL51" s="3550">
        <f t="shared" si="15"/>
        <v>20</v>
      </c>
      <c r="AM51" s="3546">
        <f t="shared" si="15"/>
        <v>0</v>
      </c>
      <c r="AN51" s="3546">
        <f t="shared" si="15"/>
        <v>30</v>
      </c>
      <c r="AO51" s="3545">
        <f t="shared" si="15"/>
        <v>2</v>
      </c>
      <c r="AP51" s="3549">
        <f t="shared" si="15"/>
        <v>0</v>
      </c>
      <c r="AQ51" s="3546">
        <f t="shared" si="15"/>
        <v>0</v>
      </c>
      <c r="AR51" s="3546">
        <f t="shared" si="15"/>
        <v>0</v>
      </c>
      <c r="AS51" s="3548">
        <f t="shared" si="15"/>
        <v>0</v>
      </c>
      <c r="AT51" s="3547">
        <f t="shared" si="15"/>
        <v>0</v>
      </c>
      <c r="AU51" s="3546">
        <f t="shared" si="15"/>
        <v>0</v>
      </c>
      <c r="AV51" s="3546">
        <f t="shared" si="15"/>
        <v>0</v>
      </c>
      <c r="AW51" s="3545">
        <f t="shared" si="15"/>
        <v>0</v>
      </c>
      <c r="AX51" s="3544" t="s">
        <v>570</v>
      </c>
    </row>
    <row r="52" spans="1:50" s="3370" customFormat="1" ht="25.5">
      <c r="A52" s="3539" t="s">
        <v>622</v>
      </c>
      <c r="B52" s="3486" t="s">
        <v>621</v>
      </c>
      <c r="C52" s="3381">
        <v>30</v>
      </c>
      <c r="D52" s="3378">
        <v>15</v>
      </c>
      <c r="E52" s="3384">
        <f t="shared" ref="E52:E63" si="16">SUM(C52:D52)</f>
        <v>45</v>
      </c>
      <c r="F52" s="3378">
        <f t="shared" ref="F52:F63" si="17">SUM(E52:E52)</f>
        <v>45</v>
      </c>
      <c r="G52" s="3384">
        <v>30</v>
      </c>
      <c r="H52" s="3383">
        <f t="shared" ref="H52:H63" si="18">SUM(F52:G52)</f>
        <v>75</v>
      </c>
      <c r="I52" s="3382">
        <f t="shared" ref="I52:I59" si="19">M52+Q52+U52+Y52+AC52+AG52+AK52+AO52+AS52+AW52</f>
        <v>3</v>
      </c>
      <c r="J52" s="3379"/>
      <c r="K52" s="3378"/>
      <c r="L52" s="3378"/>
      <c r="M52" s="3380"/>
      <c r="N52" s="3379"/>
      <c r="O52" s="3378"/>
      <c r="P52" s="3378"/>
      <c r="Q52" s="3380"/>
      <c r="R52" s="3437">
        <v>30</v>
      </c>
      <c r="S52" s="3436">
        <v>15</v>
      </c>
      <c r="T52" s="3436">
        <v>30</v>
      </c>
      <c r="U52" s="3438">
        <v>3</v>
      </c>
      <c r="V52" s="3437"/>
      <c r="W52" s="3436"/>
      <c r="X52" s="3436"/>
      <c r="Y52" s="3438"/>
      <c r="Z52" s="3437"/>
      <c r="AA52" s="3436"/>
      <c r="AB52" s="3436"/>
      <c r="AC52" s="3438"/>
      <c r="AD52" s="3437"/>
      <c r="AE52" s="3436"/>
      <c r="AF52" s="3436"/>
      <c r="AG52" s="3438"/>
      <c r="AH52" s="3437"/>
      <c r="AI52" s="3436"/>
      <c r="AJ52" s="3436"/>
      <c r="AK52" s="3438"/>
      <c r="AL52" s="3379"/>
      <c r="AM52" s="3378"/>
      <c r="AN52" s="3378"/>
      <c r="AO52" s="3377"/>
      <c r="AP52" s="3535"/>
      <c r="AQ52" s="3378"/>
      <c r="AR52" s="3378"/>
      <c r="AS52" s="3534"/>
      <c r="AT52" s="3381"/>
      <c r="AU52" s="3378"/>
      <c r="AV52" s="3378"/>
      <c r="AW52" s="3377"/>
      <c r="AX52" s="3533" t="s">
        <v>552</v>
      </c>
    </row>
    <row r="53" spans="1:50" s="3370" customFormat="1">
      <c r="A53" s="3539" t="s">
        <v>620</v>
      </c>
      <c r="B53" s="3385" t="s">
        <v>619</v>
      </c>
      <c r="C53" s="3381">
        <v>30</v>
      </c>
      <c r="D53" s="3480">
        <v>0</v>
      </c>
      <c r="E53" s="3384">
        <f t="shared" si="16"/>
        <v>30</v>
      </c>
      <c r="F53" s="3378">
        <f t="shared" si="17"/>
        <v>30</v>
      </c>
      <c r="G53" s="3384">
        <v>20</v>
      </c>
      <c r="H53" s="3383">
        <f t="shared" si="18"/>
        <v>50</v>
      </c>
      <c r="I53" s="3382">
        <f t="shared" si="19"/>
        <v>2</v>
      </c>
      <c r="J53" s="3379"/>
      <c r="K53" s="3378"/>
      <c r="L53" s="3378"/>
      <c r="M53" s="3380"/>
      <c r="N53" s="3379">
        <v>30</v>
      </c>
      <c r="O53" s="3378">
        <v>0</v>
      </c>
      <c r="P53" s="3378">
        <v>20</v>
      </c>
      <c r="Q53" s="3380">
        <v>2</v>
      </c>
      <c r="R53" s="3437"/>
      <c r="S53" s="3436"/>
      <c r="T53" s="3436"/>
      <c r="U53" s="3438"/>
      <c r="V53" s="3437"/>
      <c r="W53" s="3436"/>
      <c r="X53" s="3436"/>
      <c r="Y53" s="3438"/>
      <c r="Z53" s="3437"/>
      <c r="AA53" s="3436"/>
      <c r="AB53" s="3436"/>
      <c r="AC53" s="3438"/>
      <c r="AD53" s="3437"/>
      <c r="AE53" s="3436"/>
      <c r="AF53" s="3436"/>
      <c r="AG53" s="3438"/>
      <c r="AH53" s="3437"/>
      <c r="AI53" s="3436"/>
      <c r="AJ53" s="3436"/>
      <c r="AK53" s="3438"/>
      <c r="AL53" s="3379"/>
      <c r="AM53" s="3378"/>
      <c r="AN53" s="3378"/>
      <c r="AO53" s="3377"/>
      <c r="AP53" s="3535"/>
      <c r="AQ53" s="3378"/>
      <c r="AR53" s="3378"/>
      <c r="AS53" s="3534"/>
      <c r="AT53" s="3381"/>
      <c r="AU53" s="3378"/>
      <c r="AV53" s="3378"/>
      <c r="AW53" s="3377"/>
      <c r="AX53" s="3533" t="s">
        <v>536</v>
      </c>
    </row>
    <row r="54" spans="1:50" s="3370" customFormat="1">
      <c r="A54" s="3539" t="s">
        <v>618</v>
      </c>
      <c r="B54" s="3445" t="s">
        <v>617</v>
      </c>
      <c r="C54" s="3439">
        <f>J54+N54+R54+V54+Z54+AD54+AH54+AL54+AP54+AT54</f>
        <v>15</v>
      </c>
      <c r="D54" s="3444">
        <f>K54+O54+S54+W54+AA54+AE54+AI54+AM54+AQ54+AU54</f>
        <v>15</v>
      </c>
      <c r="E54" s="3443">
        <f t="shared" si="16"/>
        <v>30</v>
      </c>
      <c r="F54" s="3436">
        <f t="shared" si="17"/>
        <v>30</v>
      </c>
      <c r="G54" s="3443">
        <v>20</v>
      </c>
      <c r="H54" s="3442">
        <f t="shared" si="18"/>
        <v>50</v>
      </c>
      <c r="I54" s="3441">
        <f t="shared" si="19"/>
        <v>2</v>
      </c>
      <c r="J54" s="3437"/>
      <c r="K54" s="3436"/>
      <c r="L54" s="3436"/>
      <c r="M54" s="3438"/>
      <c r="N54" s="3437">
        <v>15</v>
      </c>
      <c r="O54" s="3436">
        <v>15</v>
      </c>
      <c r="P54" s="3436">
        <v>20</v>
      </c>
      <c r="Q54" s="3438">
        <v>2</v>
      </c>
      <c r="R54" s="3437"/>
      <c r="S54" s="3436"/>
      <c r="T54" s="3436"/>
      <c r="U54" s="3438"/>
      <c r="V54" s="3437"/>
      <c r="W54" s="3436"/>
      <c r="X54" s="3436"/>
      <c r="Y54" s="3438"/>
      <c r="Z54" s="3437"/>
      <c r="AA54" s="3436"/>
      <c r="AB54" s="3436"/>
      <c r="AC54" s="3438"/>
      <c r="AD54" s="3437"/>
      <c r="AE54" s="3436"/>
      <c r="AF54" s="3436"/>
      <c r="AG54" s="3438"/>
      <c r="AH54" s="3437"/>
      <c r="AI54" s="3436"/>
      <c r="AJ54" s="3436"/>
      <c r="AK54" s="3438"/>
      <c r="AL54" s="3437"/>
      <c r="AM54" s="3436"/>
      <c r="AN54" s="3436"/>
      <c r="AO54" s="3440"/>
      <c r="AP54" s="3538"/>
      <c r="AQ54" s="3436"/>
      <c r="AR54" s="3436"/>
      <c r="AS54" s="3537"/>
      <c r="AT54" s="3439"/>
      <c r="AU54" s="3436"/>
      <c r="AV54" s="3436"/>
      <c r="AW54" s="3440"/>
      <c r="AX54" s="3536" t="s">
        <v>536</v>
      </c>
    </row>
    <row r="55" spans="1:50" s="3370" customFormat="1">
      <c r="A55" s="3539" t="s">
        <v>616</v>
      </c>
      <c r="B55" s="3445" t="s">
        <v>615</v>
      </c>
      <c r="C55" s="3439">
        <v>30</v>
      </c>
      <c r="D55" s="3444">
        <v>15</v>
      </c>
      <c r="E55" s="3443">
        <f t="shared" si="16"/>
        <v>45</v>
      </c>
      <c r="F55" s="3436">
        <f t="shared" si="17"/>
        <v>45</v>
      </c>
      <c r="G55" s="3443">
        <v>30</v>
      </c>
      <c r="H55" s="3442">
        <f t="shared" si="18"/>
        <v>75</v>
      </c>
      <c r="I55" s="3441">
        <f t="shared" si="19"/>
        <v>3</v>
      </c>
      <c r="J55" s="3437"/>
      <c r="K55" s="3436"/>
      <c r="L55" s="3436"/>
      <c r="M55" s="3438"/>
      <c r="N55" s="3437"/>
      <c r="O55" s="3436"/>
      <c r="P55" s="3436"/>
      <c r="Q55" s="3438"/>
      <c r="R55" s="3437"/>
      <c r="S55" s="3436"/>
      <c r="T55" s="3436"/>
      <c r="U55" s="3438"/>
      <c r="V55" s="3437"/>
      <c r="W55" s="3436"/>
      <c r="X55" s="3436"/>
      <c r="Y55" s="3438"/>
      <c r="Z55" s="3437">
        <v>30</v>
      </c>
      <c r="AA55" s="3436">
        <v>15</v>
      </c>
      <c r="AB55" s="3436">
        <v>30</v>
      </c>
      <c r="AC55" s="3438">
        <v>3</v>
      </c>
      <c r="AD55" s="3437"/>
      <c r="AE55" s="3436"/>
      <c r="AF55" s="3436"/>
      <c r="AG55" s="3438"/>
      <c r="AH55" s="3437"/>
      <c r="AI55" s="3436"/>
      <c r="AJ55" s="3436"/>
      <c r="AK55" s="3438"/>
      <c r="AL55" s="3437"/>
      <c r="AM55" s="3436"/>
      <c r="AN55" s="3436"/>
      <c r="AO55" s="3440"/>
      <c r="AP55" s="3538"/>
      <c r="AQ55" s="3436"/>
      <c r="AR55" s="3436"/>
      <c r="AS55" s="3537"/>
      <c r="AT55" s="3439"/>
      <c r="AU55" s="3436"/>
      <c r="AV55" s="3436"/>
      <c r="AW55" s="3440"/>
      <c r="AX55" s="3536" t="s">
        <v>533</v>
      </c>
    </row>
    <row r="56" spans="1:50" s="3370" customFormat="1">
      <c r="A56" s="3539" t="s">
        <v>614</v>
      </c>
      <c r="B56" s="3385" t="s">
        <v>613</v>
      </c>
      <c r="C56" s="3381">
        <v>30</v>
      </c>
      <c r="D56" s="3480">
        <v>15</v>
      </c>
      <c r="E56" s="3384">
        <f t="shared" si="16"/>
        <v>45</v>
      </c>
      <c r="F56" s="3378">
        <f t="shared" si="17"/>
        <v>45</v>
      </c>
      <c r="G56" s="3384">
        <v>30</v>
      </c>
      <c r="H56" s="3383">
        <f t="shared" si="18"/>
        <v>75</v>
      </c>
      <c r="I56" s="3382">
        <f t="shared" si="19"/>
        <v>3</v>
      </c>
      <c r="J56" s="3379"/>
      <c r="K56" s="3378"/>
      <c r="L56" s="3378"/>
      <c r="M56" s="3380"/>
      <c r="N56" s="3379"/>
      <c r="O56" s="3378"/>
      <c r="P56" s="3378"/>
      <c r="Q56" s="3380"/>
      <c r="R56" s="3437"/>
      <c r="S56" s="3436"/>
      <c r="T56" s="3436"/>
      <c r="U56" s="3438"/>
      <c r="V56" s="3437"/>
      <c r="W56" s="3436"/>
      <c r="X56" s="3436"/>
      <c r="Y56" s="3438"/>
      <c r="Z56" s="3437">
        <v>30</v>
      </c>
      <c r="AA56" s="3436">
        <v>15</v>
      </c>
      <c r="AB56" s="3436">
        <v>30</v>
      </c>
      <c r="AC56" s="3438">
        <v>3</v>
      </c>
      <c r="AD56" s="3437"/>
      <c r="AE56" s="3436"/>
      <c r="AF56" s="3436"/>
      <c r="AG56" s="3438"/>
      <c r="AH56" s="3437"/>
      <c r="AI56" s="3436"/>
      <c r="AJ56" s="3436"/>
      <c r="AK56" s="3438"/>
      <c r="AL56" s="3379"/>
      <c r="AM56" s="3378"/>
      <c r="AN56" s="3378"/>
      <c r="AO56" s="3377"/>
      <c r="AP56" s="3535"/>
      <c r="AQ56" s="3378"/>
      <c r="AR56" s="3378"/>
      <c r="AS56" s="3534"/>
      <c r="AT56" s="3381"/>
      <c r="AU56" s="3378"/>
      <c r="AV56" s="3378"/>
      <c r="AW56" s="3377"/>
      <c r="AX56" s="3533" t="s">
        <v>533</v>
      </c>
    </row>
    <row r="57" spans="1:50" s="3448" customFormat="1">
      <c r="A57" s="3542" t="s">
        <v>612</v>
      </c>
      <c r="B57" s="3486" t="s">
        <v>611</v>
      </c>
      <c r="C57" s="3482">
        <v>20</v>
      </c>
      <c r="D57" s="3480">
        <v>10</v>
      </c>
      <c r="E57" s="3485">
        <f t="shared" si="16"/>
        <v>30</v>
      </c>
      <c r="F57" s="3480">
        <f t="shared" si="17"/>
        <v>30</v>
      </c>
      <c r="G57" s="3485">
        <v>20</v>
      </c>
      <c r="H57" s="3484">
        <f t="shared" si="18"/>
        <v>50</v>
      </c>
      <c r="I57" s="3483">
        <f t="shared" si="19"/>
        <v>2</v>
      </c>
      <c r="J57" s="3481"/>
      <c r="K57" s="3480"/>
      <c r="L57" s="3480"/>
      <c r="M57" s="3380"/>
      <c r="N57" s="3481"/>
      <c r="O57" s="3480"/>
      <c r="P57" s="3480"/>
      <c r="Q57" s="3380"/>
      <c r="R57" s="3451"/>
      <c r="S57" s="3444"/>
      <c r="T57" s="3444"/>
      <c r="U57" s="3438"/>
      <c r="V57" s="3451"/>
      <c r="W57" s="3444"/>
      <c r="X57" s="3444"/>
      <c r="Y57" s="3438"/>
      <c r="Z57" s="3451"/>
      <c r="AA57" s="3543"/>
      <c r="AB57" s="3444"/>
      <c r="AC57" s="3438"/>
      <c r="AD57" s="3451"/>
      <c r="AE57" s="3444"/>
      <c r="AF57" s="3444"/>
      <c r="AG57" s="3438"/>
      <c r="AH57" s="3451">
        <v>20</v>
      </c>
      <c r="AI57" s="3444">
        <v>10</v>
      </c>
      <c r="AJ57" s="3444">
        <v>20</v>
      </c>
      <c r="AK57" s="3438">
        <v>2</v>
      </c>
      <c r="AL57" s="3481"/>
      <c r="AM57" s="3480"/>
      <c r="AN57" s="3480"/>
      <c r="AO57" s="3377"/>
      <c r="AP57" s="3541"/>
      <c r="AQ57" s="3480"/>
      <c r="AR57" s="3480"/>
      <c r="AS57" s="3534"/>
      <c r="AT57" s="3482"/>
      <c r="AU57" s="3480"/>
      <c r="AV57" s="3480"/>
      <c r="AW57" s="3377"/>
      <c r="AX57" s="3540" t="s">
        <v>530</v>
      </c>
    </row>
    <row r="58" spans="1:50" s="3370" customFormat="1">
      <c r="A58" s="3539" t="s">
        <v>610</v>
      </c>
      <c r="B58" s="3385" t="s">
        <v>609</v>
      </c>
      <c r="C58" s="3381">
        <v>20</v>
      </c>
      <c r="D58" s="3480">
        <v>10</v>
      </c>
      <c r="E58" s="3384">
        <f t="shared" si="16"/>
        <v>30</v>
      </c>
      <c r="F58" s="3378">
        <f t="shared" si="17"/>
        <v>30</v>
      </c>
      <c r="G58" s="3384">
        <v>20</v>
      </c>
      <c r="H58" s="3383">
        <f t="shared" si="18"/>
        <v>50</v>
      </c>
      <c r="I58" s="3483">
        <f t="shared" si="19"/>
        <v>2</v>
      </c>
      <c r="J58" s="3379"/>
      <c r="K58" s="3378"/>
      <c r="L58" s="3378"/>
      <c r="M58" s="3380"/>
      <c r="N58" s="3379"/>
      <c r="O58" s="3378"/>
      <c r="P58" s="3378"/>
      <c r="Q58" s="3380"/>
      <c r="R58" s="3437"/>
      <c r="S58" s="3436"/>
      <c r="T58" s="3436"/>
      <c r="U58" s="3438"/>
      <c r="V58" s="3437"/>
      <c r="W58" s="3436"/>
      <c r="X58" s="3436"/>
      <c r="Y58" s="3438"/>
      <c r="Z58" s="3437">
        <v>20</v>
      </c>
      <c r="AA58" s="3436">
        <v>10</v>
      </c>
      <c r="AB58" s="3436">
        <v>20</v>
      </c>
      <c r="AC58" s="3438">
        <v>2</v>
      </c>
      <c r="AD58" s="3437"/>
      <c r="AE58" s="3436"/>
      <c r="AF58" s="3436"/>
      <c r="AG58" s="3438"/>
      <c r="AH58" s="3437"/>
      <c r="AI58" s="3436"/>
      <c r="AJ58" s="3436"/>
      <c r="AK58" s="3438"/>
      <c r="AL58" s="3379"/>
      <c r="AM58" s="3378"/>
      <c r="AN58" s="3378"/>
      <c r="AO58" s="3377"/>
      <c r="AP58" s="3535"/>
      <c r="AQ58" s="3378"/>
      <c r="AR58" s="3378"/>
      <c r="AS58" s="3534"/>
      <c r="AT58" s="3381"/>
      <c r="AU58" s="3378"/>
      <c r="AV58" s="3378"/>
      <c r="AW58" s="3377"/>
      <c r="AX58" s="3533" t="s">
        <v>533</v>
      </c>
    </row>
    <row r="59" spans="1:50" s="3448" customFormat="1">
      <c r="A59" s="3542" t="s">
        <v>608</v>
      </c>
      <c r="B59" s="3486" t="s">
        <v>607</v>
      </c>
      <c r="C59" s="3482">
        <v>20</v>
      </c>
      <c r="D59" s="3480">
        <v>10</v>
      </c>
      <c r="E59" s="3485">
        <f t="shared" si="16"/>
        <v>30</v>
      </c>
      <c r="F59" s="3480">
        <f t="shared" si="17"/>
        <v>30</v>
      </c>
      <c r="G59" s="3485">
        <v>20</v>
      </c>
      <c r="H59" s="3484">
        <f t="shared" si="18"/>
        <v>50</v>
      </c>
      <c r="I59" s="3483">
        <f t="shared" si="19"/>
        <v>2</v>
      </c>
      <c r="J59" s="3481"/>
      <c r="K59" s="3480"/>
      <c r="L59" s="3480"/>
      <c r="M59" s="3380"/>
      <c r="N59" s="3481"/>
      <c r="O59" s="3480"/>
      <c r="P59" s="3480"/>
      <c r="Q59" s="3380"/>
      <c r="R59" s="3451"/>
      <c r="S59" s="3444"/>
      <c r="T59" s="3444"/>
      <c r="U59" s="3438"/>
      <c r="V59" s="3451"/>
      <c r="W59" s="3444"/>
      <c r="X59" s="3444"/>
      <c r="Y59" s="3438"/>
      <c r="Z59" s="3451"/>
      <c r="AA59" s="3444"/>
      <c r="AB59" s="3444"/>
      <c r="AC59" s="3438"/>
      <c r="AD59" s="3451">
        <v>20</v>
      </c>
      <c r="AE59" s="3444">
        <v>10</v>
      </c>
      <c r="AF59" s="3444">
        <v>20</v>
      </c>
      <c r="AG59" s="3438">
        <v>2</v>
      </c>
      <c r="AH59" s="3451"/>
      <c r="AI59" s="3444"/>
      <c r="AJ59" s="3444"/>
      <c r="AK59" s="3438"/>
      <c r="AL59" s="3481"/>
      <c r="AM59" s="3480"/>
      <c r="AN59" s="3480"/>
      <c r="AO59" s="3377"/>
      <c r="AP59" s="3541"/>
      <c r="AQ59" s="3480"/>
      <c r="AR59" s="3480"/>
      <c r="AS59" s="3534"/>
      <c r="AT59" s="3482"/>
      <c r="AU59" s="3480"/>
      <c r="AV59" s="3480"/>
      <c r="AW59" s="3377"/>
      <c r="AX59" s="3540" t="s">
        <v>532</v>
      </c>
    </row>
    <row r="60" spans="1:50" s="3370" customFormat="1">
      <c r="A60" s="3539" t="s">
        <v>606</v>
      </c>
      <c r="B60" s="3385" t="s">
        <v>605</v>
      </c>
      <c r="C60" s="3381">
        <v>20</v>
      </c>
      <c r="D60" s="3480">
        <v>10</v>
      </c>
      <c r="E60" s="3384">
        <f t="shared" si="16"/>
        <v>30</v>
      </c>
      <c r="F60" s="3378">
        <f t="shared" si="17"/>
        <v>30</v>
      </c>
      <c r="G60" s="3384">
        <v>20</v>
      </c>
      <c r="H60" s="3383">
        <f t="shared" si="18"/>
        <v>50</v>
      </c>
      <c r="I60" s="3382">
        <v>2</v>
      </c>
      <c r="J60" s="3379"/>
      <c r="K60" s="3378"/>
      <c r="L60" s="3378"/>
      <c r="M60" s="3380"/>
      <c r="N60" s="3379"/>
      <c r="O60" s="3378"/>
      <c r="P60" s="3378"/>
      <c r="Q60" s="3380"/>
      <c r="R60" s="3437"/>
      <c r="S60" s="3436"/>
      <c r="T60" s="3436"/>
      <c r="U60" s="3438"/>
      <c r="V60" s="3437"/>
      <c r="W60" s="3436"/>
      <c r="X60" s="3436"/>
      <c r="Y60" s="3438"/>
      <c r="Z60" s="3437">
        <v>20</v>
      </c>
      <c r="AA60" s="3436">
        <v>10</v>
      </c>
      <c r="AB60" s="3436">
        <v>20</v>
      </c>
      <c r="AC60" s="3438">
        <v>2</v>
      </c>
      <c r="AD60" s="3437"/>
      <c r="AE60" s="3436"/>
      <c r="AF60" s="3436"/>
      <c r="AG60" s="3438"/>
      <c r="AH60" s="3437"/>
      <c r="AI60" s="3436"/>
      <c r="AJ60" s="3436"/>
      <c r="AK60" s="3438"/>
      <c r="AL60" s="3379"/>
      <c r="AM60" s="3378"/>
      <c r="AN60" s="3378"/>
      <c r="AO60" s="3377"/>
      <c r="AP60" s="3535"/>
      <c r="AQ60" s="3378"/>
      <c r="AR60" s="3378"/>
      <c r="AS60" s="3534"/>
      <c r="AT60" s="3381"/>
      <c r="AU60" s="3378"/>
      <c r="AV60" s="3378"/>
      <c r="AW60" s="3377"/>
      <c r="AX60" s="3533" t="s">
        <v>533</v>
      </c>
    </row>
    <row r="61" spans="1:50" s="3370" customFormat="1">
      <c r="A61" s="3532" t="s">
        <v>604</v>
      </c>
      <c r="B61" s="3445" t="s">
        <v>603</v>
      </c>
      <c r="C61" s="3439">
        <v>20</v>
      </c>
      <c r="D61" s="3444">
        <v>10</v>
      </c>
      <c r="E61" s="3443">
        <f t="shared" si="16"/>
        <v>30</v>
      </c>
      <c r="F61" s="3436">
        <f t="shared" si="17"/>
        <v>30</v>
      </c>
      <c r="G61" s="3384">
        <v>20</v>
      </c>
      <c r="H61" s="3442">
        <f t="shared" si="18"/>
        <v>50</v>
      </c>
      <c r="I61" s="3441">
        <f>M61+Q61+U61+Y61+AC61+AG61+AK61+AO61+AS61+AW61</f>
        <v>2</v>
      </c>
      <c r="J61" s="3437"/>
      <c r="K61" s="3436"/>
      <c r="L61" s="3436"/>
      <c r="M61" s="3438"/>
      <c r="N61" s="3437">
        <v>20</v>
      </c>
      <c r="O61" s="3436">
        <v>10</v>
      </c>
      <c r="P61" s="3436">
        <v>20</v>
      </c>
      <c r="Q61" s="3438">
        <v>2</v>
      </c>
      <c r="R61" s="3437"/>
      <c r="S61" s="3436"/>
      <c r="T61" s="3436"/>
      <c r="U61" s="3438"/>
      <c r="V61" s="3437"/>
      <c r="W61" s="3436"/>
      <c r="X61" s="3436"/>
      <c r="Y61" s="3438"/>
      <c r="Z61" s="3437"/>
      <c r="AA61" s="3436"/>
      <c r="AB61" s="3436"/>
      <c r="AC61" s="3438"/>
      <c r="AD61" s="3437"/>
      <c r="AE61" s="3436"/>
      <c r="AF61" s="3436"/>
      <c r="AG61" s="3438"/>
      <c r="AH61" s="3437"/>
      <c r="AI61" s="3436"/>
      <c r="AJ61" s="3436"/>
      <c r="AK61" s="3438"/>
      <c r="AL61" s="3437"/>
      <c r="AM61" s="3436"/>
      <c r="AN61" s="3436"/>
      <c r="AO61" s="3440"/>
      <c r="AP61" s="3538"/>
      <c r="AQ61" s="3436"/>
      <c r="AR61" s="3436"/>
      <c r="AS61" s="3537"/>
      <c r="AT61" s="3439"/>
      <c r="AU61" s="3436"/>
      <c r="AV61" s="3436"/>
      <c r="AW61" s="3440"/>
      <c r="AX61" s="3536" t="s">
        <v>536</v>
      </c>
    </row>
    <row r="62" spans="1:50" s="3370" customFormat="1">
      <c r="A62" s="3532" t="s">
        <v>602</v>
      </c>
      <c r="B62" s="3385" t="s">
        <v>601</v>
      </c>
      <c r="C62" s="3381">
        <v>20</v>
      </c>
      <c r="D62" s="3480">
        <v>0</v>
      </c>
      <c r="E62" s="3384">
        <f t="shared" si="16"/>
        <v>20</v>
      </c>
      <c r="F62" s="3378">
        <f t="shared" si="17"/>
        <v>20</v>
      </c>
      <c r="G62" s="3384">
        <v>30</v>
      </c>
      <c r="H62" s="3383">
        <f t="shared" si="18"/>
        <v>50</v>
      </c>
      <c r="I62" s="3382">
        <v>2</v>
      </c>
      <c r="J62" s="3379"/>
      <c r="K62" s="3378"/>
      <c r="L62" s="3378"/>
      <c r="M62" s="3380"/>
      <c r="N62" s="3379"/>
      <c r="O62" s="3378"/>
      <c r="P62" s="3378"/>
      <c r="Q62" s="3380"/>
      <c r="R62" s="3437"/>
      <c r="S62" s="3436"/>
      <c r="T62" s="3436"/>
      <c r="U62" s="3438"/>
      <c r="V62" s="3437"/>
      <c r="W62" s="3436"/>
      <c r="X62" s="3436"/>
      <c r="Y62" s="3438"/>
      <c r="Z62" s="3437"/>
      <c r="AA62" s="3436"/>
      <c r="AB62" s="3436"/>
      <c r="AC62" s="3438"/>
      <c r="AD62" s="3437"/>
      <c r="AE62" s="3436"/>
      <c r="AF62" s="3436"/>
      <c r="AG62" s="3438"/>
      <c r="AH62" s="3437"/>
      <c r="AI62" s="3436"/>
      <c r="AJ62" s="3436"/>
      <c r="AK62" s="3438"/>
      <c r="AL62" s="3379">
        <v>20</v>
      </c>
      <c r="AM62" s="3378">
        <v>0</v>
      </c>
      <c r="AN62" s="3378">
        <v>30</v>
      </c>
      <c r="AO62" s="3377">
        <v>2</v>
      </c>
      <c r="AP62" s="3535"/>
      <c r="AQ62" s="3378"/>
      <c r="AR62" s="3378"/>
      <c r="AS62" s="3534"/>
      <c r="AT62" s="3381"/>
      <c r="AU62" s="3378"/>
      <c r="AV62" s="3378"/>
      <c r="AW62" s="3377"/>
      <c r="AX62" s="3533" t="s">
        <v>484</v>
      </c>
    </row>
    <row r="63" spans="1:50" s="3370" customFormat="1" ht="24.95" customHeight="1" thickBot="1">
      <c r="A63" s="3532" t="s">
        <v>600</v>
      </c>
      <c r="B63" s="3531" t="s">
        <v>599</v>
      </c>
      <c r="C63" s="3530">
        <v>20</v>
      </c>
      <c r="D63" s="3529">
        <v>10</v>
      </c>
      <c r="E63" s="3528">
        <f t="shared" si="16"/>
        <v>30</v>
      </c>
      <c r="F63" s="3519">
        <f t="shared" si="17"/>
        <v>30</v>
      </c>
      <c r="G63" s="3384">
        <v>20</v>
      </c>
      <c r="H63" s="3527">
        <f t="shared" si="18"/>
        <v>50</v>
      </c>
      <c r="I63" s="3382">
        <f>M63+Q63+U63+Y63+AC63+AG63+AK63+AO63+AS63+AW63</f>
        <v>2</v>
      </c>
      <c r="J63" s="3522"/>
      <c r="K63" s="3519"/>
      <c r="L63" s="3519"/>
      <c r="M63" s="3526"/>
      <c r="N63" s="3522"/>
      <c r="O63" s="3519"/>
      <c r="P63" s="3519"/>
      <c r="Q63" s="3526"/>
      <c r="R63" s="3525"/>
      <c r="S63" s="3524"/>
      <c r="T63" s="3524"/>
      <c r="U63" s="3523"/>
      <c r="V63" s="3525"/>
      <c r="W63" s="3524"/>
      <c r="X63" s="3524"/>
      <c r="Y63" s="3523"/>
      <c r="Z63" s="3525"/>
      <c r="AA63" s="3524"/>
      <c r="AB63" s="3524"/>
      <c r="AC63" s="3523"/>
      <c r="AD63" s="3525"/>
      <c r="AE63" s="3524"/>
      <c r="AF63" s="3524"/>
      <c r="AG63" s="3523"/>
      <c r="AH63" s="3525">
        <v>20</v>
      </c>
      <c r="AI63" s="3524">
        <v>10</v>
      </c>
      <c r="AJ63" s="3524">
        <v>20</v>
      </c>
      <c r="AK63" s="3523">
        <v>2</v>
      </c>
      <c r="AL63" s="3522"/>
      <c r="AM63" s="3519"/>
      <c r="AN63" s="3519"/>
      <c r="AO63" s="3521"/>
      <c r="AP63" s="3520"/>
      <c r="AQ63" s="3519"/>
      <c r="AR63" s="3519"/>
      <c r="AS63" s="3518"/>
      <c r="AT63" s="3517"/>
      <c r="AU63" s="3516"/>
      <c r="AV63" s="3516"/>
      <c r="AW63" s="3515"/>
      <c r="AX63" s="3514" t="s">
        <v>530</v>
      </c>
    </row>
    <row r="64" spans="1:50" s="3460" customFormat="1">
      <c r="A64" s="3513">
        <v>38</v>
      </c>
      <c r="B64" s="3512" t="s">
        <v>598</v>
      </c>
      <c r="C64" s="3509">
        <f>SUM(C65:C68)</f>
        <v>80</v>
      </c>
      <c r="D64" s="3509">
        <f>SUM(D65:D68)</f>
        <v>105</v>
      </c>
      <c r="E64" s="3509">
        <f>SUM(E65:E68)</f>
        <v>185</v>
      </c>
      <c r="F64" s="3506">
        <f>SUM(F65:F68)</f>
        <v>185</v>
      </c>
      <c r="G64" s="3506">
        <f>G65+G66+G67+G68</f>
        <v>190</v>
      </c>
      <c r="H64" s="3511">
        <f>H65+H66+H67+H68</f>
        <v>375</v>
      </c>
      <c r="I64" s="3510">
        <f t="shared" ref="I64:AB64" si="20">SUM(I65:I68)</f>
        <v>15</v>
      </c>
      <c r="J64" s="3507">
        <f t="shared" si="20"/>
        <v>0</v>
      </c>
      <c r="K64" s="3506">
        <f t="shared" si="20"/>
        <v>0</v>
      </c>
      <c r="L64" s="3506">
        <f t="shared" si="20"/>
        <v>0</v>
      </c>
      <c r="M64" s="3505">
        <f t="shared" si="20"/>
        <v>0</v>
      </c>
      <c r="N64" s="3503">
        <f t="shared" si="20"/>
        <v>0</v>
      </c>
      <c r="O64" s="3502">
        <f t="shared" si="20"/>
        <v>0</v>
      </c>
      <c r="P64" s="3502">
        <f t="shared" si="20"/>
        <v>0</v>
      </c>
      <c r="Q64" s="3501">
        <f t="shared" si="20"/>
        <v>0</v>
      </c>
      <c r="R64" s="3509">
        <f t="shared" si="20"/>
        <v>0</v>
      </c>
      <c r="S64" s="3506">
        <f t="shared" si="20"/>
        <v>0</v>
      </c>
      <c r="T64" s="3506">
        <f t="shared" si="20"/>
        <v>0</v>
      </c>
      <c r="U64" s="3508">
        <f t="shared" si="20"/>
        <v>0</v>
      </c>
      <c r="V64" s="3507">
        <f t="shared" si="20"/>
        <v>60</v>
      </c>
      <c r="W64" s="3506">
        <f t="shared" si="20"/>
        <v>75</v>
      </c>
      <c r="X64" s="3506">
        <f t="shared" si="20"/>
        <v>140</v>
      </c>
      <c r="Y64" s="3508">
        <f t="shared" si="20"/>
        <v>11</v>
      </c>
      <c r="Z64" s="3507">
        <f t="shared" si="20"/>
        <v>0</v>
      </c>
      <c r="AA64" s="3506">
        <f t="shared" si="20"/>
        <v>0</v>
      </c>
      <c r="AB64" s="3506">
        <f t="shared" si="20"/>
        <v>0</v>
      </c>
      <c r="AC64" s="3508">
        <v>0</v>
      </c>
      <c r="AD64" s="3507">
        <f>SUM(AD65:AD68)</f>
        <v>20</v>
      </c>
      <c r="AE64" s="3506">
        <f>SUM(AE65:AE68)</f>
        <v>30</v>
      </c>
      <c r="AF64" s="3506">
        <f>SUM(AF65:AF68)</f>
        <v>50</v>
      </c>
      <c r="AG64" s="3508">
        <v>4</v>
      </c>
      <c r="AH64" s="3507">
        <f t="shared" ref="AH64:AW64" si="21">SUM(AH65:AH68)</f>
        <v>0</v>
      </c>
      <c r="AI64" s="3506">
        <f t="shared" si="21"/>
        <v>0</v>
      </c>
      <c r="AJ64" s="3506">
        <f t="shared" si="21"/>
        <v>0</v>
      </c>
      <c r="AK64" s="3508">
        <f t="shared" si="21"/>
        <v>0</v>
      </c>
      <c r="AL64" s="3507">
        <f t="shared" si="21"/>
        <v>0</v>
      </c>
      <c r="AM64" s="3506">
        <f t="shared" si="21"/>
        <v>0</v>
      </c>
      <c r="AN64" s="3506">
        <f t="shared" si="21"/>
        <v>0</v>
      </c>
      <c r="AO64" s="3505">
        <f t="shared" si="21"/>
        <v>0</v>
      </c>
      <c r="AP64" s="3503">
        <f t="shared" si="21"/>
        <v>0</v>
      </c>
      <c r="AQ64" s="3502">
        <f t="shared" si="21"/>
        <v>0</v>
      </c>
      <c r="AR64" s="3502">
        <f t="shared" si="21"/>
        <v>0</v>
      </c>
      <c r="AS64" s="3504">
        <f t="shared" si="21"/>
        <v>0</v>
      </c>
      <c r="AT64" s="3503">
        <f t="shared" si="21"/>
        <v>0</v>
      </c>
      <c r="AU64" s="3502">
        <f t="shared" si="21"/>
        <v>0</v>
      </c>
      <c r="AV64" s="3502">
        <f t="shared" si="21"/>
        <v>0</v>
      </c>
      <c r="AW64" s="3501">
        <f t="shared" si="21"/>
        <v>0</v>
      </c>
      <c r="AX64" s="3500" t="s">
        <v>597</v>
      </c>
    </row>
    <row r="65" spans="1:50" s="3370" customFormat="1" ht="25.5">
      <c r="A65" s="3446" t="s">
        <v>596</v>
      </c>
      <c r="B65" s="3445" t="s">
        <v>595</v>
      </c>
      <c r="C65" s="3439">
        <v>20</v>
      </c>
      <c r="D65" s="3436">
        <v>30</v>
      </c>
      <c r="E65" s="3443">
        <f>SUM(C65:D65)</f>
        <v>50</v>
      </c>
      <c r="F65" s="3436">
        <f>SUM(E65:E65)</f>
        <v>50</v>
      </c>
      <c r="G65" s="3443">
        <v>50</v>
      </c>
      <c r="H65" s="3442">
        <f>SUM(F65:G65)</f>
        <v>100</v>
      </c>
      <c r="I65" s="3441">
        <v>4</v>
      </c>
      <c r="J65" s="3437"/>
      <c r="K65" s="3436"/>
      <c r="L65" s="3436"/>
      <c r="M65" s="3440"/>
      <c r="N65" s="3434"/>
      <c r="O65" s="3433"/>
      <c r="P65" s="3433"/>
      <c r="Q65" s="3372"/>
      <c r="R65" s="3437"/>
      <c r="S65" s="3436"/>
      <c r="T65" s="3436"/>
      <c r="U65" s="3438"/>
      <c r="V65" s="3437">
        <v>20</v>
      </c>
      <c r="W65" s="3436">
        <v>30</v>
      </c>
      <c r="X65" s="3436">
        <v>50</v>
      </c>
      <c r="Y65" s="3438">
        <v>4</v>
      </c>
      <c r="Z65" s="3437"/>
      <c r="AA65" s="3436"/>
      <c r="AB65" s="3436"/>
      <c r="AC65" s="3438"/>
      <c r="AD65" s="3437"/>
      <c r="AE65" s="3436"/>
      <c r="AF65" s="3436"/>
      <c r="AG65" s="3438"/>
      <c r="AH65" s="3437"/>
      <c r="AI65" s="3436"/>
      <c r="AJ65" s="3436"/>
      <c r="AK65" s="3438"/>
      <c r="AL65" s="3437"/>
      <c r="AM65" s="3436"/>
      <c r="AN65" s="3436"/>
      <c r="AO65" s="3499"/>
      <c r="AP65" s="3434"/>
      <c r="AQ65" s="3433"/>
      <c r="AR65" s="3433"/>
      <c r="AS65" s="3375"/>
      <c r="AT65" s="3434"/>
      <c r="AU65" s="3433"/>
      <c r="AV65" s="3433"/>
      <c r="AW65" s="3372"/>
      <c r="AX65" s="3476" t="s">
        <v>534</v>
      </c>
    </row>
    <row r="66" spans="1:50" s="3370" customFormat="1">
      <c r="A66" s="3386" t="s">
        <v>594</v>
      </c>
      <c r="B66" s="3385" t="s">
        <v>593</v>
      </c>
      <c r="C66" s="3439">
        <v>20</v>
      </c>
      <c r="D66" s="3378">
        <v>15</v>
      </c>
      <c r="E66" s="3384">
        <f>SUM(C66:D66)</f>
        <v>35</v>
      </c>
      <c r="F66" s="3378">
        <f>SUM(E66:E66)</f>
        <v>35</v>
      </c>
      <c r="G66" s="3384">
        <v>40</v>
      </c>
      <c r="H66" s="3383">
        <f>SUM(F66:G66)</f>
        <v>75</v>
      </c>
      <c r="I66" s="3382">
        <v>3</v>
      </c>
      <c r="J66" s="3379"/>
      <c r="K66" s="3378"/>
      <c r="L66" s="3378"/>
      <c r="M66" s="3377"/>
      <c r="N66" s="3374"/>
      <c r="O66" s="3373"/>
      <c r="P66" s="3373"/>
      <c r="Q66" s="3372"/>
      <c r="R66" s="3381"/>
      <c r="S66" s="3378"/>
      <c r="T66" s="3378"/>
      <c r="U66" s="3380"/>
      <c r="V66" s="3437">
        <v>20</v>
      </c>
      <c r="W66" s="3436">
        <v>15</v>
      </c>
      <c r="X66" s="3436">
        <v>40</v>
      </c>
      <c r="Y66" s="3438">
        <v>3</v>
      </c>
      <c r="Z66" s="3437"/>
      <c r="AA66" s="3436"/>
      <c r="AB66" s="3436"/>
      <c r="AC66" s="3438"/>
      <c r="AD66" s="3379"/>
      <c r="AE66" s="3378"/>
      <c r="AF66" s="3378"/>
      <c r="AG66" s="3380"/>
      <c r="AH66" s="3379"/>
      <c r="AI66" s="3378"/>
      <c r="AJ66" s="3378"/>
      <c r="AK66" s="3380"/>
      <c r="AL66" s="3379"/>
      <c r="AM66" s="3378"/>
      <c r="AN66" s="3378"/>
      <c r="AO66" s="3380"/>
      <c r="AP66" s="3374"/>
      <c r="AQ66" s="3373"/>
      <c r="AR66" s="3373"/>
      <c r="AS66" s="3375"/>
      <c r="AT66" s="3374"/>
      <c r="AU66" s="3373"/>
      <c r="AV66" s="3373"/>
      <c r="AW66" s="3372"/>
      <c r="AX66" s="3371" t="s">
        <v>534</v>
      </c>
    </row>
    <row r="67" spans="1:50" s="3370" customFormat="1">
      <c r="A67" s="3446" t="s">
        <v>592</v>
      </c>
      <c r="B67" s="3445" t="s">
        <v>591</v>
      </c>
      <c r="C67" s="3439">
        <v>20</v>
      </c>
      <c r="D67" s="3436">
        <v>30</v>
      </c>
      <c r="E67" s="3443">
        <f>SUM(C67:D67)</f>
        <v>50</v>
      </c>
      <c r="F67" s="3436">
        <f>SUM(E67:E67)</f>
        <v>50</v>
      </c>
      <c r="G67" s="3443">
        <v>50</v>
      </c>
      <c r="H67" s="3442">
        <f>SUM(F67:G67)</f>
        <v>100</v>
      </c>
      <c r="I67" s="3441">
        <v>4</v>
      </c>
      <c r="J67" s="3437"/>
      <c r="K67" s="3436"/>
      <c r="L67" s="3436"/>
      <c r="M67" s="3440"/>
      <c r="N67" s="3434"/>
      <c r="O67" s="3433"/>
      <c r="P67" s="3433"/>
      <c r="Q67" s="3372"/>
      <c r="R67" s="3439"/>
      <c r="S67" s="3436"/>
      <c r="T67" s="3436"/>
      <c r="U67" s="3438"/>
      <c r="V67" s="3437">
        <v>20</v>
      </c>
      <c r="W67" s="3436">
        <v>30</v>
      </c>
      <c r="X67" s="3436">
        <v>50</v>
      </c>
      <c r="Y67" s="3438">
        <v>4</v>
      </c>
      <c r="Z67" s="3437"/>
      <c r="AA67" s="3436"/>
      <c r="AB67" s="3436"/>
      <c r="AC67" s="3438"/>
      <c r="AD67" s="3437"/>
      <c r="AE67" s="3436"/>
      <c r="AF67" s="3436"/>
      <c r="AG67" s="3438"/>
      <c r="AH67" s="3437"/>
      <c r="AI67" s="3436"/>
      <c r="AJ67" s="3436"/>
      <c r="AK67" s="3438"/>
      <c r="AL67" s="3437"/>
      <c r="AM67" s="3436"/>
      <c r="AN67" s="3436"/>
      <c r="AO67" s="3435"/>
      <c r="AP67" s="3434"/>
      <c r="AQ67" s="3433"/>
      <c r="AR67" s="3433"/>
      <c r="AS67" s="3375"/>
      <c r="AT67" s="3434"/>
      <c r="AU67" s="3433"/>
      <c r="AV67" s="3433"/>
      <c r="AW67" s="3372"/>
      <c r="AX67" s="3476" t="s">
        <v>534</v>
      </c>
    </row>
    <row r="68" spans="1:50" s="3370" customFormat="1">
      <c r="A68" s="3446" t="s">
        <v>590</v>
      </c>
      <c r="B68" s="3445" t="s">
        <v>589</v>
      </c>
      <c r="C68" s="3439">
        <v>20</v>
      </c>
      <c r="D68" s="3436">
        <v>30</v>
      </c>
      <c r="E68" s="3443">
        <f>SUM(C68:D68)</f>
        <v>50</v>
      </c>
      <c r="F68" s="3436">
        <f>SUM(E68:E68)</f>
        <v>50</v>
      </c>
      <c r="G68" s="3443">
        <v>50</v>
      </c>
      <c r="H68" s="3442">
        <f>SUM(F68:G68)</f>
        <v>100</v>
      </c>
      <c r="I68" s="3441">
        <v>4</v>
      </c>
      <c r="J68" s="3437"/>
      <c r="K68" s="3436"/>
      <c r="L68" s="3436"/>
      <c r="M68" s="3440"/>
      <c r="N68" s="3434"/>
      <c r="O68" s="3498"/>
      <c r="P68" s="3433"/>
      <c r="Q68" s="3497"/>
      <c r="R68" s="3439"/>
      <c r="S68" s="3436"/>
      <c r="T68" s="3436"/>
      <c r="U68" s="3438"/>
      <c r="V68" s="3437"/>
      <c r="W68" s="3436"/>
      <c r="X68" s="3436"/>
      <c r="Y68" s="3438"/>
      <c r="Z68" s="3437"/>
      <c r="AA68" s="3436"/>
      <c r="AB68" s="3436"/>
      <c r="AC68" s="3438"/>
      <c r="AD68" s="3437">
        <v>20</v>
      </c>
      <c r="AE68" s="3436">
        <v>30</v>
      </c>
      <c r="AF68" s="3436">
        <v>50</v>
      </c>
      <c r="AG68" s="3438">
        <v>4</v>
      </c>
      <c r="AH68" s="3437"/>
      <c r="AI68" s="3436"/>
      <c r="AJ68" s="3436"/>
      <c r="AK68" s="3438"/>
      <c r="AL68" s="3437"/>
      <c r="AM68" s="3436"/>
      <c r="AN68" s="3436"/>
      <c r="AO68" s="3438"/>
      <c r="AP68" s="3434"/>
      <c r="AQ68" s="3433"/>
      <c r="AR68" s="3433"/>
      <c r="AS68" s="3496"/>
      <c r="AT68" s="3434"/>
      <c r="AU68" s="3433"/>
      <c r="AV68" s="3433"/>
      <c r="AW68" s="3495"/>
      <c r="AX68" s="3494" t="s">
        <v>532</v>
      </c>
    </row>
    <row r="69" spans="1:50" s="3460" customFormat="1">
      <c r="A69" s="3493">
        <v>39</v>
      </c>
      <c r="B69" s="3472" t="s">
        <v>588</v>
      </c>
      <c r="C69" s="3470">
        <f t="shared" ref="C69:AW69" si="22">SUM(C70:C77)</f>
        <v>155</v>
      </c>
      <c r="D69" s="3470">
        <f t="shared" si="22"/>
        <v>150</v>
      </c>
      <c r="E69" s="3492">
        <f t="shared" si="22"/>
        <v>305</v>
      </c>
      <c r="F69" s="3492">
        <f t="shared" si="22"/>
        <v>305</v>
      </c>
      <c r="G69" s="3492">
        <f t="shared" si="22"/>
        <v>195</v>
      </c>
      <c r="H69" s="3492">
        <f t="shared" si="22"/>
        <v>500</v>
      </c>
      <c r="I69" s="3469">
        <f t="shared" si="22"/>
        <v>20</v>
      </c>
      <c r="J69" s="3468">
        <f t="shared" si="22"/>
        <v>0</v>
      </c>
      <c r="K69" s="3467">
        <f t="shared" si="22"/>
        <v>0</v>
      </c>
      <c r="L69" s="3467">
        <f t="shared" si="22"/>
        <v>0</v>
      </c>
      <c r="M69" s="3466">
        <f t="shared" si="22"/>
        <v>0</v>
      </c>
      <c r="N69" s="3464">
        <f t="shared" si="22"/>
        <v>0</v>
      </c>
      <c r="O69" s="3463">
        <f t="shared" si="22"/>
        <v>0</v>
      </c>
      <c r="P69" s="3463">
        <f t="shared" si="22"/>
        <v>0</v>
      </c>
      <c r="Q69" s="3462">
        <f t="shared" si="22"/>
        <v>0</v>
      </c>
      <c r="R69" s="3470">
        <f t="shared" si="22"/>
        <v>0</v>
      </c>
      <c r="S69" s="3467">
        <f t="shared" si="22"/>
        <v>0</v>
      </c>
      <c r="T69" s="3467">
        <f t="shared" si="22"/>
        <v>0</v>
      </c>
      <c r="U69" s="3469">
        <f t="shared" si="22"/>
        <v>0</v>
      </c>
      <c r="V69" s="3468">
        <f t="shared" si="22"/>
        <v>0</v>
      </c>
      <c r="W69" s="3467">
        <f t="shared" si="22"/>
        <v>0</v>
      </c>
      <c r="X69" s="3467">
        <f t="shared" si="22"/>
        <v>0</v>
      </c>
      <c r="Y69" s="3469">
        <f t="shared" si="22"/>
        <v>0</v>
      </c>
      <c r="Z69" s="3468">
        <f t="shared" si="22"/>
        <v>20</v>
      </c>
      <c r="AA69" s="3467">
        <f t="shared" si="22"/>
        <v>15</v>
      </c>
      <c r="AB69" s="3467">
        <f t="shared" si="22"/>
        <v>15</v>
      </c>
      <c r="AC69" s="3469">
        <f t="shared" si="22"/>
        <v>2</v>
      </c>
      <c r="AD69" s="3468">
        <f t="shared" si="22"/>
        <v>40</v>
      </c>
      <c r="AE69" s="3467">
        <f t="shared" si="22"/>
        <v>30</v>
      </c>
      <c r="AF69" s="3467">
        <f t="shared" si="22"/>
        <v>80</v>
      </c>
      <c r="AG69" s="3469">
        <f t="shared" si="22"/>
        <v>6</v>
      </c>
      <c r="AH69" s="3468">
        <f t="shared" si="22"/>
        <v>60</v>
      </c>
      <c r="AI69" s="3467">
        <f t="shared" si="22"/>
        <v>60</v>
      </c>
      <c r="AJ69" s="3467">
        <f t="shared" si="22"/>
        <v>55</v>
      </c>
      <c r="AK69" s="3469">
        <f t="shared" si="22"/>
        <v>7</v>
      </c>
      <c r="AL69" s="3468">
        <f t="shared" si="22"/>
        <v>35</v>
      </c>
      <c r="AM69" s="3467">
        <f t="shared" si="22"/>
        <v>45</v>
      </c>
      <c r="AN69" s="3467">
        <f t="shared" si="22"/>
        <v>45</v>
      </c>
      <c r="AO69" s="3466">
        <f t="shared" si="22"/>
        <v>5</v>
      </c>
      <c r="AP69" s="3464">
        <f t="shared" si="22"/>
        <v>0</v>
      </c>
      <c r="AQ69" s="3463">
        <f t="shared" si="22"/>
        <v>0</v>
      </c>
      <c r="AR69" s="3463">
        <f t="shared" si="22"/>
        <v>0</v>
      </c>
      <c r="AS69" s="3465">
        <f t="shared" si="22"/>
        <v>0</v>
      </c>
      <c r="AT69" s="3464">
        <f t="shared" si="22"/>
        <v>0</v>
      </c>
      <c r="AU69" s="3463">
        <f t="shared" si="22"/>
        <v>0</v>
      </c>
      <c r="AV69" s="3463">
        <f t="shared" si="22"/>
        <v>0</v>
      </c>
      <c r="AW69" s="3462">
        <f t="shared" si="22"/>
        <v>0</v>
      </c>
      <c r="AX69" s="3491" t="s">
        <v>570</v>
      </c>
    </row>
    <row r="70" spans="1:50" s="3370" customFormat="1">
      <c r="A70" s="3446" t="s">
        <v>587</v>
      </c>
      <c r="B70" s="3445" t="s">
        <v>586</v>
      </c>
      <c r="C70" s="3439">
        <v>20</v>
      </c>
      <c r="D70" s="3436">
        <v>30</v>
      </c>
      <c r="E70" s="3443">
        <f t="shared" ref="E70:E77" si="23">SUM(C70:D70)</f>
        <v>50</v>
      </c>
      <c r="F70" s="3436">
        <f t="shared" ref="F70:F77" si="24">SUM(E70:E70)</f>
        <v>50</v>
      </c>
      <c r="G70" s="3443">
        <v>25</v>
      </c>
      <c r="H70" s="3442">
        <f t="shared" ref="H70:H77" si="25">SUM(F70:G70)</f>
        <v>75</v>
      </c>
      <c r="I70" s="3441">
        <v>3</v>
      </c>
      <c r="J70" s="3437"/>
      <c r="K70" s="3436"/>
      <c r="L70" s="3436"/>
      <c r="M70" s="3440"/>
      <c r="N70" s="3434"/>
      <c r="O70" s="3433"/>
      <c r="P70" s="3433"/>
      <c r="Q70" s="3372"/>
      <c r="R70" s="3439"/>
      <c r="S70" s="3436"/>
      <c r="T70" s="3436"/>
      <c r="U70" s="3438"/>
      <c r="V70" s="3437"/>
      <c r="W70" s="3436"/>
      <c r="X70" s="3436"/>
      <c r="Y70" s="3438"/>
      <c r="Z70" s="3437"/>
      <c r="AA70" s="3436"/>
      <c r="AB70" s="3436"/>
      <c r="AC70" s="3438"/>
      <c r="AD70" s="3437"/>
      <c r="AE70" s="3436"/>
      <c r="AF70" s="3436"/>
      <c r="AG70" s="3438"/>
      <c r="AH70" s="3437">
        <v>20</v>
      </c>
      <c r="AI70" s="3436">
        <v>30</v>
      </c>
      <c r="AJ70" s="3436">
        <v>25</v>
      </c>
      <c r="AK70" s="3438">
        <v>3</v>
      </c>
      <c r="AL70" s="3437"/>
      <c r="AM70" s="3436"/>
      <c r="AN70" s="3436"/>
      <c r="AO70" s="3440"/>
      <c r="AP70" s="3434"/>
      <c r="AQ70" s="3433"/>
      <c r="AR70" s="3433"/>
      <c r="AS70" s="3375"/>
      <c r="AT70" s="3490"/>
      <c r="AU70" s="3489"/>
      <c r="AV70" s="3489"/>
      <c r="AW70" s="3488"/>
      <c r="AX70" s="3476" t="s">
        <v>530</v>
      </c>
    </row>
    <row r="71" spans="1:50" s="3448" customFormat="1">
      <c r="A71" s="3487" t="s">
        <v>585</v>
      </c>
      <c r="B71" s="3486" t="s">
        <v>584</v>
      </c>
      <c r="C71" s="3452">
        <v>20</v>
      </c>
      <c r="D71" s="3480">
        <v>15</v>
      </c>
      <c r="E71" s="3485">
        <f t="shared" si="23"/>
        <v>35</v>
      </c>
      <c r="F71" s="3480">
        <f t="shared" si="24"/>
        <v>35</v>
      </c>
      <c r="G71" s="3485">
        <v>15</v>
      </c>
      <c r="H71" s="3484">
        <f t="shared" si="25"/>
        <v>50</v>
      </c>
      <c r="I71" s="3483">
        <v>2</v>
      </c>
      <c r="J71" s="3481"/>
      <c r="K71" s="3480"/>
      <c r="L71" s="3480"/>
      <c r="M71" s="3377"/>
      <c r="N71" s="3479"/>
      <c r="O71" s="3478"/>
      <c r="P71" s="3478"/>
      <c r="Q71" s="3372"/>
      <c r="R71" s="3482"/>
      <c r="S71" s="3480"/>
      <c r="T71" s="3480"/>
      <c r="U71" s="3380"/>
      <c r="V71" s="3451"/>
      <c r="W71" s="3444"/>
      <c r="X71" s="3444"/>
      <c r="Y71" s="3438"/>
      <c r="Z71" s="3451"/>
      <c r="AA71" s="3444"/>
      <c r="AB71" s="3444"/>
      <c r="AC71" s="3438"/>
      <c r="AD71" s="3451"/>
      <c r="AE71" s="3444"/>
      <c r="AF71" s="3444"/>
      <c r="AG71" s="3438"/>
      <c r="AH71" s="3451">
        <v>20</v>
      </c>
      <c r="AI71" s="3444">
        <v>15</v>
      </c>
      <c r="AJ71" s="3444">
        <v>15</v>
      </c>
      <c r="AK71" s="3438">
        <v>2</v>
      </c>
      <c r="AL71" s="3451"/>
      <c r="AM71" s="3444"/>
      <c r="AN71" s="3444"/>
      <c r="AO71" s="3438"/>
      <c r="AP71" s="3450"/>
      <c r="AQ71" s="3478"/>
      <c r="AR71" s="3478"/>
      <c r="AS71" s="3375"/>
      <c r="AT71" s="3479"/>
      <c r="AU71" s="3478"/>
      <c r="AV71" s="3478"/>
      <c r="AW71" s="3372"/>
      <c r="AX71" s="3477" t="s">
        <v>530</v>
      </c>
    </row>
    <row r="72" spans="1:50" s="3448" customFormat="1">
      <c r="A72" s="3487" t="s">
        <v>583</v>
      </c>
      <c r="B72" s="3486" t="s">
        <v>582</v>
      </c>
      <c r="C72" s="3452">
        <v>20</v>
      </c>
      <c r="D72" s="3480">
        <v>15</v>
      </c>
      <c r="E72" s="3485">
        <f t="shared" si="23"/>
        <v>35</v>
      </c>
      <c r="F72" s="3480">
        <f t="shared" si="24"/>
        <v>35</v>
      </c>
      <c r="G72" s="3485">
        <v>15</v>
      </c>
      <c r="H72" s="3484">
        <f t="shared" si="25"/>
        <v>50</v>
      </c>
      <c r="I72" s="3483">
        <f>M72+Q72+U72+Y72+AC72+AG72+AK72+AO72+AS72+AW72</f>
        <v>2</v>
      </c>
      <c r="J72" s="3481"/>
      <c r="K72" s="3480"/>
      <c r="L72" s="3480"/>
      <c r="M72" s="3377"/>
      <c r="N72" s="3479"/>
      <c r="O72" s="3478"/>
      <c r="P72" s="3478"/>
      <c r="Q72" s="3372"/>
      <c r="R72" s="3482"/>
      <c r="S72" s="3480"/>
      <c r="T72" s="3480"/>
      <c r="U72" s="3380"/>
      <c r="V72" s="3481"/>
      <c r="W72" s="3480"/>
      <c r="X72" s="3480"/>
      <c r="Y72" s="3380"/>
      <c r="Z72" s="3451"/>
      <c r="AA72" s="3444"/>
      <c r="AB72" s="3444"/>
      <c r="AC72" s="3438"/>
      <c r="AD72" s="3451"/>
      <c r="AE72" s="3444"/>
      <c r="AF72" s="3444"/>
      <c r="AG72" s="3438"/>
      <c r="AH72" s="3451">
        <v>20</v>
      </c>
      <c r="AI72" s="3444">
        <v>15</v>
      </c>
      <c r="AJ72" s="3444">
        <v>15</v>
      </c>
      <c r="AK72" s="3438">
        <v>2</v>
      </c>
      <c r="AL72" s="3451"/>
      <c r="AM72" s="3444"/>
      <c r="AN72" s="3444"/>
      <c r="AO72" s="3438"/>
      <c r="AP72" s="3450"/>
      <c r="AQ72" s="3478"/>
      <c r="AR72" s="3478"/>
      <c r="AS72" s="3375"/>
      <c r="AT72" s="3479"/>
      <c r="AU72" s="3478"/>
      <c r="AV72" s="3478"/>
      <c r="AW72" s="3372"/>
      <c r="AX72" s="3477" t="s">
        <v>530</v>
      </c>
    </row>
    <row r="73" spans="1:50" s="3370" customFormat="1" ht="13.5" customHeight="1">
      <c r="A73" s="3386" t="s">
        <v>581</v>
      </c>
      <c r="B73" s="3385" t="s">
        <v>580</v>
      </c>
      <c r="C73" s="3439">
        <v>20</v>
      </c>
      <c r="D73" s="3378">
        <v>15</v>
      </c>
      <c r="E73" s="3384">
        <f t="shared" si="23"/>
        <v>35</v>
      </c>
      <c r="F73" s="3378">
        <f t="shared" si="24"/>
        <v>35</v>
      </c>
      <c r="G73" s="3384">
        <v>40</v>
      </c>
      <c r="H73" s="3383">
        <f t="shared" si="25"/>
        <v>75</v>
      </c>
      <c r="I73" s="3382">
        <v>3</v>
      </c>
      <c r="J73" s="3379"/>
      <c r="K73" s="3378"/>
      <c r="L73" s="3378"/>
      <c r="M73" s="3377"/>
      <c r="N73" s="3374"/>
      <c r="O73" s="3373"/>
      <c r="P73" s="3373"/>
      <c r="Q73" s="3372"/>
      <c r="R73" s="3381"/>
      <c r="S73" s="3378"/>
      <c r="T73" s="3378"/>
      <c r="U73" s="3380"/>
      <c r="V73" s="3437"/>
      <c r="W73" s="3436"/>
      <c r="X73" s="3436"/>
      <c r="Y73" s="3438"/>
      <c r="Z73" s="3437"/>
      <c r="AA73" s="3436"/>
      <c r="AB73" s="3436"/>
      <c r="AC73" s="3438"/>
      <c r="AD73" s="3437">
        <v>20</v>
      </c>
      <c r="AE73" s="3436">
        <v>15</v>
      </c>
      <c r="AF73" s="3436">
        <v>40</v>
      </c>
      <c r="AG73" s="3438">
        <v>3</v>
      </c>
      <c r="AH73" s="3437"/>
      <c r="AI73" s="3436"/>
      <c r="AJ73" s="3436"/>
      <c r="AK73" s="3438"/>
      <c r="AL73" s="3437"/>
      <c r="AM73" s="3436"/>
      <c r="AN73" s="3436"/>
      <c r="AO73" s="3438"/>
      <c r="AP73" s="3434"/>
      <c r="AQ73" s="3373"/>
      <c r="AR73" s="3373"/>
      <c r="AS73" s="3375"/>
      <c r="AT73" s="3374"/>
      <c r="AU73" s="3373"/>
      <c r="AV73" s="3373"/>
      <c r="AW73" s="3372"/>
      <c r="AX73" s="3371" t="s">
        <v>532</v>
      </c>
    </row>
    <row r="74" spans="1:50" s="3370" customFormat="1">
      <c r="A74" s="3446" t="s">
        <v>579</v>
      </c>
      <c r="B74" s="3445" t="s">
        <v>578</v>
      </c>
      <c r="C74" s="3439">
        <v>20</v>
      </c>
      <c r="D74" s="3436">
        <v>15</v>
      </c>
      <c r="E74" s="3443">
        <f t="shared" si="23"/>
        <v>35</v>
      </c>
      <c r="F74" s="3436">
        <f t="shared" si="24"/>
        <v>35</v>
      </c>
      <c r="G74" s="3384">
        <v>40</v>
      </c>
      <c r="H74" s="3442">
        <f t="shared" si="25"/>
        <v>75</v>
      </c>
      <c r="I74" s="3441">
        <v>3</v>
      </c>
      <c r="J74" s="3437"/>
      <c r="K74" s="3436"/>
      <c r="L74" s="3436"/>
      <c r="M74" s="3440"/>
      <c r="N74" s="3434"/>
      <c r="O74" s="3433"/>
      <c r="P74" s="3433"/>
      <c r="Q74" s="3372"/>
      <c r="R74" s="3439"/>
      <c r="S74" s="3436"/>
      <c r="T74" s="3436"/>
      <c r="U74" s="3438"/>
      <c r="V74" s="3437"/>
      <c r="W74" s="3436"/>
      <c r="X74" s="3436"/>
      <c r="Y74" s="3438"/>
      <c r="Z74" s="3437"/>
      <c r="AA74" s="3436"/>
      <c r="AB74" s="3436"/>
      <c r="AC74" s="3438"/>
      <c r="AD74" s="3437">
        <v>20</v>
      </c>
      <c r="AE74" s="3436">
        <v>15</v>
      </c>
      <c r="AF74" s="3436">
        <v>40</v>
      </c>
      <c r="AG74" s="3438">
        <v>3</v>
      </c>
      <c r="AH74" s="3437"/>
      <c r="AI74" s="3436"/>
      <c r="AJ74" s="3436"/>
      <c r="AK74" s="3438"/>
      <c r="AL74" s="3437"/>
      <c r="AM74" s="3436"/>
      <c r="AN74" s="3436"/>
      <c r="AO74" s="3440"/>
      <c r="AP74" s="3434"/>
      <c r="AQ74" s="3433"/>
      <c r="AR74" s="3433"/>
      <c r="AS74" s="3375"/>
      <c r="AT74" s="3434"/>
      <c r="AU74" s="3433"/>
      <c r="AV74" s="3433"/>
      <c r="AW74" s="3372"/>
      <c r="AX74" s="3476" t="s">
        <v>532</v>
      </c>
    </row>
    <row r="75" spans="1:50" s="3370" customFormat="1">
      <c r="A75" s="3446" t="s">
        <v>577</v>
      </c>
      <c r="B75" s="3385" t="s">
        <v>576</v>
      </c>
      <c r="C75" s="3439">
        <v>20</v>
      </c>
      <c r="D75" s="3436">
        <v>15</v>
      </c>
      <c r="E75" s="3443">
        <f t="shared" si="23"/>
        <v>35</v>
      </c>
      <c r="F75" s="3436">
        <f t="shared" si="24"/>
        <v>35</v>
      </c>
      <c r="G75" s="3443">
        <v>15</v>
      </c>
      <c r="H75" s="3442">
        <f t="shared" si="25"/>
        <v>50</v>
      </c>
      <c r="I75" s="3441">
        <f>M75+Q75+U75+Y75+AC75+AG75+AK75+AO75+AS75+AW75</f>
        <v>2</v>
      </c>
      <c r="J75" s="3437"/>
      <c r="K75" s="3436"/>
      <c r="L75" s="3436"/>
      <c r="M75" s="3440"/>
      <c r="N75" s="3434"/>
      <c r="O75" s="3433"/>
      <c r="P75" s="3433"/>
      <c r="Q75" s="3372"/>
      <c r="R75" s="3439"/>
      <c r="S75" s="3436"/>
      <c r="T75" s="3436"/>
      <c r="U75" s="3438"/>
      <c r="V75" s="3437"/>
      <c r="W75" s="3436"/>
      <c r="X75" s="3436"/>
      <c r="Y75" s="3438"/>
      <c r="Z75" s="3437">
        <v>20</v>
      </c>
      <c r="AA75" s="3436">
        <v>15</v>
      </c>
      <c r="AB75" s="3436">
        <v>15</v>
      </c>
      <c r="AC75" s="3438">
        <v>2</v>
      </c>
      <c r="AD75" s="3437"/>
      <c r="AE75" s="3436"/>
      <c r="AF75" s="3436"/>
      <c r="AG75" s="3438"/>
      <c r="AH75" s="3437"/>
      <c r="AI75" s="3436"/>
      <c r="AJ75" s="3436"/>
      <c r="AK75" s="3438"/>
      <c r="AL75" s="3437"/>
      <c r="AM75" s="3436"/>
      <c r="AN75" s="3436"/>
      <c r="AO75" s="3440"/>
      <c r="AP75" s="3434"/>
      <c r="AQ75" s="3433"/>
      <c r="AR75" s="3433"/>
      <c r="AS75" s="3375"/>
      <c r="AT75" s="3434"/>
      <c r="AU75" s="3433"/>
      <c r="AV75" s="3433"/>
      <c r="AW75" s="3372"/>
      <c r="AX75" s="3476" t="s">
        <v>533</v>
      </c>
    </row>
    <row r="76" spans="1:50" s="3370" customFormat="1">
      <c r="A76" s="3386" t="s">
        <v>575</v>
      </c>
      <c r="B76" s="3385" t="s">
        <v>574</v>
      </c>
      <c r="C76" s="3439">
        <v>20</v>
      </c>
      <c r="D76" s="3378">
        <v>15</v>
      </c>
      <c r="E76" s="3384">
        <f t="shared" si="23"/>
        <v>35</v>
      </c>
      <c r="F76" s="3378">
        <f t="shared" si="24"/>
        <v>35</v>
      </c>
      <c r="G76" s="3384">
        <v>15</v>
      </c>
      <c r="H76" s="3383">
        <f t="shared" si="25"/>
        <v>50</v>
      </c>
      <c r="I76" s="3382">
        <v>2</v>
      </c>
      <c r="J76" s="3379"/>
      <c r="K76" s="3378"/>
      <c r="L76" s="3378"/>
      <c r="M76" s="3377"/>
      <c r="N76" s="3374"/>
      <c r="O76" s="3373"/>
      <c r="P76" s="3373"/>
      <c r="Q76" s="3372"/>
      <c r="R76" s="3381"/>
      <c r="S76" s="3378"/>
      <c r="T76" s="3378"/>
      <c r="U76" s="3380"/>
      <c r="V76" s="3437"/>
      <c r="W76" s="3436"/>
      <c r="X76" s="3436"/>
      <c r="Y76" s="3438"/>
      <c r="Z76" s="3437"/>
      <c r="AA76" s="3436"/>
      <c r="AB76" s="3436"/>
      <c r="AC76" s="3438"/>
      <c r="AD76" s="3437"/>
      <c r="AE76" s="3436"/>
      <c r="AF76" s="3436"/>
      <c r="AG76" s="3438"/>
      <c r="AH76" s="3437"/>
      <c r="AI76" s="3436"/>
      <c r="AJ76" s="3436"/>
      <c r="AK76" s="3438"/>
      <c r="AL76" s="3437">
        <v>20</v>
      </c>
      <c r="AM76" s="3436">
        <v>15</v>
      </c>
      <c r="AN76" s="3436">
        <v>15</v>
      </c>
      <c r="AO76" s="3438">
        <v>2</v>
      </c>
      <c r="AP76" s="3434"/>
      <c r="AQ76" s="3373"/>
      <c r="AR76" s="3373"/>
      <c r="AS76" s="3375"/>
      <c r="AT76" s="3374"/>
      <c r="AU76" s="3373"/>
      <c r="AV76" s="3373"/>
      <c r="AW76" s="3372"/>
      <c r="AX76" s="3371" t="s">
        <v>484</v>
      </c>
    </row>
    <row r="77" spans="1:50" s="3370" customFormat="1">
      <c r="A77" s="3386" t="s">
        <v>573</v>
      </c>
      <c r="B77" s="3385" t="s">
        <v>572</v>
      </c>
      <c r="C77" s="3381">
        <v>15</v>
      </c>
      <c r="D77" s="3378">
        <v>30</v>
      </c>
      <c r="E77" s="3384">
        <f t="shared" si="23"/>
        <v>45</v>
      </c>
      <c r="F77" s="3378">
        <f t="shared" si="24"/>
        <v>45</v>
      </c>
      <c r="G77" s="3384">
        <v>30</v>
      </c>
      <c r="H77" s="3383">
        <f t="shared" si="25"/>
        <v>75</v>
      </c>
      <c r="I77" s="3382">
        <v>3</v>
      </c>
      <c r="J77" s="3379"/>
      <c r="K77" s="3378"/>
      <c r="L77" s="3378"/>
      <c r="M77" s="3377"/>
      <c r="N77" s="3374"/>
      <c r="O77" s="3373"/>
      <c r="P77" s="3373"/>
      <c r="Q77" s="3474"/>
      <c r="R77" s="3381"/>
      <c r="S77" s="3378"/>
      <c r="T77" s="3378"/>
      <c r="U77" s="3380"/>
      <c r="V77" s="3379"/>
      <c r="W77" s="3378"/>
      <c r="X77" s="3378"/>
      <c r="Y77" s="3380"/>
      <c r="Z77" s="3437"/>
      <c r="AA77" s="3436"/>
      <c r="AB77" s="3436"/>
      <c r="AC77" s="3438"/>
      <c r="AD77" s="3437"/>
      <c r="AE77" s="3436"/>
      <c r="AF77" s="3436"/>
      <c r="AG77" s="3438"/>
      <c r="AH77" s="3437"/>
      <c r="AI77" s="3436"/>
      <c r="AJ77" s="3436"/>
      <c r="AK77" s="3438"/>
      <c r="AL77" s="3437">
        <v>15</v>
      </c>
      <c r="AM77" s="3436">
        <v>30</v>
      </c>
      <c r="AN77" s="3436">
        <v>30</v>
      </c>
      <c r="AO77" s="3438">
        <v>3</v>
      </c>
      <c r="AP77" s="3434"/>
      <c r="AQ77" s="3373"/>
      <c r="AR77" s="3373"/>
      <c r="AS77" s="3475"/>
      <c r="AT77" s="3374"/>
      <c r="AU77" s="3373"/>
      <c r="AV77" s="3373"/>
      <c r="AW77" s="3474"/>
      <c r="AX77" s="3371" t="s">
        <v>484</v>
      </c>
    </row>
    <row r="78" spans="1:50" s="3460" customFormat="1" ht="18" customHeight="1">
      <c r="A78" s="3473">
        <v>40</v>
      </c>
      <c r="B78" s="3472" t="s">
        <v>571</v>
      </c>
      <c r="C78" s="3470">
        <f t="shared" ref="C78:H78" si="26">SUM(C79:C88)</f>
        <v>315</v>
      </c>
      <c r="D78" s="3470">
        <f t="shared" si="26"/>
        <v>285</v>
      </c>
      <c r="E78" s="3470">
        <f t="shared" si="26"/>
        <v>600</v>
      </c>
      <c r="F78" s="3470">
        <f t="shared" si="26"/>
        <v>600</v>
      </c>
      <c r="G78" s="3470">
        <f t="shared" si="26"/>
        <v>100</v>
      </c>
      <c r="H78" s="3470">
        <f t="shared" si="26"/>
        <v>700</v>
      </c>
      <c r="I78" s="3471">
        <f t="shared" ref="I78:AW78" si="27">SUM(I79:I89)</f>
        <v>37</v>
      </c>
      <c r="J78" s="3468">
        <f t="shared" si="27"/>
        <v>0</v>
      </c>
      <c r="K78" s="3467">
        <f t="shared" si="27"/>
        <v>0</v>
      </c>
      <c r="L78" s="3467">
        <f t="shared" si="27"/>
        <v>0</v>
      </c>
      <c r="M78" s="3466">
        <f t="shared" si="27"/>
        <v>0</v>
      </c>
      <c r="N78" s="3464">
        <f t="shared" si="27"/>
        <v>0</v>
      </c>
      <c r="O78" s="3463">
        <f t="shared" si="27"/>
        <v>0</v>
      </c>
      <c r="P78" s="3463">
        <f t="shared" si="27"/>
        <v>0</v>
      </c>
      <c r="Q78" s="3462">
        <f t="shared" si="27"/>
        <v>0</v>
      </c>
      <c r="R78" s="3470">
        <f t="shared" si="27"/>
        <v>120</v>
      </c>
      <c r="S78" s="3467">
        <f t="shared" si="27"/>
        <v>120</v>
      </c>
      <c r="T78" s="3467">
        <f t="shared" si="27"/>
        <v>35</v>
      </c>
      <c r="U78" s="3469">
        <f t="shared" si="27"/>
        <v>11</v>
      </c>
      <c r="V78" s="3468">
        <f t="shared" si="27"/>
        <v>15</v>
      </c>
      <c r="W78" s="3467">
        <f t="shared" si="27"/>
        <v>30</v>
      </c>
      <c r="X78" s="3467">
        <f t="shared" si="27"/>
        <v>5</v>
      </c>
      <c r="Y78" s="3469">
        <f t="shared" si="27"/>
        <v>2</v>
      </c>
      <c r="Z78" s="3468">
        <f t="shared" si="27"/>
        <v>60</v>
      </c>
      <c r="AA78" s="3467">
        <f t="shared" si="27"/>
        <v>45</v>
      </c>
      <c r="AB78" s="3467">
        <f t="shared" si="27"/>
        <v>20</v>
      </c>
      <c r="AC78" s="3469">
        <f t="shared" si="27"/>
        <v>5</v>
      </c>
      <c r="AD78" s="3468">
        <f t="shared" si="27"/>
        <v>90</v>
      </c>
      <c r="AE78" s="3467">
        <f t="shared" si="27"/>
        <v>105</v>
      </c>
      <c r="AF78" s="3467">
        <f t="shared" si="27"/>
        <v>30</v>
      </c>
      <c r="AG78" s="3469">
        <f t="shared" si="27"/>
        <v>9</v>
      </c>
      <c r="AH78" s="3468">
        <f t="shared" si="27"/>
        <v>15</v>
      </c>
      <c r="AI78" s="3467">
        <f t="shared" si="27"/>
        <v>90</v>
      </c>
      <c r="AJ78" s="3467">
        <f t="shared" si="27"/>
        <v>20</v>
      </c>
      <c r="AK78" s="3469">
        <f t="shared" si="27"/>
        <v>5</v>
      </c>
      <c r="AL78" s="3468">
        <f t="shared" si="27"/>
        <v>60</v>
      </c>
      <c r="AM78" s="3467">
        <f t="shared" si="27"/>
        <v>45</v>
      </c>
      <c r="AN78" s="3467">
        <f t="shared" si="27"/>
        <v>20</v>
      </c>
      <c r="AO78" s="3466">
        <f t="shared" si="27"/>
        <v>5</v>
      </c>
      <c r="AP78" s="3464">
        <f t="shared" si="27"/>
        <v>0</v>
      </c>
      <c r="AQ78" s="3463">
        <f t="shared" si="27"/>
        <v>0</v>
      </c>
      <c r="AR78" s="3463">
        <f t="shared" si="27"/>
        <v>0</v>
      </c>
      <c r="AS78" s="3465">
        <f t="shared" si="27"/>
        <v>0</v>
      </c>
      <c r="AT78" s="3464">
        <f t="shared" si="27"/>
        <v>0</v>
      </c>
      <c r="AU78" s="3463">
        <f t="shared" si="27"/>
        <v>0</v>
      </c>
      <c r="AV78" s="3463">
        <f t="shared" si="27"/>
        <v>0</v>
      </c>
      <c r="AW78" s="3462">
        <f t="shared" si="27"/>
        <v>0</v>
      </c>
      <c r="AX78" s="3461" t="s">
        <v>570</v>
      </c>
    </row>
    <row r="79" spans="1:50" s="3370" customFormat="1" ht="25.5">
      <c r="A79" s="3446" t="s">
        <v>569</v>
      </c>
      <c r="B79" s="3445" t="s">
        <v>568</v>
      </c>
      <c r="C79" s="3439">
        <v>45</v>
      </c>
      <c r="D79" s="3444">
        <v>90</v>
      </c>
      <c r="E79" s="3443">
        <f>SUM(C79:D79)</f>
        <v>135</v>
      </c>
      <c r="F79" s="3436">
        <f>SUM(E79:E79)</f>
        <v>135</v>
      </c>
      <c r="G79" s="3443">
        <v>15</v>
      </c>
      <c r="H79" s="3442">
        <v>150</v>
      </c>
      <c r="I79" s="3441">
        <v>6</v>
      </c>
      <c r="J79" s="3437"/>
      <c r="K79" s="3436"/>
      <c r="L79" s="3436"/>
      <c r="M79" s="3440"/>
      <c r="N79" s="3434"/>
      <c r="O79" s="3433"/>
      <c r="P79" s="3433"/>
      <c r="Q79" s="3372"/>
      <c r="R79" s="3437">
        <v>30</v>
      </c>
      <c r="S79" s="3436">
        <v>60</v>
      </c>
      <c r="T79" s="3436">
        <v>10</v>
      </c>
      <c r="U79" s="3438">
        <v>4</v>
      </c>
      <c r="V79" s="3437">
        <v>15</v>
      </c>
      <c r="W79" s="3436">
        <v>30</v>
      </c>
      <c r="X79" s="3436">
        <v>5</v>
      </c>
      <c r="Y79" s="3438">
        <v>2</v>
      </c>
      <c r="Z79" s="3437"/>
      <c r="AA79" s="3436"/>
      <c r="AB79" s="3436"/>
      <c r="AC79" s="3438"/>
      <c r="AD79" s="3437"/>
      <c r="AE79" s="3436"/>
      <c r="AF79" s="3436"/>
      <c r="AG79" s="3438"/>
      <c r="AH79" s="3437"/>
      <c r="AI79" s="3436"/>
      <c r="AJ79" s="3436"/>
      <c r="AK79" s="3438"/>
      <c r="AL79" s="3437"/>
      <c r="AM79" s="3436"/>
      <c r="AN79" s="3436"/>
      <c r="AO79" s="3459"/>
      <c r="AP79" s="3434"/>
      <c r="AQ79" s="3433"/>
      <c r="AR79" s="3433"/>
      <c r="AS79" s="3375"/>
      <c r="AT79" s="3434"/>
      <c r="AU79" s="3433"/>
      <c r="AV79" s="3433"/>
      <c r="AW79" s="3372"/>
      <c r="AX79" s="3432" t="s">
        <v>567</v>
      </c>
    </row>
    <row r="80" spans="1:50" s="3370" customFormat="1">
      <c r="A80" s="3446" t="s">
        <v>566</v>
      </c>
      <c r="B80" s="3445" t="s">
        <v>565</v>
      </c>
      <c r="C80" s="3439">
        <v>30</v>
      </c>
      <c r="D80" s="3444">
        <v>15</v>
      </c>
      <c r="E80" s="3443">
        <v>45</v>
      </c>
      <c r="F80" s="3436">
        <v>45</v>
      </c>
      <c r="G80" s="3443">
        <v>5</v>
      </c>
      <c r="H80" s="3442">
        <v>50</v>
      </c>
      <c r="I80" s="3441">
        <v>2</v>
      </c>
      <c r="J80" s="3437"/>
      <c r="K80" s="3436"/>
      <c r="L80" s="3436"/>
      <c r="M80" s="3440"/>
      <c r="N80" s="3434"/>
      <c r="O80" s="3433"/>
      <c r="P80" s="3433"/>
      <c r="Q80" s="3372"/>
      <c r="R80" s="3439">
        <v>30</v>
      </c>
      <c r="S80" s="3436">
        <v>15</v>
      </c>
      <c r="T80" s="3436">
        <v>5</v>
      </c>
      <c r="U80" s="3438">
        <v>2</v>
      </c>
      <c r="V80" s="3437"/>
      <c r="W80" s="3436"/>
      <c r="X80" s="3436"/>
      <c r="Y80" s="3438"/>
      <c r="Z80" s="3437"/>
      <c r="AA80" s="3436"/>
      <c r="AB80" s="3436"/>
      <c r="AC80" s="3438"/>
      <c r="AD80" s="3437"/>
      <c r="AE80" s="3436"/>
      <c r="AF80" s="3436"/>
      <c r="AG80" s="3438"/>
      <c r="AH80" s="3437"/>
      <c r="AI80" s="3436"/>
      <c r="AJ80" s="3436"/>
      <c r="AK80" s="3438"/>
      <c r="AL80" s="3437"/>
      <c r="AM80" s="3436"/>
      <c r="AN80" s="3436"/>
      <c r="AO80" s="3458"/>
      <c r="AP80" s="3434"/>
      <c r="AQ80" s="3433"/>
      <c r="AR80" s="3433"/>
      <c r="AS80" s="3375"/>
      <c r="AT80" s="3434"/>
      <c r="AU80" s="3433"/>
      <c r="AV80" s="3433"/>
      <c r="AW80" s="3372"/>
      <c r="AX80" s="3432" t="s">
        <v>552</v>
      </c>
    </row>
    <row r="81" spans="1:50" s="3370" customFormat="1">
      <c r="A81" s="3446" t="s">
        <v>564</v>
      </c>
      <c r="B81" s="3445" t="s">
        <v>563</v>
      </c>
      <c r="C81" s="3439">
        <v>30</v>
      </c>
      <c r="D81" s="3444">
        <v>30</v>
      </c>
      <c r="E81" s="3443">
        <v>60</v>
      </c>
      <c r="F81" s="3436">
        <v>60</v>
      </c>
      <c r="G81" s="3443">
        <v>15</v>
      </c>
      <c r="H81" s="3442">
        <v>75</v>
      </c>
      <c r="I81" s="3441">
        <v>3</v>
      </c>
      <c r="J81" s="3437"/>
      <c r="K81" s="3436"/>
      <c r="L81" s="3436"/>
      <c r="M81" s="3440"/>
      <c r="N81" s="3434"/>
      <c r="O81" s="3433"/>
      <c r="P81" s="3433"/>
      <c r="Q81" s="3372"/>
      <c r="R81" s="3439">
        <v>30</v>
      </c>
      <c r="S81" s="3436">
        <v>30</v>
      </c>
      <c r="T81" s="3436">
        <v>15</v>
      </c>
      <c r="U81" s="3438">
        <v>3</v>
      </c>
      <c r="V81" s="3437"/>
      <c r="W81" s="3436"/>
      <c r="X81" s="3436"/>
      <c r="Y81" s="3438"/>
      <c r="Z81" s="3437"/>
      <c r="AA81" s="3436"/>
      <c r="AB81" s="3436"/>
      <c r="AC81" s="3438"/>
      <c r="AD81" s="3437"/>
      <c r="AE81" s="3436"/>
      <c r="AF81" s="3436"/>
      <c r="AG81" s="3438"/>
      <c r="AH81" s="3437"/>
      <c r="AI81" s="3436"/>
      <c r="AJ81" s="3436"/>
      <c r="AK81" s="3438"/>
      <c r="AL81" s="3437"/>
      <c r="AM81" s="3436"/>
      <c r="AN81" s="3436"/>
      <c r="AO81" s="3458"/>
      <c r="AP81" s="3434"/>
      <c r="AQ81" s="3433"/>
      <c r="AR81" s="3433"/>
      <c r="AS81" s="3375"/>
      <c r="AT81" s="3434"/>
      <c r="AU81" s="3433"/>
      <c r="AV81" s="3433"/>
      <c r="AW81" s="3372"/>
      <c r="AX81" s="3432" t="s">
        <v>552</v>
      </c>
    </row>
    <row r="82" spans="1:50" s="3370" customFormat="1">
      <c r="A82" s="3446" t="s">
        <v>562</v>
      </c>
      <c r="B82" s="3445" t="s">
        <v>561</v>
      </c>
      <c r="C82" s="3439">
        <v>30</v>
      </c>
      <c r="D82" s="3444">
        <v>30</v>
      </c>
      <c r="E82" s="3443">
        <v>60</v>
      </c>
      <c r="F82" s="3436">
        <v>60</v>
      </c>
      <c r="G82" s="3443">
        <v>15</v>
      </c>
      <c r="H82" s="3442">
        <v>75</v>
      </c>
      <c r="I82" s="3441">
        <v>3</v>
      </c>
      <c r="J82" s="3437"/>
      <c r="K82" s="3436"/>
      <c r="L82" s="3436"/>
      <c r="M82" s="3440"/>
      <c r="N82" s="3434"/>
      <c r="O82" s="3433"/>
      <c r="P82" s="3433"/>
      <c r="Q82" s="3372"/>
      <c r="R82" s="3439"/>
      <c r="S82" s="3436"/>
      <c r="T82" s="3436"/>
      <c r="U82" s="3438"/>
      <c r="V82" s="3437"/>
      <c r="W82" s="3436"/>
      <c r="X82" s="3436"/>
      <c r="Y82" s="3438"/>
      <c r="Z82" s="3437"/>
      <c r="AA82" s="3436"/>
      <c r="AB82" s="3436"/>
      <c r="AC82" s="3438"/>
      <c r="AD82" s="3437">
        <v>30</v>
      </c>
      <c r="AE82" s="3436">
        <v>30</v>
      </c>
      <c r="AF82" s="3436">
        <v>15</v>
      </c>
      <c r="AG82" s="3438">
        <v>3</v>
      </c>
      <c r="AH82" s="3437"/>
      <c r="AI82" s="3436"/>
      <c r="AJ82" s="3436"/>
      <c r="AK82" s="3438"/>
      <c r="AL82" s="3437"/>
      <c r="AM82" s="3436"/>
      <c r="AN82" s="3436"/>
      <c r="AO82" s="3447"/>
      <c r="AP82" s="3434"/>
      <c r="AQ82" s="3433"/>
      <c r="AR82" s="3433"/>
      <c r="AS82" s="3375"/>
      <c r="AT82" s="3434"/>
      <c r="AU82" s="3433"/>
      <c r="AV82" s="3433"/>
      <c r="AW82" s="3372"/>
      <c r="AX82" s="3432" t="s">
        <v>532</v>
      </c>
    </row>
    <row r="83" spans="1:50" s="3448" customFormat="1">
      <c r="A83" s="3457" t="s">
        <v>560</v>
      </c>
      <c r="B83" s="3456" t="s">
        <v>559</v>
      </c>
      <c r="C83" s="3452">
        <v>30</v>
      </c>
      <c r="D83" s="3444">
        <v>15</v>
      </c>
      <c r="E83" s="3455">
        <v>45</v>
      </c>
      <c r="F83" s="3444">
        <v>45</v>
      </c>
      <c r="G83" s="3455">
        <v>5</v>
      </c>
      <c r="H83" s="3454">
        <v>50</v>
      </c>
      <c r="I83" s="3453">
        <v>2</v>
      </c>
      <c r="J83" s="3451"/>
      <c r="K83" s="3444"/>
      <c r="L83" s="3444"/>
      <c r="M83" s="3440"/>
      <c r="N83" s="3450"/>
      <c r="O83" s="3449"/>
      <c r="P83" s="3449"/>
      <c r="Q83" s="3372"/>
      <c r="R83" s="3452"/>
      <c r="S83" s="3444"/>
      <c r="T83" s="3444"/>
      <c r="U83" s="3438"/>
      <c r="V83" s="3451"/>
      <c r="W83" s="3444"/>
      <c r="X83" s="3444"/>
      <c r="Y83" s="3438"/>
      <c r="Z83" s="3451"/>
      <c r="AA83" s="3444"/>
      <c r="AB83" s="3444"/>
      <c r="AC83" s="3438"/>
      <c r="AD83" s="3451"/>
      <c r="AE83" s="3444"/>
      <c r="AF83" s="3444"/>
      <c r="AG83" s="3438"/>
      <c r="AH83" s="3451"/>
      <c r="AI83" s="3444"/>
      <c r="AJ83" s="3444"/>
      <c r="AK83" s="3438"/>
      <c r="AL83" s="3451">
        <v>30</v>
      </c>
      <c r="AM83" s="3444">
        <v>15</v>
      </c>
      <c r="AN83" s="3444">
        <v>5</v>
      </c>
      <c r="AO83" s="3447">
        <v>2</v>
      </c>
      <c r="AP83" s="3450"/>
      <c r="AQ83" s="3449"/>
      <c r="AR83" s="3449"/>
      <c r="AS83" s="3375"/>
      <c r="AT83" s="3450"/>
      <c r="AU83" s="3449"/>
      <c r="AV83" s="3449"/>
      <c r="AW83" s="3372"/>
      <c r="AX83" s="3432" t="s">
        <v>484</v>
      </c>
    </row>
    <row r="84" spans="1:50" s="3448" customFormat="1">
      <c r="A84" s="3457" t="s">
        <v>558</v>
      </c>
      <c r="B84" s="3456" t="s">
        <v>557</v>
      </c>
      <c r="C84" s="3452">
        <v>30</v>
      </c>
      <c r="D84" s="3444">
        <v>15</v>
      </c>
      <c r="E84" s="3455">
        <v>45</v>
      </c>
      <c r="F84" s="3444">
        <v>45</v>
      </c>
      <c r="G84" s="3455">
        <v>5</v>
      </c>
      <c r="H84" s="3454">
        <v>50</v>
      </c>
      <c r="I84" s="3453">
        <v>2</v>
      </c>
      <c r="J84" s="3451"/>
      <c r="K84" s="3444"/>
      <c r="L84" s="3444"/>
      <c r="M84" s="3440"/>
      <c r="N84" s="3450"/>
      <c r="O84" s="3449"/>
      <c r="P84" s="3449"/>
      <c r="Q84" s="3372"/>
      <c r="R84" s="3452"/>
      <c r="S84" s="3444"/>
      <c r="T84" s="3444"/>
      <c r="U84" s="3438"/>
      <c r="V84" s="3451"/>
      <c r="W84" s="3444"/>
      <c r="X84" s="3444"/>
      <c r="Y84" s="3438"/>
      <c r="Z84" s="3451"/>
      <c r="AA84" s="3444"/>
      <c r="AB84" s="3444"/>
      <c r="AC84" s="3438"/>
      <c r="AD84" s="3451">
        <v>30</v>
      </c>
      <c r="AE84" s="3444">
        <v>15</v>
      </c>
      <c r="AF84" s="3444">
        <v>5</v>
      </c>
      <c r="AG84" s="3438">
        <v>2</v>
      </c>
      <c r="AH84" s="3451"/>
      <c r="AI84" s="3444"/>
      <c r="AJ84" s="3444"/>
      <c r="AK84" s="3438"/>
      <c r="AL84" s="3451"/>
      <c r="AM84" s="3444"/>
      <c r="AN84" s="3444"/>
      <c r="AO84" s="3447"/>
      <c r="AP84" s="3450"/>
      <c r="AQ84" s="3449"/>
      <c r="AR84" s="3449"/>
      <c r="AS84" s="3375"/>
      <c r="AT84" s="3450"/>
      <c r="AU84" s="3449"/>
      <c r="AV84" s="3449"/>
      <c r="AW84" s="3372"/>
      <c r="AX84" s="3432" t="s">
        <v>532</v>
      </c>
    </row>
    <row r="85" spans="1:50" s="3370" customFormat="1">
      <c r="A85" s="3446" t="s">
        <v>556</v>
      </c>
      <c r="B85" s="3445" t="s">
        <v>555</v>
      </c>
      <c r="C85" s="3439">
        <v>30</v>
      </c>
      <c r="D85" s="3444">
        <v>15</v>
      </c>
      <c r="E85" s="3443">
        <v>45</v>
      </c>
      <c r="F85" s="3436">
        <v>45</v>
      </c>
      <c r="G85" s="3443">
        <v>5</v>
      </c>
      <c r="H85" s="3442">
        <v>50</v>
      </c>
      <c r="I85" s="3441">
        <v>2</v>
      </c>
      <c r="J85" s="3437"/>
      <c r="K85" s="3436"/>
      <c r="L85" s="3436"/>
      <c r="M85" s="3440"/>
      <c r="N85" s="3434"/>
      <c r="O85" s="3433"/>
      <c r="P85" s="3433"/>
      <c r="Q85" s="3372"/>
      <c r="R85" s="3439"/>
      <c r="S85" s="3436"/>
      <c r="T85" s="3436"/>
      <c r="U85" s="3438"/>
      <c r="V85" s="3437"/>
      <c r="W85" s="3436"/>
      <c r="X85" s="3436"/>
      <c r="Y85" s="3438"/>
      <c r="Z85" s="3437">
        <v>30</v>
      </c>
      <c r="AA85" s="3436">
        <v>15</v>
      </c>
      <c r="AB85" s="3436">
        <v>5</v>
      </c>
      <c r="AC85" s="3438">
        <v>2</v>
      </c>
      <c r="AD85" s="3437"/>
      <c r="AE85" s="3436"/>
      <c r="AF85" s="3436"/>
      <c r="AG85" s="3438"/>
      <c r="AH85" s="3437"/>
      <c r="AI85" s="3436"/>
      <c r="AJ85" s="3436"/>
      <c r="AK85" s="3438"/>
      <c r="AL85" s="3433"/>
      <c r="AM85" s="3433"/>
      <c r="AN85" s="3433"/>
      <c r="AO85" s="3447"/>
      <c r="AP85" s="3434"/>
      <c r="AQ85" s="3433"/>
      <c r="AR85" s="3433"/>
      <c r="AS85" s="3375"/>
      <c r="AT85" s="3434"/>
      <c r="AU85" s="3433"/>
      <c r="AV85" s="3433"/>
      <c r="AW85" s="3372"/>
      <c r="AX85" s="3432" t="s">
        <v>533</v>
      </c>
    </row>
    <row r="86" spans="1:50" s="3370" customFormat="1">
      <c r="A86" s="3446" t="s">
        <v>554</v>
      </c>
      <c r="B86" s="3445" t="s">
        <v>553</v>
      </c>
      <c r="C86" s="3439">
        <v>30</v>
      </c>
      <c r="D86" s="3444">
        <v>15</v>
      </c>
      <c r="E86" s="3443">
        <v>45</v>
      </c>
      <c r="F86" s="3436">
        <v>45</v>
      </c>
      <c r="G86" s="3443">
        <v>5</v>
      </c>
      <c r="H86" s="3442">
        <v>50</v>
      </c>
      <c r="I86" s="3441">
        <v>2</v>
      </c>
      <c r="J86" s="3437"/>
      <c r="K86" s="3436"/>
      <c r="L86" s="3436"/>
      <c r="M86" s="3440"/>
      <c r="N86" s="3434"/>
      <c r="O86" s="3433"/>
      <c r="P86" s="3433"/>
      <c r="Q86" s="3372"/>
      <c r="R86" s="3439">
        <v>30</v>
      </c>
      <c r="S86" s="3436">
        <v>15</v>
      </c>
      <c r="T86" s="3436">
        <v>5</v>
      </c>
      <c r="U86" s="3438">
        <v>2</v>
      </c>
      <c r="V86" s="3437"/>
      <c r="W86" s="3436"/>
      <c r="X86" s="3436"/>
      <c r="Y86" s="3438"/>
      <c r="Z86" s="3437"/>
      <c r="AA86" s="3436"/>
      <c r="AB86" s="3436"/>
      <c r="AC86" s="3438"/>
      <c r="AD86" s="3437"/>
      <c r="AE86" s="3436"/>
      <c r="AF86" s="3436"/>
      <c r="AG86" s="3438"/>
      <c r="AH86" s="3437"/>
      <c r="AI86" s="3436"/>
      <c r="AJ86" s="3436"/>
      <c r="AK86" s="3438"/>
      <c r="AL86" s="3437"/>
      <c r="AM86" s="3436"/>
      <c r="AN86" s="3436"/>
      <c r="AO86" s="3447"/>
      <c r="AP86" s="3434"/>
      <c r="AQ86" s="3433"/>
      <c r="AR86" s="3433"/>
      <c r="AS86" s="3375"/>
      <c r="AT86" s="3434"/>
      <c r="AU86" s="3433"/>
      <c r="AV86" s="3433"/>
      <c r="AW86" s="3372"/>
      <c r="AX86" s="3432" t="s">
        <v>552</v>
      </c>
    </row>
    <row r="87" spans="1:50" s="3370" customFormat="1">
      <c r="A87" s="3446" t="s">
        <v>551</v>
      </c>
      <c r="B87" s="3445" t="s">
        <v>550</v>
      </c>
      <c r="C87" s="3439">
        <v>30</v>
      </c>
      <c r="D87" s="3444">
        <v>30</v>
      </c>
      <c r="E87" s="3443">
        <v>60</v>
      </c>
      <c r="F87" s="3436">
        <v>60</v>
      </c>
      <c r="G87" s="3443">
        <v>15</v>
      </c>
      <c r="H87" s="3442">
        <v>75</v>
      </c>
      <c r="I87" s="3441">
        <v>3</v>
      </c>
      <c r="J87" s="3437"/>
      <c r="K87" s="3436"/>
      <c r="L87" s="3436"/>
      <c r="M87" s="3440"/>
      <c r="N87" s="3434"/>
      <c r="O87" s="3433"/>
      <c r="P87" s="3433"/>
      <c r="Q87" s="3372"/>
      <c r="R87" s="3439"/>
      <c r="S87" s="3436"/>
      <c r="T87" s="3436"/>
      <c r="U87" s="3438"/>
      <c r="V87" s="3437"/>
      <c r="W87" s="3436"/>
      <c r="X87" s="3436"/>
      <c r="Y87" s="3438"/>
      <c r="Z87" s="3437">
        <v>30</v>
      </c>
      <c r="AA87" s="3436">
        <v>30</v>
      </c>
      <c r="AB87" s="3436">
        <v>15</v>
      </c>
      <c r="AC87" s="3438">
        <v>3</v>
      </c>
      <c r="AD87" s="3437"/>
      <c r="AE87" s="3436"/>
      <c r="AF87" s="3436"/>
      <c r="AG87" s="3438"/>
      <c r="AH87" s="3437"/>
      <c r="AI87" s="3436"/>
      <c r="AJ87" s="3436"/>
      <c r="AK87" s="3438"/>
      <c r="AL87" s="3437"/>
      <c r="AM87" s="3436"/>
      <c r="AN87" s="3436"/>
      <c r="AO87" s="3447"/>
      <c r="AP87" s="3434"/>
      <c r="AQ87" s="3433"/>
      <c r="AR87" s="3433"/>
      <c r="AS87" s="3375"/>
      <c r="AT87" s="3434"/>
      <c r="AU87" s="3433"/>
      <c r="AV87" s="3433"/>
      <c r="AW87" s="3372"/>
      <c r="AX87" s="3432" t="s">
        <v>533</v>
      </c>
    </row>
    <row r="88" spans="1:50" s="3370" customFormat="1" ht="25.5">
      <c r="A88" s="3446" t="s">
        <v>549</v>
      </c>
      <c r="B88" s="3445" t="s">
        <v>548</v>
      </c>
      <c r="C88" s="3439">
        <v>30</v>
      </c>
      <c r="D88" s="3444">
        <v>30</v>
      </c>
      <c r="E88" s="3443">
        <v>60</v>
      </c>
      <c r="F88" s="3436">
        <v>60</v>
      </c>
      <c r="G88" s="3443">
        <v>15</v>
      </c>
      <c r="H88" s="3442">
        <v>75</v>
      </c>
      <c r="I88" s="3441">
        <v>3</v>
      </c>
      <c r="J88" s="3437"/>
      <c r="K88" s="3436"/>
      <c r="L88" s="3436"/>
      <c r="M88" s="3440"/>
      <c r="N88" s="3434"/>
      <c r="O88" s="3433"/>
      <c r="P88" s="3433"/>
      <c r="Q88" s="3372"/>
      <c r="R88" s="3439"/>
      <c r="S88" s="3436"/>
      <c r="T88" s="3436"/>
      <c r="U88" s="3438"/>
      <c r="V88" s="3437"/>
      <c r="W88" s="3436"/>
      <c r="X88" s="3436"/>
      <c r="Y88" s="3438"/>
      <c r="Z88" s="3437"/>
      <c r="AA88" s="3436"/>
      <c r="AB88" s="3436"/>
      <c r="AC88" s="3438"/>
      <c r="AD88" s="3437"/>
      <c r="AE88" s="3436"/>
      <c r="AF88" s="3436"/>
      <c r="AG88" s="3438"/>
      <c r="AH88" s="3437"/>
      <c r="AI88" s="3436"/>
      <c r="AJ88" s="3436"/>
      <c r="AK88" s="3438"/>
      <c r="AL88" s="3437">
        <v>30</v>
      </c>
      <c r="AM88" s="3436">
        <v>30</v>
      </c>
      <c r="AN88" s="3436">
        <v>15</v>
      </c>
      <c r="AO88" s="3447">
        <v>3</v>
      </c>
      <c r="AP88" s="3434"/>
      <c r="AQ88" s="3433"/>
      <c r="AR88" s="3433"/>
      <c r="AS88" s="3375"/>
      <c r="AT88" s="3434"/>
      <c r="AU88" s="3433"/>
      <c r="AV88" s="3433"/>
      <c r="AW88" s="3372"/>
      <c r="AX88" s="3432" t="s">
        <v>484</v>
      </c>
    </row>
    <row r="89" spans="1:50" s="3370" customFormat="1" ht="15.75" thickBot="1">
      <c r="A89" s="3446" t="s">
        <v>547</v>
      </c>
      <c r="B89" s="3445" t="s">
        <v>546</v>
      </c>
      <c r="C89" s="3439">
        <v>45</v>
      </c>
      <c r="D89" s="3444">
        <v>150</v>
      </c>
      <c r="E89" s="3443">
        <f>SUM(C89:D89)</f>
        <v>195</v>
      </c>
      <c r="F89" s="3436">
        <f>SUM(E89:E89)</f>
        <v>195</v>
      </c>
      <c r="G89" s="3443">
        <v>30</v>
      </c>
      <c r="H89" s="3442">
        <f>SUM(F89:G89)</f>
        <v>225</v>
      </c>
      <c r="I89" s="3441">
        <v>9</v>
      </c>
      <c r="J89" s="3437"/>
      <c r="K89" s="3436"/>
      <c r="L89" s="3436"/>
      <c r="M89" s="3440"/>
      <c r="N89" s="3434"/>
      <c r="O89" s="3433"/>
      <c r="P89" s="3433"/>
      <c r="Q89" s="3372"/>
      <c r="R89" s="3439"/>
      <c r="S89" s="3436"/>
      <c r="T89" s="3436"/>
      <c r="U89" s="3438"/>
      <c r="V89" s="3437"/>
      <c r="W89" s="3436"/>
      <c r="X89" s="3436"/>
      <c r="Y89" s="3438"/>
      <c r="Z89" s="3437"/>
      <c r="AA89" s="3436"/>
      <c r="AB89" s="3436"/>
      <c r="AC89" s="3438"/>
      <c r="AD89" s="3437">
        <v>30</v>
      </c>
      <c r="AE89" s="3436">
        <v>60</v>
      </c>
      <c r="AF89" s="3436">
        <v>10</v>
      </c>
      <c r="AG89" s="3438">
        <v>4</v>
      </c>
      <c r="AH89" s="3437">
        <v>15</v>
      </c>
      <c r="AI89" s="3436">
        <v>90</v>
      </c>
      <c r="AJ89" s="3436">
        <v>20</v>
      </c>
      <c r="AK89" s="3438">
        <v>5</v>
      </c>
      <c r="AL89" s="3437"/>
      <c r="AM89" s="3436"/>
      <c r="AN89" s="3436"/>
      <c r="AO89" s="3435"/>
      <c r="AP89" s="3434"/>
      <c r="AQ89" s="3433"/>
      <c r="AR89" s="3433"/>
      <c r="AS89" s="3375"/>
      <c r="AT89" s="3434"/>
      <c r="AU89" s="3433"/>
      <c r="AV89" s="3433"/>
      <c r="AW89" s="3372"/>
      <c r="AX89" s="3432" t="s">
        <v>545</v>
      </c>
    </row>
    <row r="90" spans="1:50">
      <c r="A90" s="3405" t="s">
        <v>544</v>
      </c>
      <c r="B90" s="3404" t="s">
        <v>543</v>
      </c>
      <c r="C90" s="3431">
        <f t="shared" ref="C90:I90" si="28">SUM(C91:C92)</f>
        <v>0</v>
      </c>
      <c r="D90" s="3428">
        <f t="shared" si="28"/>
        <v>60</v>
      </c>
      <c r="E90" s="3428">
        <f t="shared" si="28"/>
        <v>60</v>
      </c>
      <c r="F90" s="3428">
        <f t="shared" si="28"/>
        <v>60</v>
      </c>
      <c r="G90" s="3428">
        <f t="shared" si="28"/>
        <v>565</v>
      </c>
      <c r="H90" s="3428">
        <f t="shared" si="28"/>
        <v>625</v>
      </c>
      <c r="I90" s="3430">
        <f t="shared" si="28"/>
        <v>25</v>
      </c>
      <c r="J90" s="3428">
        <f t="shared" ref="J90:AG90" si="29">SUM(J91:J91)</f>
        <v>0</v>
      </c>
      <c r="K90" s="3427">
        <f t="shared" si="29"/>
        <v>0</v>
      </c>
      <c r="L90" s="3427">
        <f t="shared" si="29"/>
        <v>0</v>
      </c>
      <c r="M90" s="3429">
        <f t="shared" si="29"/>
        <v>0</v>
      </c>
      <c r="N90" s="3428">
        <f t="shared" si="29"/>
        <v>0</v>
      </c>
      <c r="O90" s="3427">
        <f t="shared" si="29"/>
        <v>0</v>
      </c>
      <c r="P90" s="3427">
        <f t="shared" si="29"/>
        <v>0</v>
      </c>
      <c r="Q90" s="3429">
        <f t="shared" si="29"/>
        <v>0</v>
      </c>
      <c r="R90" s="3428">
        <f t="shared" si="29"/>
        <v>0</v>
      </c>
      <c r="S90" s="3427">
        <f t="shared" si="29"/>
        <v>0</v>
      </c>
      <c r="T90" s="3427">
        <f t="shared" si="29"/>
        <v>0</v>
      </c>
      <c r="U90" s="3429">
        <f t="shared" si="29"/>
        <v>0</v>
      </c>
      <c r="V90" s="3428">
        <f t="shared" si="29"/>
        <v>0</v>
      </c>
      <c r="W90" s="3427">
        <f t="shared" si="29"/>
        <v>0</v>
      </c>
      <c r="X90" s="3427">
        <f t="shared" si="29"/>
        <v>0</v>
      </c>
      <c r="Y90" s="3429">
        <f t="shared" si="29"/>
        <v>0</v>
      </c>
      <c r="Z90" s="3428">
        <f t="shared" si="29"/>
        <v>0</v>
      </c>
      <c r="AA90" s="3427">
        <f t="shared" si="29"/>
        <v>0</v>
      </c>
      <c r="AB90" s="3427">
        <f t="shared" si="29"/>
        <v>0</v>
      </c>
      <c r="AC90" s="3429">
        <f t="shared" si="29"/>
        <v>0</v>
      </c>
      <c r="AD90" s="3428">
        <f t="shared" si="29"/>
        <v>0</v>
      </c>
      <c r="AE90" s="3427">
        <f t="shared" si="29"/>
        <v>0</v>
      </c>
      <c r="AF90" s="3427">
        <f t="shared" si="29"/>
        <v>0</v>
      </c>
      <c r="AG90" s="3429">
        <f t="shared" si="29"/>
        <v>0</v>
      </c>
      <c r="AH90" s="3427">
        <f>SUM(AH91:AH92)</f>
        <v>0</v>
      </c>
      <c r="AI90" s="3427">
        <f>SUM(AI91:AI92)</f>
        <v>30</v>
      </c>
      <c r="AJ90" s="3427">
        <f>SUM(AJ91:AJ92)</f>
        <v>45</v>
      </c>
      <c r="AK90" s="3429">
        <f>SUM(AK91:AK92)</f>
        <v>3</v>
      </c>
      <c r="AL90" s="3428">
        <f t="shared" ref="AL90:AW90" si="30">SUM(AL91:AL91)</f>
        <v>0</v>
      </c>
      <c r="AM90" s="3427">
        <f t="shared" si="30"/>
        <v>0</v>
      </c>
      <c r="AN90" s="3427">
        <f t="shared" si="30"/>
        <v>0</v>
      </c>
      <c r="AO90" s="3429">
        <f t="shared" si="30"/>
        <v>0</v>
      </c>
      <c r="AP90" s="3428">
        <f t="shared" si="30"/>
        <v>0</v>
      </c>
      <c r="AQ90" s="3427">
        <f t="shared" si="30"/>
        <v>15</v>
      </c>
      <c r="AR90" s="3427">
        <f t="shared" si="30"/>
        <v>310</v>
      </c>
      <c r="AS90" s="3429">
        <f t="shared" si="30"/>
        <v>13</v>
      </c>
      <c r="AT90" s="3428">
        <f t="shared" si="30"/>
        <v>0</v>
      </c>
      <c r="AU90" s="3427">
        <f t="shared" si="30"/>
        <v>15</v>
      </c>
      <c r="AV90" s="3427">
        <f t="shared" si="30"/>
        <v>210</v>
      </c>
      <c r="AW90" s="3426">
        <f t="shared" si="30"/>
        <v>9</v>
      </c>
      <c r="AX90" s="3425" t="s">
        <v>542</v>
      </c>
    </row>
    <row r="91" spans="1:50">
      <c r="A91" s="3424">
        <v>41</v>
      </c>
      <c r="B91" s="3423" t="s">
        <v>13</v>
      </c>
      <c r="C91" s="3363">
        <f>J91+N91+R91+V91+Z91+AD91+AH91+AL91+AP91+AT91</f>
        <v>0</v>
      </c>
      <c r="D91" s="3422">
        <v>30</v>
      </c>
      <c r="E91" s="3366">
        <v>30</v>
      </c>
      <c r="F91" s="3360">
        <f>SUM(E91:E91)</f>
        <v>30</v>
      </c>
      <c r="G91" s="3366">
        <v>520</v>
      </c>
      <c r="H91" s="3365">
        <f>SUM(F91:G91)</f>
        <v>550</v>
      </c>
      <c r="I91" s="3364">
        <f>M91+Q91+U91+Y91+AC91+AG91+AK91+AO91+AS91+AW91</f>
        <v>22</v>
      </c>
      <c r="J91" s="3361"/>
      <c r="K91" s="3360"/>
      <c r="L91" s="3360"/>
      <c r="M91" s="3362"/>
      <c r="N91" s="3361"/>
      <c r="O91" s="3360"/>
      <c r="P91" s="3360"/>
      <c r="Q91" s="3421"/>
      <c r="R91" s="3361"/>
      <c r="S91" s="3360"/>
      <c r="T91" s="3360"/>
      <c r="U91" s="3362"/>
      <c r="V91" s="3361"/>
      <c r="W91" s="3360"/>
      <c r="X91" s="3360"/>
      <c r="Y91" s="3362"/>
      <c r="Z91" s="3361"/>
      <c r="AA91" s="3360"/>
      <c r="AB91" s="3360"/>
      <c r="AC91" s="3362"/>
      <c r="AD91" s="3361"/>
      <c r="AE91" s="3360"/>
      <c r="AF91" s="3360"/>
      <c r="AG91" s="3362"/>
      <c r="AH91" s="3361"/>
      <c r="AI91" s="3360"/>
      <c r="AJ91" s="3360"/>
      <c r="AK91" s="3362"/>
      <c r="AL91" s="3361"/>
      <c r="AM91" s="3360"/>
      <c r="AN91" s="3360"/>
      <c r="AO91" s="3362"/>
      <c r="AP91" s="3361">
        <v>0</v>
      </c>
      <c r="AQ91" s="3420">
        <v>15</v>
      </c>
      <c r="AR91" s="3420">
        <v>310</v>
      </c>
      <c r="AS91" s="3419">
        <v>13</v>
      </c>
      <c r="AT91" s="3361">
        <v>0</v>
      </c>
      <c r="AU91" s="3360">
        <v>15</v>
      </c>
      <c r="AV91" s="3360">
        <v>210</v>
      </c>
      <c r="AW91" s="3362">
        <v>9</v>
      </c>
      <c r="AX91" s="3418" t="s">
        <v>541</v>
      </c>
    </row>
    <row r="92" spans="1:50" ht="30" customHeight="1" thickBot="1">
      <c r="A92" s="3417">
        <v>42</v>
      </c>
      <c r="B92" s="3416" t="s">
        <v>540</v>
      </c>
      <c r="C92" s="3415">
        <f>J92+N92+R92+V92+Z92+AD92+AH3+AL92+AP92+AT92</f>
        <v>0</v>
      </c>
      <c r="D92" s="3414">
        <f>K92+O92+S92+W92+AA92+AE92+AI92+AM92+AQ92+AU92</f>
        <v>30</v>
      </c>
      <c r="E92" s="3413">
        <f>SUM(C92:D92)</f>
        <v>30</v>
      </c>
      <c r="F92" s="3408">
        <f>SUM(E92:E92)</f>
        <v>30</v>
      </c>
      <c r="G92" s="3413">
        <v>45</v>
      </c>
      <c r="H92" s="3412">
        <v>75</v>
      </c>
      <c r="I92" s="3411">
        <f>M92+Q92+U92+Y92+AC92+AG92+AK92+AO92+AS92+AW92</f>
        <v>3</v>
      </c>
      <c r="J92" s="3409"/>
      <c r="K92" s="3408"/>
      <c r="L92" s="3408"/>
      <c r="M92" s="3410"/>
      <c r="N92" s="3409"/>
      <c r="O92" s="3408"/>
      <c r="P92" s="3408"/>
      <c r="Q92" s="3240"/>
      <c r="R92" s="3409"/>
      <c r="S92" s="3408"/>
      <c r="T92" s="3408"/>
      <c r="U92" s="3410"/>
      <c r="V92" s="3409"/>
      <c r="W92" s="3408"/>
      <c r="X92" s="3408"/>
      <c r="Y92" s="3410"/>
      <c r="Z92" s="3409"/>
      <c r="AA92" s="3408"/>
      <c r="AB92" s="3408"/>
      <c r="AC92" s="3410"/>
      <c r="AD92" s="3409"/>
      <c r="AE92" s="3408"/>
      <c r="AF92" s="3408"/>
      <c r="AG92" s="3410"/>
      <c r="AH92" s="3409">
        <v>0</v>
      </c>
      <c r="AI92" s="3408">
        <v>30</v>
      </c>
      <c r="AJ92" s="3408">
        <v>45</v>
      </c>
      <c r="AK92" s="3410">
        <v>3</v>
      </c>
      <c r="AL92" s="3409"/>
      <c r="AM92" s="3243"/>
      <c r="AN92" s="3243"/>
      <c r="AO92" s="3245"/>
      <c r="AP92" s="3409"/>
      <c r="AQ92" s="3408"/>
      <c r="AR92" s="3408"/>
      <c r="AS92" s="3410"/>
      <c r="AT92" s="3409"/>
      <c r="AU92" s="3408"/>
      <c r="AV92" s="3408"/>
      <c r="AW92" s="3407"/>
      <c r="AX92" s="3406" t="s">
        <v>530</v>
      </c>
    </row>
    <row r="93" spans="1:50">
      <c r="A93" s="3405" t="s">
        <v>539</v>
      </c>
      <c r="B93" s="3404" t="s">
        <v>538</v>
      </c>
      <c r="C93" s="3400">
        <f t="shared" ref="C93:AW93" si="31">SUM(C94:C100)</f>
        <v>0</v>
      </c>
      <c r="D93" s="3397">
        <f t="shared" si="31"/>
        <v>1560</v>
      </c>
      <c r="E93" s="3403">
        <f t="shared" si="31"/>
        <v>1560</v>
      </c>
      <c r="F93" s="3397">
        <f t="shared" si="31"/>
        <v>1560</v>
      </c>
      <c r="G93" s="3403">
        <f t="shared" si="31"/>
        <v>0</v>
      </c>
      <c r="H93" s="3402">
        <f t="shared" si="31"/>
        <v>1560</v>
      </c>
      <c r="I93" s="3401">
        <f t="shared" si="31"/>
        <v>63</v>
      </c>
      <c r="J93" s="3398">
        <f t="shared" si="31"/>
        <v>0</v>
      </c>
      <c r="K93" s="3397">
        <f t="shared" si="31"/>
        <v>0</v>
      </c>
      <c r="L93" s="3397">
        <f t="shared" si="31"/>
        <v>0</v>
      </c>
      <c r="M93" s="3396">
        <f t="shared" si="31"/>
        <v>0</v>
      </c>
      <c r="N93" s="3395">
        <f t="shared" si="31"/>
        <v>0</v>
      </c>
      <c r="O93" s="3392">
        <f t="shared" si="31"/>
        <v>150</v>
      </c>
      <c r="P93" s="3392">
        <f t="shared" si="31"/>
        <v>0</v>
      </c>
      <c r="Q93" s="3394">
        <f t="shared" si="31"/>
        <v>6</v>
      </c>
      <c r="R93" s="3400">
        <f t="shared" si="31"/>
        <v>0</v>
      </c>
      <c r="S93" s="3397">
        <f t="shared" si="31"/>
        <v>0</v>
      </c>
      <c r="T93" s="3397">
        <f t="shared" si="31"/>
        <v>0</v>
      </c>
      <c r="U93" s="3399">
        <f t="shared" si="31"/>
        <v>0</v>
      </c>
      <c r="V93" s="3398">
        <f t="shared" si="31"/>
        <v>0</v>
      </c>
      <c r="W93" s="3397">
        <f t="shared" si="31"/>
        <v>300</v>
      </c>
      <c r="X93" s="3397">
        <f t="shared" si="31"/>
        <v>0</v>
      </c>
      <c r="Y93" s="3399">
        <f t="shared" si="31"/>
        <v>12</v>
      </c>
      <c r="Z93" s="3398">
        <f t="shared" si="31"/>
        <v>0</v>
      </c>
      <c r="AA93" s="3397">
        <f t="shared" si="31"/>
        <v>100</v>
      </c>
      <c r="AB93" s="3397">
        <f t="shared" si="31"/>
        <v>0</v>
      </c>
      <c r="AC93" s="3399">
        <f t="shared" si="31"/>
        <v>4</v>
      </c>
      <c r="AD93" s="3398">
        <f t="shared" si="31"/>
        <v>0</v>
      </c>
      <c r="AE93" s="3397">
        <f t="shared" si="31"/>
        <v>200</v>
      </c>
      <c r="AF93" s="3397">
        <f t="shared" si="31"/>
        <v>0</v>
      </c>
      <c r="AG93" s="3399">
        <f t="shared" si="31"/>
        <v>8</v>
      </c>
      <c r="AH93" s="3398">
        <f t="shared" si="31"/>
        <v>0</v>
      </c>
      <c r="AI93" s="3397">
        <f t="shared" si="31"/>
        <v>100</v>
      </c>
      <c r="AJ93" s="3397">
        <f t="shared" si="31"/>
        <v>0</v>
      </c>
      <c r="AK93" s="3396">
        <f t="shared" si="31"/>
        <v>4</v>
      </c>
      <c r="AL93" s="3395">
        <f t="shared" si="31"/>
        <v>0</v>
      </c>
      <c r="AM93" s="3392">
        <f t="shared" si="31"/>
        <v>200</v>
      </c>
      <c r="AN93" s="3392">
        <f t="shared" si="31"/>
        <v>0</v>
      </c>
      <c r="AO93" s="3394">
        <f t="shared" si="31"/>
        <v>8</v>
      </c>
      <c r="AP93" s="3393">
        <f t="shared" si="31"/>
        <v>0</v>
      </c>
      <c r="AQ93" s="3392">
        <f t="shared" si="31"/>
        <v>0</v>
      </c>
      <c r="AR93" s="3392">
        <f t="shared" si="31"/>
        <v>0</v>
      </c>
      <c r="AS93" s="3391">
        <f t="shared" si="31"/>
        <v>0</v>
      </c>
      <c r="AT93" s="3390">
        <f t="shared" si="31"/>
        <v>0</v>
      </c>
      <c r="AU93" s="3389">
        <f t="shared" si="31"/>
        <v>510</v>
      </c>
      <c r="AV93" s="3389">
        <f t="shared" si="31"/>
        <v>15</v>
      </c>
      <c r="AW93" s="3388">
        <f t="shared" si="31"/>
        <v>21</v>
      </c>
      <c r="AX93" s="3387"/>
    </row>
    <row r="94" spans="1:50">
      <c r="A94" s="3356">
        <v>43</v>
      </c>
      <c r="B94" s="3193" t="s">
        <v>537</v>
      </c>
      <c r="C94" s="3192">
        <f t="shared" ref="C94:D100" si="32">J94+N94+R94+V94+Z94+AD94+AH94+AL94+AP94+AT94</f>
        <v>0</v>
      </c>
      <c r="D94" s="3187">
        <f t="shared" si="32"/>
        <v>150</v>
      </c>
      <c r="E94" s="3191">
        <f t="shared" ref="E94:E100" si="33">SUM(C94:D94)</f>
        <v>150</v>
      </c>
      <c r="F94" s="3187">
        <f t="shared" ref="F94:F100" si="34">SUM(E94:E94)</f>
        <v>150</v>
      </c>
      <c r="G94" s="3191">
        <f>L94+P94+T94+X94+AB94+AF94+AJ94+AN94+AR94+AV94</f>
        <v>0</v>
      </c>
      <c r="H94" s="3190">
        <f t="shared" ref="H94:H100" si="35">SUM(F94:G94)</f>
        <v>150</v>
      </c>
      <c r="I94" s="3106">
        <v>6</v>
      </c>
      <c r="J94" s="3188"/>
      <c r="K94" s="3187"/>
      <c r="L94" s="3187"/>
      <c r="M94" s="3102"/>
      <c r="N94" s="3177"/>
      <c r="O94" s="3176">
        <v>150</v>
      </c>
      <c r="P94" s="3176"/>
      <c r="Q94" s="3348">
        <v>6</v>
      </c>
      <c r="R94" s="3192"/>
      <c r="S94" s="3187"/>
      <c r="T94" s="3187"/>
      <c r="U94" s="3105"/>
      <c r="V94" s="3188"/>
      <c r="W94" s="3187"/>
      <c r="X94" s="3187"/>
      <c r="Y94" s="3105"/>
      <c r="Z94" s="3188"/>
      <c r="AA94" s="3187"/>
      <c r="AB94" s="3187"/>
      <c r="AC94" s="3105"/>
      <c r="AD94" s="3188"/>
      <c r="AE94" s="3187"/>
      <c r="AF94" s="3187"/>
      <c r="AG94" s="3105"/>
      <c r="AH94" s="3188"/>
      <c r="AI94" s="3187"/>
      <c r="AJ94" s="3187"/>
      <c r="AK94" s="3102"/>
      <c r="AL94" s="3177"/>
      <c r="AM94" s="3176"/>
      <c r="AN94" s="3176"/>
      <c r="AO94" s="3175"/>
      <c r="AP94" s="3349"/>
      <c r="AQ94" s="3176"/>
      <c r="AR94" s="3176"/>
      <c r="AS94" s="3368"/>
      <c r="AT94" s="3177"/>
      <c r="AU94" s="3176"/>
      <c r="AV94" s="3176"/>
      <c r="AW94" s="3175"/>
      <c r="AX94" s="3174" t="s">
        <v>536</v>
      </c>
    </row>
    <row r="95" spans="1:50" s="3370" customFormat="1">
      <c r="A95" s="3386">
        <v>44</v>
      </c>
      <c r="B95" s="3385" t="s">
        <v>535</v>
      </c>
      <c r="C95" s="3381">
        <f t="shared" si="32"/>
        <v>0</v>
      </c>
      <c r="D95" s="3378">
        <f t="shared" si="32"/>
        <v>300</v>
      </c>
      <c r="E95" s="3384">
        <f t="shared" si="33"/>
        <v>300</v>
      </c>
      <c r="F95" s="3378">
        <f t="shared" si="34"/>
        <v>300</v>
      </c>
      <c r="G95" s="3384">
        <v>0</v>
      </c>
      <c r="H95" s="3383">
        <f t="shared" si="35"/>
        <v>300</v>
      </c>
      <c r="I95" s="3382">
        <f>M95+Q95+U95+Y95+AC95+AG95+AK95+AO95+AS95+AW95</f>
        <v>12</v>
      </c>
      <c r="J95" s="3379"/>
      <c r="K95" s="3378"/>
      <c r="L95" s="3378"/>
      <c r="M95" s="3377"/>
      <c r="N95" s="3374"/>
      <c r="O95" s="3373"/>
      <c r="P95" s="3373"/>
      <c r="Q95" s="3372"/>
      <c r="R95" s="3381"/>
      <c r="S95" s="3378"/>
      <c r="T95" s="3378"/>
      <c r="U95" s="3380"/>
      <c r="V95" s="3379"/>
      <c r="W95" s="3378">
        <v>300</v>
      </c>
      <c r="X95" s="3378"/>
      <c r="Y95" s="3380">
        <v>12</v>
      </c>
      <c r="Z95" s="3379"/>
      <c r="AA95" s="3378"/>
      <c r="AB95" s="3378"/>
      <c r="AC95" s="3380"/>
      <c r="AD95" s="3379"/>
      <c r="AE95" s="3378"/>
      <c r="AF95" s="3378"/>
      <c r="AG95" s="3380"/>
      <c r="AH95" s="3379"/>
      <c r="AI95" s="3378"/>
      <c r="AJ95" s="3378"/>
      <c r="AK95" s="3377"/>
      <c r="AL95" s="3374"/>
      <c r="AM95" s="3373"/>
      <c r="AN95" s="3373"/>
      <c r="AO95" s="3372"/>
      <c r="AP95" s="3376"/>
      <c r="AQ95" s="3373"/>
      <c r="AR95" s="3373"/>
      <c r="AS95" s="3375"/>
      <c r="AT95" s="3374"/>
      <c r="AU95" s="3373"/>
      <c r="AV95" s="3373"/>
      <c r="AW95" s="3372"/>
      <c r="AX95" s="3371" t="s">
        <v>534</v>
      </c>
    </row>
    <row r="96" spans="1:50">
      <c r="A96" s="3356">
        <v>45</v>
      </c>
      <c r="B96" s="3369" t="s">
        <v>531</v>
      </c>
      <c r="C96" s="3192">
        <f t="shared" si="32"/>
        <v>0</v>
      </c>
      <c r="D96" s="3187">
        <f t="shared" si="32"/>
        <v>100</v>
      </c>
      <c r="E96" s="3191">
        <f t="shared" si="33"/>
        <v>100</v>
      </c>
      <c r="F96" s="3187">
        <f t="shared" si="34"/>
        <v>100</v>
      </c>
      <c r="G96" s="3191">
        <v>0</v>
      </c>
      <c r="H96" s="3190">
        <f t="shared" si="35"/>
        <v>100</v>
      </c>
      <c r="I96" s="3106">
        <f>M96+Q96+U96+Y96+AC96+AG96+AK96+AO96+AS96+AW96</f>
        <v>4</v>
      </c>
      <c r="J96" s="3188"/>
      <c r="K96" s="3187"/>
      <c r="L96" s="3187"/>
      <c r="M96" s="3102"/>
      <c r="N96" s="3177"/>
      <c r="O96" s="3176"/>
      <c r="P96" s="3176"/>
      <c r="Q96" s="3175"/>
      <c r="R96" s="3192"/>
      <c r="S96" s="3187"/>
      <c r="T96" s="3187"/>
      <c r="U96" s="3105"/>
      <c r="V96" s="3188"/>
      <c r="W96" s="3187"/>
      <c r="X96" s="3187"/>
      <c r="Y96" s="3105"/>
      <c r="Z96" s="3188"/>
      <c r="AA96" s="3187">
        <v>100</v>
      </c>
      <c r="AB96" s="3187"/>
      <c r="AC96" s="3105">
        <v>4</v>
      </c>
      <c r="AD96" s="3188"/>
      <c r="AE96" s="3187"/>
      <c r="AF96" s="3187"/>
      <c r="AG96" s="3105"/>
      <c r="AH96" s="3188"/>
      <c r="AI96" s="3187"/>
      <c r="AJ96" s="3187"/>
      <c r="AK96" s="3102"/>
      <c r="AL96" s="3177"/>
      <c r="AM96" s="3176"/>
      <c r="AN96" s="3176"/>
      <c r="AO96" s="3175"/>
      <c r="AP96" s="3349"/>
      <c r="AQ96" s="3176"/>
      <c r="AR96" s="3176"/>
      <c r="AS96" s="3368"/>
      <c r="AT96" s="3177"/>
      <c r="AU96" s="3176"/>
      <c r="AV96" s="3176"/>
      <c r="AW96" s="3175"/>
      <c r="AX96" s="3174" t="s">
        <v>533</v>
      </c>
    </row>
    <row r="97" spans="1:50">
      <c r="A97" s="3356">
        <v>46</v>
      </c>
      <c r="B97" s="3367" t="s">
        <v>529</v>
      </c>
      <c r="C97" s="3363">
        <f t="shared" si="32"/>
        <v>0</v>
      </c>
      <c r="D97" s="3360">
        <f t="shared" si="32"/>
        <v>200</v>
      </c>
      <c r="E97" s="3366">
        <f t="shared" si="33"/>
        <v>200</v>
      </c>
      <c r="F97" s="3360">
        <f t="shared" si="34"/>
        <v>200</v>
      </c>
      <c r="G97" s="3366">
        <v>0</v>
      </c>
      <c r="H97" s="3365">
        <f t="shared" si="35"/>
        <v>200</v>
      </c>
      <c r="I97" s="3364">
        <v>8</v>
      </c>
      <c r="J97" s="3361"/>
      <c r="K97" s="3360"/>
      <c r="L97" s="3360"/>
      <c r="M97" s="3359"/>
      <c r="N97" s="3177"/>
      <c r="O97" s="3176"/>
      <c r="P97" s="3176"/>
      <c r="Q97" s="3348"/>
      <c r="R97" s="3363"/>
      <c r="S97" s="3360"/>
      <c r="T97" s="3360"/>
      <c r="U97" s="3362"/>
      <c r="V97" s="3361"/>
      <c r="W97" s="3360"/>
      <c r="X97" s="3360"/>
      <c r="Y97" s="3362"/>
      <c r="Z97" s="3361"/>
      <c r="AA97" s="3360"/>
      <c r="AB97" s="3360"/>
      <c r="AC97" s="3362"/>
      <c r="AD97" s="3361"/>
      <c r="AE97" s="3360">
        <v>200</v>
      </c>
      <c r="AF97" s="3360"/>
      <c r="AG97" s="3362">
        <v>8</v>
      </c>
      <c r="AH97" s="3361"/>
      <c r="AI97" s="3360"/>
      <c r="AJ97" s="3360"/>
      <c r="AK97" s="3359"/>
      <c r="AL97" s="3177"/>
      <c r="AM97" s="3176"/>
      <c r="AN97" s="3176"/>
      <c r="AO97" s="3348"/>
      <c r="AP97" s="3349"/>
      <c r="AQ97" s="3176"/>
      <c r="AR97" s="3176"/>
      <c r="AS97" s="3358"/>
      <c r="AT97" s="3177"/>
      <c r="AU97" s="3176"/>
      <c r="AV97" s="3176"/>
      <c r="AW97" s="3348"/>
      <c r="AX97" s="3357" t="s">
        <v>532</v>
      </c>
    </row>
    <row r="98" spans="1:50">
      <c r="A98" s="3356">
        <v>47</v>
      </c>
      <c r="B98" s="3355" t="s">
        <v>531</v>
      </c>
      <c r="C98" s="3347">
        <f t="shared" si="32"/>
        <v>0</v>
      </c>
      <c r="D98" s="3346">
        <f t="shared" si="32"/>
        <v>100</v>
      </c>
      <c r="E98" s="3354">
        <f t="shared" si="33"/>
        <v>100</v>
      </c>
      <c r="F98" s="3346">
        <f t="shared" si="34"/>
        <v>100</v>
      </c>
      <c r="G98" s="3354">
        <v>0</v>
      </c>
      <c r="H98" s="3353">
        <f t="shared" si="35"/>
        <v>100</v>
      </c>
      <c r="I98" s="3352">
        <f>M98+Q98+U98+Y98+AC98+AG98+AK98+AO98+AS98+AW98</f>
        <v>4</v>
      </c>
      <c r="J98" s="3350"/>
      <c r="K98" s="3346"/>
      <c r="L98" s="3346"/>
      <c r="M98" s="3345"/>
      <c r="N98" s="3177"/>
      <c r="O98" s="3176"/>
      <c r="P98" s="3176"/>
      <c r="Q98" s="3348"/>
      <c r="R98" s="3347"/>
      <c r="S98" s="3346"/>
      <c r="T98" s="3346"/>
      <c r="U98" s="3351"/>
      <c r="V98" s="3350"/>
      <c r="W98" s="3346"/>
      <c r="X98" s="3346"/>
      <c r="Y98" s="3351"/>
      <c r="Z98" s="3350"/>
      <c r="AA98" s="3346"/>
      <c r="AB98" s="3346"/>
      <c r="AC98" s="3351"/>
      <c r="AD98" s="3350"/>
      <c r="AE98" s="3346"/>
      <c r="AF98" s="3346"/>
      <c r="AG98" s="3351"/>
      <c r="AH98" s="3350"/>
      <c r="AI98" s="3346">
        <v>100</v>
      </c>
      <c r="AJ98" s="3346"/>
      <c r="AK98" s="3345">
        <v>4</v>
      </c>
      <c r="AL98" s="3177"/>
      <c r="AM98" s="3176"/>
      <c r="AN98" s="3176"/>
      <c r="AO98" s="3348"/>
      <c r="AP98" s="3349"/>
      <c r="AQ98" s="3176"/>
      <c r="AR98" s="3176"/>
      <c r="AS98" s="3348"/>
      <c r="AT98" s="3347"/>
      <c r="AU98" s="3346"/>
      <c r="AV98" s="3346"/>
      <c r="AW98" s="3345"/>
      <c r="AX98" s="3344" t="s">
        <v>530</v>
      </c>
    </row>
    <row r="99" spans="1:50">
      <c r="A99" s="3356">
        <v>48</v>
      </c>
      <c r="B99" s="3355" t="s">
        <v>529</v>
      </c>
      <c r="C99" s="3347">
        <f t="shared" si="32"/>
        <v>0</v>
      </c>
      <c r="D99" s="3346">
        <f t="shared" si="32"/>
        <v>200</v>
      </c>
      <c r="E99" s="3354">
        <f t="shared" si="33"/>
        <v>200</v>
      </c>
      <c r="F99" s="3346">
        <f t="shared" si="34"/>
        <v>200</v>
      </c>
      <c r="G99" s="3354">
        <f>L99+P99+T99+X99+AB99+AF99+AJ99+AN99+AR99+AV99</f>
        <v>0</v>
      </c>
      <c r="H99" s="3353">
        <f t="shared" si="35"/>
        <v>200</v>
      </c>
      <c r="I99" s="3352">
        <v>8</v>
      </c>
      <c r="J99" s="3350"/>
      <c r="K99" s="3346"/>
      <c r="L99" s="3346"/>
      <c r="M99" s="3345"/>
      <c r="N99" s="3177"/>
      <c r="O99" s="3176"/>
      <c r="P99" s="3176"/>
      <c r="Q99" s="3348"/>
      <c r="R99" s="3347"/>
      <c r="S99" s="3346"/>
      <c r="T99" s="3346"/>
      <c r="U99" s="3351"/>
      <c r="V99" s="3350"/>
      <c r="W99" s="3346"/>
      <c r="X99" s="3346"/>
      <c r="Y99" s="3351"/>
      <c r="Z99" s="3350"/>
      <c r="AA99" s="3346"/>
      <c r="AB99" s="3346"/>
      <c r="AC99" s="3351"/>
      <c r="AD99" s="3350"/>
      <c r="AE99" s="3346"/>
      <c r="AF99" s="3346"/>
      <c r="AG99" s="3351"/>
      <c r="AH99" s="3350"/>
      <c r="AI99" s="3346"/>
      <c r="AJ99" s="3346"/>
      <c r="AK99" s="3345"/>
      <c r="AL99" s="3177"/>
      <c r="AM99" s="3176">
        <v>200</v>
      </c>
      <c r="AN99" s="3176"/>
      <c r="AO99" s="3348">
        <v>8</v>
      </c>
      <c r="AP99" s="3349"/>
      <c r="AQ99" s="3176"/>
      <c r="AR99" s="3176"/>
      <c r="AS99" s="3348"/>
      <c r="AT99" s="3347"/>
      <c r="AU99" s="3346"/>
      <c r="AV99" s="3346"/>
      <c r="AW99" s="3345"/>
      <c r="AX99" s="3344" t="s">
        <v>484</v>
      </c>
    </row>
    <row r="100" spans="1:50" ht="15.75" thickBot="1">
      <c r="A100" s="3343">
        <v>49</v>
      </c>
      <c r="B100" s="3342" t="s">
        <v>528</v>
      </c>
      <c r="C100" s="3332">
        <f t="shared" si="32"/>
        <v>0</v>
      </c>
      <c r="D100" s="3331">
        <f t="shared" si="32"/>
        <v>510</v>
      </c>
      <c r="E100" s="3341">
        <f t="shared" si="33"/>
        <v>510</v>
      </c>
      <c r="F100" s="3331">
        <f t="shared" si="34"/>
        <v>510</v>
      </c>
      <c r="G100" s="3341">
        <v>0</v>
      </c>
      <c r="H100" s="3340">
        <f t="shared" si="35"/>
        <v>510</v>
      </c>
      <c r="I100" s="3339">
        <v>21</v>
      </c>
      <c r="J100" s="3337"/>
      <c r="K100" s="3331"/>
      <c r="L100" s="3331"/>
      <c r="M100" s="3330"/>
      <c r="N100" s="3336"/>
      <c r="O100" s="3334"/>
      <c r="P100" s="3334"/>
      <c r="Q100" s="3333"/>
      <c r="R100" s="3332"/>
      <c r="S100" s="3331"/>
      <c r="T100" s="3331"/>
      <c r="U100" s="3338"/>
      <c r="V100" s="3337"/>
      <c r="W100" s="3331"/>
      <c r="X100" s="3331"/>
      <c r="Y100" s="3338"/>
      <c r="Z100" s="3337"/>
      <c r="AA100" s="3331"/>
      <c r="AB100" s="3331"/>
      <c r="AC100" s="3338"/>
      <c r="AD100" s="3337"/>
      <c r="AE100" s="3331"/>
      <c r="AF100" s="3331"/>
      <c r="AG100" s="3338"/>
      <c r="AH100" s="3337"/>
      <c r="AI100" s="3331"/>
      <c r="AJ100" s="3331"/>
      <c r="AK100" s="3330"/>
      <c r="AL100" s="3336"/>
      <c r="AM100" s="3334"/>
      <c r="AN100" s="3334"/>
      <c r="AO100" s="3333"/>
      <c r="AP100" s="3335"/>
      <c r="AQ100" s="3334"/>
      <c r="AR100" s="3334"/>
      <c r="AS100" s="3333"/>
      <c r="AT100" s="3332"/>
      <c r="AU100" s="3331">
        <v>510</v>
      </c>
      <c r="AV100" s="3331">
        <v>15</v>
      </c>
      <c r="AW100" s="3330">
        <v>21</v>
      </c>
      <c r="AX100" s="3329" t="s">
        <v>527</v>
      </c>
    </row>
    <row r="101" spans="1:50" ht="15.75" thickBot="1">
      <c r="A101" s="3328" t="s">
        <v>526</v>
      </c>
      <c r="B101" s="3327" t="s">
        <v>525</v>
      </c>
      <c r="C101" s="3326"/>
      <c r="D101" s="3321"/>
      <c r="E101" s="3325"/>
      <c r="F101" s="3321"/>
      <c r="G101" s="3325"/>
      <c r="H101" s="3324"/>
      <c r="I101" s="3323"/>
      <c r="J101" s="3322"/>
      <c r="K101" s="3321"/>
      <c r="L101" s="3321"/>
      <c r="M101" s="3320"/>
      <c r="N101" s="3322"/>
      <c r="O101" s="3321"/>
      <c r="P101" s="3321"/>
      <c r="Q101" s="3320"/>
      <c r="R101" s="3322"/>
      <c r="S101" s="3321"/>
      <c r="T101" s="3321"/>
      <c r="U101" s="3320"/>
      <c r="V101" s="3322"/>
      <c r="W101" s="3321"/>
      <c r="X101" s="3321"/>
      <c r="Y101" s="3320"/>
      <c r="Z101" s="3322"/>
      <c r="AA101" s="3321"/>
      <c r="AB101" s="3321"/>
      <c r="AC101" s="3320"/>
      <c r="AD101" s="3322"/>
      <c r="AE101" s="3321"/>
      <c r="AF101" s="3321"/>
      <c r="AG101" s="3320"/>
      <c r="AH101" s="3322"/>
      <c r="AI101" s="3321"/>
      <c r="AJ101" s="3321"/>
      <c r="AK101" s="3320"/>
      <c r="AL101" s="3322"/>
      <c r="AM101" s="3321"/>
      <c r="AN101" s="3321"/>
      <c r="AO101" s="3320"/>
      <c r="AP101" s="3322"/>
      <c r="AQ101" s="3321"/>
      <c r="AR101" s="3321"/>
      <c r="AS101" s="3320"/>
      <c r="AT101" s="3319"/>
      <c r="AU101" s="3318"/>
      <c r="AV101" s="3318"/>
      <c r="AW101" s="3317"/>
      <c r="AX101" s="3316"/>
    </row>
    <row r="102" spans="1:50">
      <c r="A102" s="3289" t="s">
        <v>470</v>
      </c>
      <c r="B102" s="3288" t="s">
        <v>524</v>
      </c>
      <c r="C102" s="3287">
        <f t="shared" ref="C102:AW102" si="36">SUM(C103:C111)</f>
        <v>150</v>
      </c>
      <c r="D102" s="3280">
        <f t="shared" si="36"/>
        <v>270</v>
      </c>
      <c r="E102" s="3286">
        <f t="shared" si="36"/>
        <v>420</v>
      </c>
      <c r="F102" s="3280">
        <f t="shared" si="36"/>
        <v>420</v>
      </c>
      <c r="G102" s="3286">
        <f t="shared" si="36"/>
        <v>205</v>
      </c>
      <c r="H102" s="3285">
        <f t="shared" si="36"/>
        <v>625</v>
      </c>
      <c r="I102" s="3284">
        <f t="shared" si="36"/>
        <v>25</v>
      </c>
      <c r="J102" s="3281">
        <f t="shared" si="36"/>
        <v>0</v>
      </c>
      <c r="K102" s="3280">
        <f t="shared" si="36"/>
        <v>0</v>
      </c>
      <c r="L102" s="3280">
        <f t="shared" si="36"/>
        <v>0</v>
      </c>
      <c r="M102" s="3283">
        <f t="shared" si="36"/>
        <v>0</v>
      </c>
      <c r="N102" s="3280">
        <f t="shared" si="36"/>
        <v>0</v>
      </c>
      <c r="O102" s="3280">
        <f t="shared" si="36"/>
        <v>0</v>
      </c>
      <c r="P102" s="3280">
        <f t="shared" si="36"/>
        <v>0</v>
      </c>
      <c r="Q102" s="3282">
        <f t="shared" si="36"/>
        <v>0</v>
      </c>
      <c r="R102" s="3281">
        <f t="shared" si="36"/>
        <v>0</v>
      </c>
      <c r="S102" s="3280">
        <f t="shared" si="36"/>
        <v>0</v>
      </c>
      <c r="T102" s="3280">
        <f t="shared" si="36"/>
        <v>0</v>
      </c>
      <c r="U102" s="3282">
        <f t="shared" si="36"/>
        <v>0</v>
      </c>
      <c r="V102" s="3281">
        <f t="shared" si="36"/>
        <v>0</v>
      </c>
      <c r="W102" s="3280">
        <f t="shared" si="36"/>
        <v>0</v>
      </c>
      <c r="X102" s="3280">
        <f t="shared" si="36"/>
        <v>0</v>
      </c>
      <c r="Y102" s="3282">
        <f t="shared" si="36"/>
        <v>0</v>
      </c>
      <c r="Z102" s="3281">
        <f t="shared" si="36"/>
        <v>0</v>
      </c>
      <c r="AA102" s="3280">
        <f t="shared" si="36"/>
        <v>0</v>
      </c>
      <c r="AB102" s="3280">
        <f t="shared" si="36"/>
        <v>0</v>
      </c>
      <c r="AC102" s="3282">
        <f t="shared" si="36"/>
        <v>0</v>
      </c>
      <c r="AD102" s="3281">
        <f t="shared" si="36"/>
        <v>0</v>
      </c>
      <c r="AE102" s="3280">
        <f t="shared" si="36"/>
        <v>0</v>
      </c>
      <c r="AF102" s="3280">
        <f t="shared" si="36"/>
        <v>0</v>
      </c>
      <c r="AG102" s="3282">
        <f t="shared" si="36"/>
        <v>0</v>
      </c>
      <c r="AH102" s="3281">
        <f t="shared" si="36"/>
        <v>0</v>
      </c>
      <c r="AI102" s="3280">
        <f t="shared" si="36"/>
        <v>0</v>
      </c>
      <c r="AJ102" s="3280">
        <f t="shared" si="36"/>
        <v>0</v>
      </c>
      <c r="AK102" s="3282">
        <f t="shared" si="36"/>
        <v>0</v>
      </c>
      <c r="AL102" s="3281">
        <f t="shared" si="36"/>
        <v>30</v>
      </c>
      <c r="AM102" s="3280">
        <f t="shared" si="36"/>
        <v>75</v>
      </c>
      <c r="AN102" s="3280">
        <f t="shared" si="36"/>
        <v>20</v>
      </c>
      <c r="AO102" s="3282">
        <f t="shared" si="36"/>
        <v>5</v>
      </c>
      <c r="AP102" s="3281">
        <f t="shared" si="36"/>
        <v>120</v>
      </c>
      <c r="AQ102" s="3280">
        <f t="shared" si="36"/>
        <v>195</v>
      </c>
      <c r="AR102" s="3280">
        <f t="shared" si="36"/>
        <v>185</v>
      </c>
      <c r="AS102" s="3279">
        <f t="shared" si="36"/>
        <v>20</v>
      </c>
      <c r="AT102" s="3216">
        <f t="shared" si="36"/>
        <v>0</v>
      </c>
      <c r="AU102" s="3215">
        <f t="shared" si="36"/>
        <v>0</v>
      </c>
      <c r="AV102" s="3215">
        <f t="shared" si="36"/>
        <v>0</v>
      </c>
      <c r="AW102" s="3214">
        <f t="shared" si="36"/>
        <v>0</v>
      </c>
      <c r="AX102" s="3278" t="s">
        <v>494</v>
      </c>
    </row>
    <row r="103" spans="1:50">
      <c r="A103" s="3210" t="s">
        <v>493</v>
      </c>
      <c r="B103" s="3209" t="s">
        <v>523</v>
      </c>
      <c r="C103" s="3208">
        <f t="shared" ref="C103:C111" si="37">J103+N103+R103+V103+Z103+AD103+AH103+AL103+AP103+AT103</f>
        <v>15</v>
      </c>
      <c r="D103" s="3202">
        <v>0</v>
      </c>
      <c r="E103" s="3207">
        <f t="shared" ref="E103:E111" si="38">SUM(C103:D103)</f>
        <v>15</v>
      </c>
      <c r="F103" s="3202">
        <f t="shared" ref="F103:F111" si="39">SUM(E103:E103)</f>
        <v>15</v>
      </c>
      <c r="G103" s="3207">
        <v>60</v>
      </c>
      <c r="H103" s="3206">
        <v>75</v>
      </c>
      <c r="I103" s="3205">
        <v>3</v>
      </c>
      <c r="J103" s="3203"/>
      <c r="K103" s="3202"/>
      <c r="L103" s="3202"/>
      <c r="M103" s="3201"/>
      <c r="N103" s="3203"/>
      <c r="O103" s="3202"/>
      <c r="P103" s="3202"/>
      <c r="Q103" s="3201"/>
      <c r="R103" s="3203"/>
      <c r="S103" s="3202"/>
      <c r="T103" s="3202"/>
      <c r="U103" s="3201"/>
      <c r="V103" s="3203"/>
      <c r="W103" s="3202"/>
      <c r="X103" s="3202"/>
      <c r="Y103" s="3201"/>
      <c r="Z103" s="3203"/>
      <c r="AA103" s="3202"/>
      <c r="AB103" s="3202"/>
      <c r="AC103" s="3201"/>
      <c r="AD103" s="3183"/>
      <c r="AE103" s="3182"/>
      <c r="AF103" s="3182"/>
      <c r="AG103" s="3200"/>
      <c r="AH103" s="3183"/>
      <c r="AI103" s="3182"/>
      <c r="AJ103" s="3182"/>
      <c r="AK103" s="3200"/>
      <c r="AL103" s="3183"/>
      <c r="AM103" s="3182"/>
      <c r="AN103" s="3182"/>
      <c r="AO103" s="3200"/>
      <c r="AP103" s="3183">
        <v>15</v>
      </c>
      <c r="AQ103" s="3182">
        <v>0</v>
      </c>
      <c r="AR103" s="3182">
        <v>60</v>
      </c>
      <c r="AS103" s="3200">
        <v>3</v>
      </c>
      <c r="AT103" s="3199"/>
      <c r="AU103" s="3198"/>
      <c r="AV103" s="3198"/>
      <c r="AW103" s="3212"/>
      <c r="AX103" s="3211" t="s">
        <v>473</v>
      </c>
    </row>
    <row r="104" spans="1:50" ht="25.5">
      <c r="A104" s="3194" t="s">
        <v>491</v>
      </c>
      <c r="B104" s="3277" t="s">
        <v>522</v>
      </c>
      <c r="C104" s="3276">
        <f t="shared" si="37"/>
        <v>30</v>
      </c>
      <c r="D104" s="3270">
        <f t="shared" ref="D104:D111" si="40">K104+O104+S104+W104+AA104+AE104+AI104+AM104+AQ104+AU104</f>
        <v>75</v>
      </c>
      <c r="E104" s="3275">
        <f t="shared" si="38"/>
        <v>105</v>
      </c>
      <c r="F104" s="3270">
        <f t="shared" si="39"/>
        <v>105</v>
      </c>
      <c r="G104" s="3275">
        <v>45</v>
      </c>
      <c r="H104" s="3274">
        <f t="shared" ref="H104:H111" si="41">SUM(F104:G104)</f>
        <v>150</v>
      </c>
      <c r="I104" s="3205">
        <v>6</v>
      </c>
      <c r="J104" s="3271"/>
      <c r="K104" s="3270"/>
      <c r="L104" s="3270"/>
      <c r="M104" s="3272"/>
      <c r="N104" s="3271"/>
      <c r="O104" s="3270"/>
      <c r="P104" s="3270"/>
      <c r="Q104" s="3273"/>
      <c r="R104" s="3271"/>
      <c r="S104" s="3270"/>
      <c r="T104" s="3270"/>
      <c r="U104" s="3272"/>
      <c r="V104" s="3271"/>
      <c r="W104" s="3270"/>
      <c r="X104" s="3270"/>
      <c r="Y104" s="3272"/>
      <c r="Z104" s="3271"/>
      <c r="AA104" s="3270"/>
      <c r="AB104" s="3270"/>
      <c r="AC104" s="3272"/>
      <c r="AD104" s="3271"/>
      <c r="AE104" s="3270"/>
      <c r="AF104" s="3270"/>
      <c r="AG104" s="3272"/>
      <c r="AH104" s="3271"/>
      <c r="AI104" s="3270"/>
      <c r="AJ104" s="3270"/>
      <c r="AK104" s="3269"/>
      <c r="AL104" s="3271">
        <v>15</v>
      </c>
      <c r="AM104" s="3270">
        <v>45</v>
      </c>
      <c r="AN104" s="3270">
        <v>15</v>
      </c>
      <c r="AO104" s="3269">
        <v>3</v>
      </c>
      <c r="AP104" s="3271">
        <v>15</v>
      </c>
      <c r="AQ104" s="3270">
        <v>30</v>
      </c>
      <c r="AR104" s="3270">
        <v>30</v>
      </c>
      <c r="AS104" s="3269">
        <v>3</v>
      </c>
      <c r="AT104" s="3199"/>
      <c r="AU104" s="3198"/>
      <c r="AV104" s="3198"/>
      <c r="AW104" s="3212"/>
      <c r="AX104" s="3268" t="s">
        <v>489</v>
      </c>
    </row>
    <row r="105" spans="1:50">
      <c r="A105" s="3194" t="s">
        <v>488</v>
      </c>
      <c r="B105" s="3267" t="s">
        <v>521</v>
      </c>
      <c r="C105" s="3266">
        <f t="shared" si="37"/>
        <v>15</v>
      </c>
      <c r="D105" s="3261">
        <f t="shared" si="40"/>
        <v>30</v>
      </c>
      <c r="E105" s="3265">
        <f t="shared" si="38"/>
        <v>45</v>
      </c>
      <c r="F105" s="3261">
        <f t="shared" si="39"/>
        <v>45</v>
      </c>
      <c r="G105" s="3265">
        <v>5</v>
      </c>
      <c r="H105" s="3264">
        <f t="shared" si="41"/>
        <v>50</v>
      </c>
      <c r="I105" s="3250">
        <f>M105+Q105+U105+Y105+AC105+AG105+AK105+AO105+AS105+AW105</f>
        <v>2</v>
      </c>
      <c r="J105" s="3262"/>
      <c r="K105" s="3261"/>
      <c r="L105" s="3261"/>
      <c r="M105" s="3260"/>
      <c r="N105" s="3262"/>
      <c r="O105" s="3261"/>
      <c r="P105" s="3261"/>
      <c r="Q105" s="3263"/>
      <c r="R105" s="3262"/>
      <c r="S105" s="3261"/>
      <c r="T105" s="3261"/>
      <c r="U105" s="3260"/>
      <c r="V105" s="3262"/>
      <c r="W105" s="3261"/>
      <c r="X105" s="3261"/>
      <c r="Y105" s="3260"/>
      <c r="Z105" s="3262"/>
      <c r="AA105" s="3261"/>
      <c r="AB105" s="3261"/>
      <c r="AC105" s="3260"/>
      <c r="AD105" s="3258"/>
      <c r="AE105" s="3257"/>
      <c r="AF105" s="3257"/>
      <c r="AG105" s="3259"/>
      <c r="AH105" s="3258"/>
      <c r="AI105" s="3257"/>
      <c r="AJ105" s="3257"/>
      <c r="AK105" s="3256"/>
      <c r="AL105" s="3258"/>
      <c r="AM105" s="3257"/>
      <c r="AN105" s="3257"/>
      <c r="AO105" s="3256"/>
      <c r="AP105" s="3258">
        <v>15</v>
      </c>
      <c r="AQ105" s="3257">
        <v>30</v>
      </c>
      <c r="AR105" s="3257">
        <v>5</v>
      </c>
      <c r="AS105" s="3256">
        <v>2</v>
      </c>
      <c r="AT105" s="3199"/>
      <c r="AU105" s="3198"/>
      <c r="AV105" s="3198"/>
      <c r="AW105" s="3175"/>
      <c r="AX105" s="3255" t="s">
        <v>473</v>
      </c>
    </row>
    <row r="106" spans="1:50">
      <c r="A106" s="3194" t="s">
        <v>486</v>
      </c>
      <c r="B106" s="3254" t="s">
        <v>520</v>
      </c>
      <c r="C106" s="3253">
        <f t="shared" si="37"/>
        <v>15</v>
      </c>
      <c r="D106" s="3248">
        <f t="shared" si="40"/>
        <v>30</v>
      </c>
      <c r="E106" s="3252">
        <f t="shared" si="38"/>
        <v>45</v>
      </c>
      <c r="F106" s="3248">
        <f t="shared" si="39"/>
        <v>45</v>
      </c>
      <c r="G106" s="3252">
        <v>5</v>
      </c>
      <c r="H106" s="3251">
        <f t="shared" si="41"/>
        <v>50</v>
      </c>
      <c r="I106" s="3250">
        <f>M106+Q106+U106+Y106+AC106+AG106+AK106+AO106+AS106+AW106</f>
        <v>2</v>
      </c>
      <c r="J106" s="3249"/>
      <c r="K106" s="3248"/>
      <c r="L106" s="3248"/>
      <c r="M106" s="3247"/>
      <c r="N106" s="3249"/>
      <c r="O106" s="3248"/>
      <c r="P106" s="3248"/>
      <c r="Q106" s="3196"/>
      <c r="R106" s="3249"/>
      <c r="S106" s="3248"/>
      <c r="T106" s="3248"/>
      <c r="U106" s="3247"/>
      <c r="V106" s="3249"/>
      <c r="W106" s="3248"/>
      <c r="X106" s="3248"/>
      <c r="Y106" s="3247"/>
      <c r="Z106" s="3249"/>
      <c r="AA106" s="3248"/>
      <c r="AB106" s="3248"/>
      <c r="AC106" s="3247"/>
      <c r="AD106" s="3244"/>
      <c r="AE106" s="3243"/>
      <c r="AF106" s="3243"/>
      <c r="AG106" s="3246"/>
      <c r="AH106" s="3244"/>
      <c r="AI106" s="3243"/>
      <c r="AJ106" s="3243"/>
      <c r="AK106" s="3245"/>
      <c r="AL106" s="3244">
        <v>15</v>
      </c>
      <c r="AM106" s="3243">
        <v>30</v>
      </c>
      <c r="AN106" s="3243">
        <v>5</v>
      </c>
      <c r="AO106" s="3245">
        <v>2</v>
      </c>
      <c r="AP106" s="3244"/>
      <c r="AQ106" s="3243"/>
      <c r="AR106" s="3243"/>
      <c r="AS106" s="3242"/>
      <c r="AT106" s="3199"/>
      <c r="AU106" s="3198"/>
      <c r="AV106" s="3198"/>
      <c r="AW106" s="3175"/>
      <c r="AX106" s="3241" t="s">
        <v>484</v>
      </c>
    </row>
    <row r="107" spans="1:50">
      <c r="A107" s="3194" t="s">
        <v>483</v>
      </c>
      <c r="B107" s="3209" t="s">
        <v>519</v>
      </c>
      <c r="C107" s="3208">
        <f t="shared" si="37"/>
        <v>15</v>
      </c>
      <c r="D107" s="3202">
        <f t="shared" si="40"/>
        <v>30</v>
      </c>
      <c r="E107" s="3207">
        <f t="shared" si="38"/>
        <v>45</v>
      </c>
      <c r="F107" s="3202">
        <f t="shared" si="39"/>
        <v>45</v>
      </c>
      <c r="G107" s="3207">
        <v>5</v>
      </c>
      <c r="H107" s="3206">
        <f t="shared" si="41"/>
        <v>50</v>
      </c>
      <c r="I107" s="3205">
        <f>M107+Q107+U107+Y107+AC107+AG107+AK107+AO107+AS107+AW107</f>
        <v>2</v>
      </c>
      <c r="J107" s="3203"/>
      <c r="K107" s="3202"/>
      <c r="L107" s="3202"/>
      <c r="M107" s="3201"/>
      <c r="N107" s="3203"/>
      <c r="O107" s="3202"/>
      <c r="P107" s="3202"/>
      <c r="Q107" s="3189"/>
      <c r="R107" s="3203"/>
      <c r="S107" s="3202"/>
      <c r="T107" s="3202"/>
      <c r="U107" s="3201"/>
      <c r="V107" s="3203"/>
      <c r="W107" s="3202"/>
      <c r="X107" s="3202"/>
      <c r="Y107" s="3201"/>
      <c r="Z107" s="3203"/>
      <c r="AA107" s="3202"/>
      <c r="AB107" s="3202"/>
      <c r="AC107" s="3201"/>
      <c r="AD107" s="3183"/>
      <c r="AE107" s="3182"/>
      <c r="AF107" s="3182"/>
      <c r="AG107" s="3200"/>
      <c r="AH107" s="3183"/>
      <c r="AI107" s="3182"/>
      <c r="AJ107" s="3182"/>
      <c r="AK107" s="3181"/>
      <c r="AL107" s="3183"/>
      <c r="AM107" s="3182"/>
      <c r="AN107" s="3182"/>
      <c r="AO107" s="3181"/>
      <c r="AP107" s="3183">
        <v>15</v>
      </c>
      <c r="AQ107" s="3182">
        <v>30</v>
      </c>
      <c r="AR107" s="3182">
        <v>5</v>
      </c>
      <c r="AS107" s="3195">
        <v>2</v>
      </c>
      <c r="AT107" s="3199"/>
      <c r="AU107" s="3198"/>
      <c r="AV107" s="3198"/>
      <c r="AW107" s="3175"/>
      <c r="AX107" s="3197" t="s">
        <v>473</v>
      </c>
    </row>
    <row r="108" spans="1:50">
      <c r="A108" s="3194" t="s">
        <v>481</v>
      </c>
      <c r="B108" s="3209" t="s">
        <v>518</v>
      </c>
      <c r="C108" s="3208">
        <f t="shared" si="37"/>
        <v>15</v>
      </c>
      <c r="D108" s="3202">
        <f t="shared" si="40"/>
        <v>30</v>
      </c>
      <c r="E108" s="3207">
        <f t="shared" si="38"/>
        <v>45</v>
      </c>
      <c r="F108" s="3202">
        <f t="shared" si="39"/>
        <v>45</v>
      </c>
      <c r="G108" s="3207">
        <v>30</v>
      </c>
      <c r="H108" s="3206">
        <f t="shared" si="41"/>
        <v>75</v>
      </c>
      <c r="I108" s="3205">
        <v>3</v>
      </c>
      <c r="J108" s="3203"/>
      <c r="K108" s="3202"/>
      <c r="L108" s="3202"/>
      <c r="M108" s="3201"/>
      <c r="N108" s="3203"/>
      <c r="O108" s="3202"/>
      <c r="P108" s="3202"/>
      <c r="Q108" s="3196"/>
      <c r="R108" s="3203"/>
      <c r="S108" s="3202"/>
      <c r="T108" s="3202"/>
      <c r="U108" s="3201"/>
      <c r="V108" s="3203"/>
      <c r="W108" s="3202"/>
      <c r="X108" s="3202"/>
      <c r="Y108" s="3201"/>
      <c r="Z108" s="3203"/>
      <c r="AA108" s="3202"/>
      <c r="AB108" s="3202"/>
      <c r="AC108" s="3201"/>
      <c r="AD108" s="3183"/>
      <c r="AE108" s="3182"/>
      <c r="AF108" s="3182"/>
      <c r="AG108" s="3200"/>
      <c r="AH108" s="3183"/>
      <c r="AI108" s="3182"/>
      <c r="AJ108" s="3182"/>
      <c r="AK108" s="3181"/>
      <c r="AL108" s="3183"/>
      <c r="AM108" s="3182"/>
      <c r="AN108" s="3182"/>
      <c r="AO108" s="3181"/>
      <c r="AP108" s="3183">
        <v>15</v>
      </c>
      <c r="AQ108" s="3182">
        <v>30</v>
      </c>
      <c r="AR108" s="3182">
        <v>30</v>
      </c>
      <c r="AS108" s="3195">
        <v>3</v>
      </c>
      <c r="AT108" s="3199"/>
      <c r="AU108" s="3198"/>
      <c r="AV108" s="3198"/>
      <c r="AW108" s="3175"/>
      <c r="AX108" s="3197" t="s">
        <v>473</v>
      </c>
    </row>
    <row r="109" spans="1:50">
      <c r="A109" s="3194" t="s">
        <v>479</v>
      </c>
      <c r="B109" s="3209" t="s">
        <v>517</v>
      </c>
      <c r="C109" s="3208">
        <f t="shared" si="37"/>
        <v>15</v>
      </c>
      <c r="D109" s="3202">
        <f t="shared" si="40"/>
        <v>30</v>
      </c>
      <c r="E109" s="3207">
        <f t="shared" si="38"/>
        <v>45</v>
      </c>
      <c r="F109" s="3202">
        <f t="shared" si="39"/>
        <v>45</v>
      </c>
      <c r="G109" s="3207">
        <v>30</v>
      </c>
      <c r="H109" s="3206">
        <f t="shared" si="41"/>
        <v>75</v>
      </c>
      <c r="I109" s="3205">
        <v>3</v>
      </c>
      <c r="J109" s="3203"/>
      <c r="K109" s="3202"/>
      <c r="L109" s="3202"/>
      <c r="M109" s="3201"/>
      <c r="N109" s="3203"/>
      <c r="O109" s="3202"/>
      <c r="P109" s="3202"/>
      <c r="Q109" s="3189"/>
      <c r="R109" s="3203"/>
      <c r="S109" s="3202"/>
      <c r="T109" s="3202"/>
      <c r="U109" s="3201"/>
      <c r="V109" s="3203"/>
      <c r="W109" s="3202"/>
      <c r="X109" s="3202"/>
      <c r="Y109" s="3201"/>
      <c r="Z109" s="3203"/>
      <c r="AA109" s="3202"/>
      <c r="AB109" s="3202"/>
      <c r="AC109" s="3201"/>
      <c r="AD109" s="3183"/>
      <c r="AE109" s="3182"/>
      <c r="AF109" s="3182"/>
      <c r="AG109" s="3200"/>
      <c r="AH109" s="3183"/>
      <c r="AI109" s="3182"/>
      <c r="AJ109" s="3182"/>
      <c r="AK109" s="3181"/>
      <c r="AL109" s="3183"/>
      <c r="AM109" s="3182"/>
      <c r="AN109" s="3182"/>
      <c r="AO109" s="3181"/>
      <c r="AP109" s="3183">
        <v>15</v>
      </c>
      <c r="AQ109" s="3182">
        <v>30</v>
      </c>
      <c r="AR109" s="3182">
        <v>30</v>
      </c>
      <c r="AS109" s="3195">
        <v>3</v>
      </c>
      <c r="AT109" s="3199"/>
      <c r="AU109" s="3198"/>
      <c r="AV109" s="3198"/>
      <c r="AW109" s="3175"/>
      <c r="AX109" s="3197" t="s">
        <v>473</v>
      </c>
    </row>
    <row r="110" spans="1:50">
      <c r="A110" s="3194" t="s">
        <v>477</v>
      </c>
      <c r="B110" s="3209" t="s">
        <v>516</v>
      </c>
      <c r="C110" s="3208">
        <f t="shared" si="37"/>
        <v>15</v>
      </c>
      <c r="D110" s="3202">
        <f t="shared" si="40"/>
        <v>30</v>
      </c>
      <c r="E110" s="3207">
        <f t="shared" si="38"/>
        <v>45</v>
      </c>
      <c r="F110" s="3202">
        <f t="shared" si="39"/>
        <v>45</v>
      </c>
      <c r="G110" s="3207">
        <v>5</v>
      </c>
      <c r="H110" s="3206">
        <f t="shared" si="41"/>
        <v>50</v>
      </c>
      <c r="I110" s="3205">
        <f>M110+Q110+U110+Y110+AC110+AG110+AK110+AO110+AS110+AW110</f>
        <v>2</v>
      </c>
      <c r="J110" s="3203"/>
      <c r="K110" s="3202"/>
      <c r="L110" s="3202"/>
      <c r="M110" s="3201"/>
      <c r="N110" s="3203"/>
      <c r="O110" s="3202"/>
      <c r="P110" s="3202"/>
      <c r="Q110" s="3240"/>
      <c r="R110" s="3203"/>
      <c r="S110" s="3202"/>
      <c r="T110" s="3202"/>
      <c r="U110" s="3201"/>
      <c r="V110" s="3203"/>
      <c r="W110" s="3202"/>
      <c r="X110" s="3202"/>
      <c r="Y110" s="3201"/>
      <c r="Z110" s="3203"/>
      <c r="AA110" s="3202"/>
      <c r="AB110" s="3202"/>
      <c r="AC110" s="3201"/>
      <c r="AD110" s="3183"/>
      <c r="AE110" s="3182"/>
      <c r="AF110" s="3182"/>
      <c r="AG110" s="3200"/>
      <c r="AH110" s="3180"/>
      <c r="AI110" s="3179"/>
      <c r="AJ110" s="3179"/>
      <c r="AK110" s="3178"/>
      <c r="AL110" s="3183"/>
      <c r="AM110" s="3182"/>
      <c r="AN110" s="3182"/>
      <c r="AO110" s="3181"/>
      <c r="AP110" s="3180">
        <v>15</v>
      </c>
      <c r="AQ110" s="3179">
        <v>30</v>
      </c>
      <c r="AR110" s="3179">
        <v>5</v>
      </c>
      <c r="AS110" s="3178">
        <v>2</v>
      </c>
      <c r="AT110" s="3199"/>
      <c r="AU110" s="3198"/>
      <c r="AV110" s="3198"/>
      <c r="AW110" s="3175"/>
      <c r="AX110" s="3197" t="s">
        <v>473</v>
      </c>
    </row>
    <row r="111" spans="1:50" ht="15.75" thickBot="1">
      <c r="A111" s="3194" t="s">
        <v>475</v>
      </c>
      <c r="B111" s="3239" t="s">
        <v>515</v>
      </c>
      <c r="C111" s="3238">
        <f t="shared" si="37"/>
        <v>15</v>
      </c>
      <c r="D111" s="3234">
        <f t="shared" si="40"/>
        <v>15</v>
      </c>
      <c r="E111" s="3237">
        <f t="shared" si="38"/>
        <v>30</v>
      </c>
      <c r="F111" s="3234">
        <f t="shared" si="39"/>
        <v>30</v>
      </c>
      <c r="G111" s="3237">
        <v>20</v>
      </c>
      <c r="H111" s="3236">
        <f t="shared" si="41"/>
        <v>50</v>
      </c>
      <c r="I111" s="3094">
        <f>M111+Q111+U111+Y111+AC111+AG111+AK111+AO111+AS111+AW111</f>
        <v>2</v>
      </c>
      <c r="J111" s="3235"/>
      <c r="K111" s="3234"/>
      <c r="L111" s="3234"/>
      <c r="M111" s="3093"/>
      <c r="N111" s="3235"/>
      <c r="O111" s="3234"/>
      <c r="P111" s="3234"/>
      <c r="Q111" s="3093"/>
      <c r="R111" s="3235"/>
      <c r="S111" s="3234"/>
      <c r="T111" s="3234"/>
      <c r="U111" s="3093"/>
      <c r="V111" s="3235"/>
      <c r="W111" s="3234"/>
      <c r="X111" s="3234"/>
      <c r="Y111" s="3093"/>
      <c r="Z111" s="3235"/>
      <c r="AA111" s="3234"/>
      <c r="AB111" s="3234"/>
      <c r="AC111" s="3093"/>
      <c r="AD111" s="3233"/>
      <c r="AE111" s="3232"/>
      <c r="AF111" s="3232"/>
      <c r="AG111" s="3231"/>
      <c r="AH111" s="3161"/>
      <c r="AI111" s="3160"/>
      <c r="AJ111" s="3160"/>
      <c r="AK111" s="3162"/>
      <c r="AL111" s="3161"/>
      <c r="AM111" s="3160"/>
      <c r="AN111" s="3160"/>
      <c r="AO111" s="3162"/>
      <c r="AP111" s="3161">
        <v>15</v>
      </c>
      <c r="AQ111" s="3160">
        <v>15</v>
      </c>
      <c r="AR111" s="3160">
        <v>20</v>
      </c>
      <c r="AS111" s="3159">
        <v>2</v>
      </c>
      <c r="AT111" s="3230"/>
      <c r="AU111" s="3229"/>
      <c r="AV111" s="3229"/>
      <c r="AW111" s="3228"/>
      <c r="AX111" s="3227" t="s">
        <v>473</v>
      </c>
    </row>
    <row r="112" spans="1:50">
      <c r="A112" s="3315" t="s">
        <v>468</v>
      </c>
      <c r="B112" s="3314" t="s">
        <v>514</v>
      </c>
      <c r="C112" s="3310">
        <f t="shared" ref="C112:AW112" si="42">SUM(C113:C119)</f>
        <v>135</v>
      </c>
      <c r="D112" s="3307">
        <f t="shared" si="42"/>
        <v>285</v>
      </c>
      <c r="E112" s="3313">
        <f t="shared" si="42"/>
        <v>420</v>
      </c>
      <c r="F112" s="3307">
        <f t="shared" si="42"/>
        <v>420</v>
      </c>
      <c r="G112" s="3313">
        <f t="shared" si="42"/>
        <v>205</v>
      </c>
      <c r="H112" s="3312">
        <f t="shared" si="42"/>
        <v>625</v>
      </c>
      <c r="I112" s="3311">
        <f t="shared" si="42"/>
        <v>25</v>
      </c>
      <c r="J112" s="3310">
        <f t="shared" si="42"/>
        <v>0</v>
      </c>
      <c r="K112" s="3307">
        <f t="shared" si="42"/>
        <v>0</v>
      </c>
      <c r="L112" s="3307">
        <f t="shared" si="42"/>
        <v>0</v>
      </c>
      <c r="M112" s="3309">
        <f t="shared" si="42"/>
        <v>0</v>
      </c>
      <c r="N112" s="3308">
        <f t="shared" si="42"/>
        <v>0</v>
      </c>
      <c r="O112" s="3307">
        <f t="shared" si="42"/>
        <v>0</v>
      </c>
      <c r="P112" s="3307">
        <f t="shared" si="42"/>
        <v>0</v>
      </c>
      <c r="Q112" s="3309">
        <f t="shared" si="42"/>
        <v>0</v>
      </c>
      <c r="R112" s="3308">
        <f t="shared" si="42"/>
        <v>0</v>
      </c>
      <c r="S112" s="3307">
        <f t="shared" si="42"/>
        <v>0</v>
      </c>
      <c r="T112" s="3307">
        <f t="shared" si="42"/>
        <v>0</v>
      </c>
      <c r="U112" s="3309">
        <f t="shared" si="42"/>
        <v>0</v>
      </c>
      <c r="V112" s="3308">
        <f t="shared" si="42"/>
        <v>0</v>
      </c>
      <c r="W112" s="3307">
        <f t="shared" si="42"/>
        <v>0</v>
      </c>
      <c r="X112" s="3307">
        <f t="shared" si="42"/>
        <v>0</v>
      </c>
      <c r="Y112" s="3309">
        <f t="shared" si="42"/>
        <v>0</v>
      </c>
      <c r="Z112" s="3308">
        <f t="shared" si="42"/>
        <v>0</v>
      </c>
      <c r="AA112" s="3307">
        <f t="shared" si="42"/>
        <v>0</v>
      </c>
      <c r="AB112" s="3307">
        <f t="shared" si="42"/>
        <v>0</v>
      </c>
      <c r="AC112" s="3309">
        <f t="shared" si="42"/>
        <v>0</v>
      </c>
      <c r="AD112" s="3308">
        <f t="shared" si="42"/>
        <v>0</v>
      </c>
      <c r="AE112" s="3307">
        <f t="shared" si="42"/>
        <v>0</v>
      </c>
      <c r="AF112" s="3307">
        <f t="shared" si="42"/>
        <v>0</v>
      </c>
      <c r="AG112" s="3309">
        <f t="shared" si="42"/>
        <v>0</v>
      </c>
      <c r="AH112" s="3308">
        <f t="shared" si="42"/>
        <v>0</v>
      </c>
      <c r="AI112" s="3307">
        <f t="shared" si="42"/>
        <v>0</v>
      </c>
      <c r="AJ112" s="3307">
        <f t="shared" si="42"/>
        <v>0</v>
      </c>
      <c r="AK112" s="3309">
        <f t="shared" si="42"/>
        <v>0</v>
      </c>
      <c r="AL112" s="3308">
        <f t="shared" si="42"/>
        <v>30</v>
      </c>
      <c r="AM112" s="3307">
        <f t="shared" si="42"/>
        <v>75</v>
      </c>
      <c r="AN112" s="3307">
        <f t="shared" si="42"/>
        <v>20</v>
      </c>
      <c r="AO112" s="3309">
        <f t="shared" si="42"/>
        <v>5</v>
      </c>
      <c r="AP112" s="3308">
        <f t="shared" si="42"/>
        <v>105</v>
      </c>
      <c r="AQ112" s="3307">
        <f t="shared" si="42"/>
        <v>210</v>
      </c>
      <c r="AR112" s="3307">
        <f t="shared" si="42"/>
        <v>185</v>
      </c>
      <c r="AS112" s="3306">
        <f t="shared" si="42"/>
        <v>20</v>
      </c>
      <c r="AT112" s="3216">
        <f t="shared" si="42"/>
        <v>0</v>
      </c>
      <c r="AU112" s="3215">
        <f t="shared" si="42"/>
        <v>0</v>
      </c>
      <c r="AV112" s="3215">
        <f t="shared" si="42"/>
        <v>0</v>
      </c>
      <c r="AW112" s="3214">
        <f t="shared" si="42"/>
        <v>0</v>
      </c>
      <c r="AX112" s="3305" t="s">
        <v>494</v>
      </c>
    </row>
    <row r="113" spans="1:50">
      <c r="A113" s="3302" t="s">
        <v>493</v>
      </c>
      <c r="B113" s="3254" t="s">
        <v>513</v>
      </c>
      <c r="C113" s="3253">
        <v>15</v>
      </c>
      <c r="D113" s="3248">
        <v>0</v>
      </c>
      <c r="E113" s="3252">
        <f t="shared" ref="E113:E119" si="43">SUM(C113:D113)</f>
        <v>15</v>
      </c>
      <c r="F113" s="3248">
        <f t="shared" ref="F113:F119" si="44">SUM(E113:E113)</f>
        <v>15</v>
      </c>
      <c r="G113" s="3252">
        <v>60</v>
      </c>
      <c r="H113" s="3304">
        <f t="shared" ref="H113:H119" si="45">SUM(F113:G113)</f>
        <v>75</v>
      </c>
      <c r="I113" s="3300">
        <v>3</v>
      </c>
      <c r="J113" s="3253"/>
      <c r="K113" s="3248"/>
      <c r="L113" s="3248"/>
      <c r="M113" s="3247"/>
      <c r="N113" s="3249"/>
      <c r="O113" s="3248"/>
      <c r="P113" s="3248"/>
      <c r="Q113" s="3247"/>
      <c r="R113" s="3249"/>
      <c r="S113" s="3248"/>
      <c r="T113" s="3248"/>
      <c r="U113" s="3247"/>
      <c r="V113" s="3249"/>
      <c r="W113" s="3248"/>
      <c r="X113" s="3248"/>
      <c r="Y113" s="3247"/>
      <c r="Z113" s="3249"/>
      <c r="AA113" s="3248"/>
      <c r="AB113" s="3248"/>
      <c r="AC113" s="3247"/>
      <c r="AD113" s="3244"/>
      <c r="AE113" s="3243"/>
      <c r="AF113" s="3243"/>
      <c r="AG113" s="3246"/>
      <c r="AH113" s="3244"/>
      <c r="AI113" s="3243"/>
      <c r="AJ113" s="3243"/>
      <c r="AK113" s="3245"/>
      <c r="AL113" s="3244"/>
      <c r="AM113" s="3243"/>
      <c r="AN113" s="3243"/>
      <c r="AO113" s="3245"/>
      <c r="AP113" s="3244">
        <v>15</v>
      </c>
      <c r="AQ113" s="3243">
        <v>0</v>
      </c>
      <c r="AR113" s="3243">
        <v>60</v>
      </c>
      <c r="AS113" s="3245">
        <v>3</v>
      </c>
      <c r="AT113" s="3199"/>
      <c r="AU113" s="3198"/>
      <c r="AV113" s="3198"/>
      <c r="AW113" s="3212"/>
      <c r="AX113" s="3303" t="s">
        <v>473</v>
      </c>
    </row>
    <row r="114" spans="1:50" ht="28.5" customHeight="1">
      <c r="A114" s="3302" t="s">
        <v>491</v>
      </c>
      <c r="B114" s="3209" t="s">
        <v>512</v>
      </c>
      <c r="C114" s="3208">
        <f t="shared" ref="C114:D119" si="46">J114+N114+R114+V114+Z114+AD114+AH114+AL114+AP114+AT114</f>
        <v>30</v>
      </c>
      <c r="D114" s="3202">
        <f t="shared" si="46"/>
        <v>75</v>
      </c>
      <c r="E114" s="3207">
        <f t="shared" si="43"/>
        <v>105</v>
      </c>
      <c r="F114" s="3202">
        <f t="shared" si="44"/>
        <v>105</v>
      </c>
      <c r="G114" s="3207">
        <v>45</v>
      </c>
      <c r="H114" s="3301">
        <f t="shared" si="45"/>
        <v>150</v>
      </c>
      <c r="I114" s="3300">
        <v>6</v>
      </c>
      <c r="J114" s="3208"/>
      <c r="K114" s="3202"/>
      <c r="L114" s="3202"/>
      <c r="M114" s="3201"/>
      <c r="N114" s="3203"/>
      <c r="O114" s="3202"/>
      <c r="P114" s="3202"/>
      <c r="Q114" s="3299"/>
      <c r="R114" s="3203"/>
      <c r="S114" s="3202"/>
      <c r="T114" s="3202"/>
      <c r="U114" s="3201"/>
      <c r="V114" s="3203"/>
      <c r="W114" s="3202"/>
      <c r="X114" s="3202"/>
      <c r="Y114" s="3201"/>
      <c r="Z114" s="3203"/>
      <c r="AA114" s="3202"/>
      <c r="AB114" s="3202"/>
      <c r="AC114" s="3201"/>
      <c r="AD114" s="3183"/>
      <c r="AE114" s="3182"/>
      <c r="AF114" s="3182"/>
      <c r="AG114" s="3200"/>
      <c r="AH114" s="3183"/>
      <c r="AI114" s="3182"/>
      <c r="AJ114" s="3182"/>
      <c r="AK114" s="3181"/>
      <c r="AL114" s="3183">
        <v>15</v>
      </c>
      <c r="AM114" s="3182">
        <v>45</v>
      </c>
      <c r="AN114" s="3182">
        <v>15</v>
      </c>
      <c r="AO114" s="3181">
        <v>3</v>
      </c>
      <c r="AP114" s="3183">
        <v>15</v>
      </c>
      <c r="AQ114" s="3182">
        <v>30</v>
      </c>
      <c r="AR114" s="3182">
        <v>30</v>
      </c>
      <c r="AS114" s="3181">
        <v>3</v>
      </c>
      <c r="AT114" s="3199"/>
      <c r="AU114" s="3198"/>
      <c r="AV114" s="3198"/>
      <c r="AW114" s="3175"/>
      <c r="AX114" s="3197" t="s">
        <v>489</v>
      </c>
    </row>
    <row r="115" spans="1:50">
      <c r="A115" s="3298" t="s">
        <v>488</v>
      </c>
      <c r="B115" s="3193" t="s">
        <v>511</v>
      </c>
      <c r="C115" s="3192">
        <f t="shared" si="46"/>
        <v>15</v>
      </c>
      <c r="D115" s="3187">
        <f t="shared" si="46"/>
        <v>30</v>
      </c>
      <c r="E115" s="3191">
        <f t="shared" si="43"/>
        <v>45</v>
      </c>
      <c r="F115" s="3187">
        <f t="shared" si="44"/>
        <v>45</v>
      </c>
      <c r="G115" s="3191">
        <v>30</v>
      </c>
      <c r="H115" s="3297">
        <f t="shared" si="45"/>
        <v>75</v>
      </c>
      <c r="I115" s="3296">
        <v>3</v>
      </c>
      <c r="J115" s="3192"/>
      <c r="K115" s="3187"/>
      <c r="L115" s="3187"/>
      <c r="M115" s="3105"/>
      <c r="N115" s="3188"/>
      <c r="O115" s="3187"/>
      <c r="P115" s="3187"/>
      <c r="Q115" s="3189"/>
      <c r="R115" s="3188"/>
      <c r="S115" s="3187"/>
      <c r="T115" s="3187"/>
      <c r="U115" s="3105"/>
      <c r="V115" s="3188"/>
      <c r="W115" s="3187"/>
      <c r="X115" s="3187"/>
      <c r="Y115" s="3105"/>
      <c r="Z115" s="3188"/>
      <c r="AA115" s="3187"/>
      <c r="AB115" s="3187"/>
      <c r="AC115" s="3105"/>
      <c r="AD115" s="3186"/>
      <c r="AE115" s="3185"/>
      <c r="AF115" s="3185"/>
      <c r="AG115" s="3184"/>
      <c r="AH115" s="3183"/>
      <c r="AI115" s="3182"/>
      <c r="AJ115" s="3182"/>
      <c r="AK115" s="3181"/>
      <c r="AL115" s="3183"/>
      <c r="AM115" s="3182"/>
      <c r="AN115" s="3182"/>
      <c r="AO115" s="3181"/>
      <c r="AP115" s="3183">
        <v>15</v>
      </c>
      <c r="AQ115" s="3182">
        <v>30</v>
      </c>
      <c r="AR115" s="3182">
        <v>30</v>
      </c>
      <c r="AS115" s="3181">
        <v>3</v>
      </c>
      <c r="AT115" s="3177"/>
      <c r="AU115" s="3176"/>
      <c r="AV115" s="3176"/>
      <c r="AW115" s="3175"/>
      <c r="AX115" s="3174" t="s">
        <v>473</v>
      </c>
    </row>
    <row r="116" spans="1:50">
      <c r="A116" s="3298" t="s">
        <v>486</v>
      </c>
      <c r="B116" s="3193" t="s">
        <v>510</v>
      </c>
      <c r="C116" s="3192">
        <f t="shared" si="46"/>
        <v>15</v>
      </c>
      <c r="D116" s="3187">
        <f t="shared" si="46"/>
        <v>30</v>
      </c>
      <c r="E116" s="3191">
        <f t="shared" si="43"/>
        <v>45</v>
      </c>
      <c r="F116" s="3187">
        <f t="shared" si="44"/>
        <v>45</v>
      </c>
      <c r="G116" s="3191">
        <v>30</v>
      </c>
      <c r="H116" s="3297">
        <f t="shared" si="45"/>
        <v>75</v>
      </c>
      <c r="I116" s="3296">
        <v>3</v>
      </c>
      <c r="J116" s="3192"/>
      <c r="K116" s="3187"/>
      <c r="L116" s="3187"/>
      <c r="M116" s="3105"/>
      <c r="N116" s="3188"/>
      <c r="O116" s="3187"/>
      <c r="P116" s="3187"/>
      <c r="Q116" s="3196"/>
      <c r="R116" s="3188"/>
      <c r="S116" s="3187"/>
      <c r="T116" s="3187"/>
      <c r="U116" s="3105"/>
      <c r="V116" s="3188"/>
      <c r="W116" s="3187"/>
      <c r="X116" s="3187"/>
      <c r="Y116" s="3105"/>
      <c r="Z116" s="3188"/>
      <c r="AA116" s="3187"/>
      <c r="AB116" s="3187"/>
      <c r="AC116" s="3105"/>
      <c r="AD116" s="3186"/>
      <c r="AE116" s="3185"/>
      <c r="AF116" s="3185"/>
      <c r="AG116" s="3184"/>
      <c r="AH116" s="3183"/>
      <c r="AI116" s="3182"/>
      <c r="AJ116" s="3182"/>
      <c r="AK116" s="3181"/>
      <c r="AL116" s="3183"/>
      <c r="AM116" s="3182"/>
      <c r="AN116" s="3182"/>
      <c r="AO116" s="3181"/>
      <c r="AP116" s="3183">
        <v>15</v>
      </c>
      <c r="AQ116" s="3182">
        <v>30</v>
      </c>
      <c r="AR116" s="3182">
        <v>30</v>
      </c>
      <c r="AS116" s="3181">
        <v>3</v>
      </c>
      <c r="AT116" s="3177"/>
      <c r="AU116" s="3176"/>
      <c r="AV116" s="3176"/>
      <c r="AW116" s="3175"/>
      <c r="AX116" s="3174" t="s">
        <v>473</v>
      </c>
    </row>
    <row r="117" spans="1:50">
      <c r="A117" s="3298" t="s">
        <v>483</v>
      </c>
      <c r="B117" s="3193" t="s">
        <v>509</v>
      </c>
      <c r="C117" s="3192">
        <f t="shared" si="46"/>
        <v>30</v>
      </c>
      <c r="D117" s="3187">
        <f t="shared" si="46"/>
        <v>75</v>
      </c>
      <c r="E117" s="3191">
        <f t="shared" si="43"/>
        <v>105</v>
      </c>
      <c r="F117" s="3187">
        <f t="shared" si="44"/>
        <v>105</v>
      </c>
      <c r="G117" s="3191">
        <v>20</v>
      </c>
      <c r="H117" s="3297">
        <f t="shared" si="45"/>
        <v>125</v>
      </c>
      <c r="I117" s="3296">
        <f>M117+Q117+U117+Y117+AC117+AG117+AK117+AO117+AS117+AW117</f>
        <v>5</v>
      </c>
      <c r="J117" s="3192"/>
      <c r="K117" s="3187"/>
      <c r="L117" s="3187"/>
      <c r="M117" s="3105"/>
      <c r="N117" s="3188"/>
      <c r="O117" s="3187"/>
      <c r="P117" s="3187"/>
      <c r="Q117" s="3189"/>
      <c r="R117" s="3188"/>
      <c r="S117" s="3187"/>
      <c r="T117" s="3187"/>
      <c r="U117" s="3105"/>
      <c r="V117" s="3188"/>
      <c r="W117" s="3187"/>
      <c r="X117" s="3187"/>
      <c r="Y117" s="3105"/>
      <c r="Z117" s="3188"/>
      <c r="AA117" s="3187"/>
      <c r="AB117" s="3187"/>
      <c r="AC117" s="3105"/>
      <c r="AD117" s="3186"/>
      <c r="AE117" s="3185"/>
      <c r="AF117" s="3185"/>
      <c r="AG117" s="3184"/>
      <c r="AH117" s="3183"/>
      <c r="AI117" s="3182"/>
      <c r="AJ117" s="3182"/>
      <c r="AK117" s="3181"/>
      <c r="AL117" s="3183">
        <v>15</v>
      </c>
      <c r="AM117" s="3182">
        <v>30</v>
      </c>
      <c r="AN117" s="3182">
        <v>5</v>
      </c>
      <c r="AO117" s="3181">
        <v>2</v>
      </c>
      <c r="AP117" s="3183">
        <v>15</v>
      </c>
      <c r="AQ117" s="3182">
        <v>45</v>
      </c>
      <c r="AR117" s="3182">
        <v>15</v>
      </c>
      <c r="AS117" s="3181">
        <v>3</v>
      </c>
      <c r="AT117" s="3177"/>
      <c r="AU117" s="3176"/>
      <c r="AV117" s="3176"/>
      <c r="AW117" s="3175"/>
      <c r="AX117" s="3174" t="s">
        <v>489</v>
      </c>
    </row>
    <row r="118" spans="1:50">
      <c r="A118" s="3298" t="s">
        <v>481</v>
      </c>
      <c r="B118" s="3193" t="s">
        <v>508</v>
      </c>
      <c r="C118" s="3192">
        <f t="shared" si="46"/>
        <v>15</v>
      </c>
      <c r="D118" s="3187">
        <f t="shared" si="46"/>
        <v>45</v>
      </c>
      <c r="E118" s="3191">
        <f t="shared" si="43"/>
        <v>60</v>
      </c>
      <c r="F118" s="3187">
        <f t="shared" si="44"/>
        <v>60</v>
      </c>
      <c r="G118" s="3191">
        <v>15</v>
      </c>
      <c r="H118" s="3297">
        <f t="shared" si="45"/>
        <v>75</v>
      </c>
      <c r="I118" s="3296">
        <f>M118+Q118+U118+Y118+AC118+AG118+AK118+AO118+AS118+AW118</f>
        <v>3</v>
      </c>
      <c r="J118" s="3192"/>
      <c r="K118" s="3187"/>
      <c r="L118" s="3187"/>
      <c r="M118" s="3105"/>
      <c r="N118" s="3188"/>
      <c r="O118" s="3187"/>
      <c r="P118" s="3187"/>
      <c r="Q118" s="3189"/>
      <c r="R118" s="3188"/>
      <c r="S118" s="3187"/>
      <c r="T118" s="3187"/>
      <c r="U118" s="3105"/>
      <c r="V118" s="3188"/>
      <c r="W118" s="3187"/>
      <c r="X118" s="3187"/>
      <c r="Y118" s="3105"/>
      <c r="Z118" s="3188"/>
      <c r="AA118" s="3187"/>
      <c r="AB118" s="3187"/>
      <c r="AC118" s="3105"/>
      <c r="AD118" s="3186"/>
      <c r="AE118" s="3185"/>
      <c r="AF118" s="3185"/>
      <c r="AG118" s="3184"/>
      <c r="AH118" s="3183"/>
      <c r="AI118" s="3182"/>
      <c r="AJ118" s="3182"/>
      <c r="AK118" s="3181"/>
      <c r="AL118" s="3183"/>
      <c r="AM118" s="3182"/>
      <c r="AN118" s="3182"/>
      <c r="AO118" s="3181"/>
      <c r="AP118" s="3183">
        <v>15</v>
      </c>
      <c r="AQ118" s="3182">
        <v>45</v>
      </c>
      <c r="AR118" s="3182">
        <v>15</v>
      </c>
      <c r="AS118" s="3195">
        <v>3</v>
      </c>
      <c r="AT118" s="3177"/>
      <c r="AU118" s="3176"/>
      <c r="AV118" s="3176"/>
      <c r="AW118" s="3175"/>
      <c r="AX118" s="3174" t="s">
        <v>473</v>
      </c>
    </row>
    <row r="119" spans="1:50" ht="15.75" thickBot="1">
      <c r="A119" s="3295" t="s">
        <v>479</v>
      </c>
      <c r="B119" s="3239" t="s">
        <v>507</v>
      </c>
      <c r="C119" s="3238">
        <f t="shared" si="46"/>
        <v>15</v>
      </c>
      <c r="D119" s="3234">
        <f t="shared" si="46"/>
        <v>30</v>
      </c>
      <c r="E119" s="3237">
        <f t="shared" si="43"/>
        <v>45</v>
      </c>
      <c r="F119" s="3234">
        <f t="shared" si="44"/>
        <v>45</v>
      </c>
      <c r="G119" s="3237">
        <v>5</v>
      </c>
      <c r="H119" s="3294">
        <f t="shared" si="45"/>
        <v>50</v>
      </c>
      <c r="I119" s="3293">
        <f>M119+Q119+U119+Y119+AC119+AG119+AK119+AO119+AS119+AW119</f>
        <v>2</v>
      </c>
      <c r="J119" s="3238"/>
      <c r="K119" s="3234"/>
      <c r="L119" s="3234"/>
      <c r="M119" s="3093"/>
      <c r="N119" s="3235"/>
      <c r="O119" s="3234"/>
      <c r="P119" s="3234"/>
      <c r="Q119" s="3167"/>
      <c r="R119" s="3235"/>
      <c r="S119" s="3234"/>
      <c r="T119" s="3234"/>
      <c r="U119" s="3093"/>
      <c r="V119" s="3235"/>
      <c r="W119" s="3234"/>
      <c r="X119" s="3234"/>
      <c r="Y119" s="3093"/>
      <c r="Z119" s="3235"/>
      <c r="AA119" s="3234"/>
      <c r="AB119" s="3234"/>
      <c r="AC119" s="3093"/>
      <c r="AD119" s="3233"/>
      <c r="AE119" s="3232"/>
      <c r="AF119" s="3232"/>
      <c r="AG119" s="3231"/>
      <c r="AH119" s="3161"/>
      <c r="AI119" s="3160"/>
      <c r="AJ119" s="3160"/>
      <c r="AK119" s="3162"/>
      <c r="AL119" s="3161"/>
      <c r="AM119" s="3160"/>
      <c r="AN119" s="3160"/>
      <c r="AO119" s="3162"/>
      <c r="AP119" s="3161">
        <v>15</v>
      </c>
      <c r="AQ119" s="3160">
        <v>30</v>
      </c>
      <c r="AR119" s="3160">
        <v>5</v>
      </c>
      <c r="AS119" s="3162">
        <v>2</v>
      </c>
      <c r="AT119" s="3292"/>
      <c r="AU119" s="3291"/>
      <c r="AV119" s="3291"/>
      <c r="AW119" s="3156"/>
      <c r="AX119" s="3290" t="s">
        <v>473</v>
      </c>
    </row>
    <row r="120" spans="1:50">
      <c r="A120" s="3289" t="s">
        <v>506</v>
      </c>
      <c r="B120" s="3288" t="s">
        <v>505</v>
      </c>
      <c r="C120" s="3287">
        <f t="shared" ref="C120:AW120" si="47">SUM(C121:C129)</f>
        <v>135</v>
      </c>
      <c r="D120" s="3280">
        <f t="shared" si="47"/>
        <v>270</v>
      </c>
      <c r="E120" s="3286">
        <f t="shared" si="47"/>
        <v>405</v>
      </c>
      <c r="F120" s="3280">
        <f t="shared" si="47"/>
        <v>405</v>
      </c>
      <c r="G120" s="3286">
        <f t="shared" si="47"/>
        <v>220</v>
      </c>
      <c r="H120" s="3285">
        <f t="shared" si="47"/>
        <v>625</v>
      </c>
      <c r="I120" s="3284">
        <f t="shared" si="47"/>
        <v>25</v>
      </c>
      <c r="J120" s="3281">
        <f t="shared" si="47"/>
        <v>0</v>
      </c>
      <c r="K120" s="3280">
        <f t="shared" si="47"/>
        <v>0</v>
      </c>
      <c r="L120" s="3280">
        <f t="shared" si="47"/>
        <v>0</v>
      </c>
      <c r="M120" s="3283">
        <f t="shared" si="47"/>
        <v>0</v>
      </c>
      <c r="N120" s="3280">
        <f t="shared" si="47"/>
        <v>0</v>
      </c>
      <c r="O120" s="3280">
        <f t="shared" si="47"/>
        <v>0</v>
      </c>
      <c r="P120" s="3280">
        <f t="shared" si="47"/>
        <v>0</v>
      </c>
      <c r="Q120" s="3282">
        <f t="shared" si="47"/>
        <v>0</v>
      </c>
      <c r="R120" s="3281">
        <f t="shared" si="47"/>
        <v>0</v>
      </c>
      <c r="S120" s="3280">
        <f t="shared" si="47"/>
        <v>0</v>
      </c>
      <c r="T120" s="3280">
        <f t="shared" si="47"/>
        <v>0</v>
      </c>
      <c r="U120" s="3282">
        <f t="shared" si="47"/>
        <v>0</v>
      </c>
      <c r="V120" s="3281">
        <f t="shared" si="47"/>
        <v>0</v>
      </c>
      <c r="W120" s="3280">
        <f t="shared" si="47"/>
        <v>0</v>
      </c>
      <c r="X120" s="3280">
        <f t="shared" si="47"/>
        <v>0</v>
      </c>
      <c r="Y120" s="3282">
        <f t="shared" si="47"/>
        <v>0</v>
      </c>
      <c r="Z120" s="3281">
        <f t="shared" si="47"/>
        <v>0</v>
      </c>
      <c r="AA120" s="3280">
        <f t="shared" si="47"/>
        <v>0</v>
      </c>
      <c r="AB120" s="3280">
        <f t="shared" si="47"/>
        <v>0</v>
      </c>
      <c r="AC120" s="3282">
        <f t="shared" si="47"/>
        <v>0</v>
      </c>
      <c r="AD120" s="3281">
        <f t="shared" si="47"/>
        <v>0</v>
      </c>
      <c r="AE120" s="3280">
        <f t="shared" si="47"/>
        <v>0</v>
      </c>
      <c r="AF120" s="3280">
        <f t="shared" si="47"/>
        <v>0</v>
      </c>
      <c r="AG120" s="3282">
        <f t="shared" si="47"/>
        <v>0</v>
      </c>
      <c r="AH120" s="3281">
        <f t="shared" si="47"/>
        <v>0</v>
      </c>
      <c r="AI120" s="3280">
        <f t="shared" si="47"/>
        <v>0</v>
      </c>
      <c r="AJ120" s="3280">
        <f t="shared" si="47"/>
        <v>0</v>
      </c>
      <c r="AK120" s="3282">
        <f t="shared" si="47"/>
        <v>0</v>
      </c>
      <c r="AL120" s="3281">
        <f t="shared" si="47"/>
        <v>30</v>
      </c>
      <c r="AM120" s="3280">
        <f t="shared" si="47"/>
        <v>75</v>
      </c>
      <c r="AN120" s="3280">
        <f t="shared" si="47"/>
        <v>45</v>
      </c>
      <c r="AO120" s="3282">
        <f t="shared" si="47"/>
        <v>5</v>
      </c>
      <c r="AP120" s="3281">
        <f t="shared" si="47"/>
        <v>105</v>
      </c>
      <c r="AQ120" s="3280">
        <f t="shared" si="47"/>
        <v>195</v>
      </c>
      <c r="AR120" s="3280">
        <f t="shared" si="47"/>
        <v>190</v>
      </c>
      <c r="AS120" s="3279">
        <f t="shared" si="47"/>
        <v>20</v>
      </c>
      <c r="AT120" s="3216">
        <f t="shared" si="47"/>
        <v>0</v>
      </c>
      <c r="AU120" s="3215">
        <f t="shared" si="47"/>
        <v>0</v>
      </c>
      <c r="AV120" s="3215">
        <f t="shared" si="47"/>
        <v>0</v>
      </c>
      <c r="AW120" s="3214">
        <f t="shared" si="47"/>
        <v>0</v>
      </c>
      <c r="AX120" s="3278" t="s">
        <v>494</v>
      </c>
    </row>
    <row r="121" spans="1:50">
      <c r="A121" s="3210" t="s">
        <v>493</v>
      </c>
      <c r="B121" s="3209" t="s">
        <v>504</v>
      </c>
      <c r="C121" s="3208">
        <v>15</v>
      </c>
      <c r="D121" s="3202">
        <v>0</v>
      </c>
      <c r="E121" s="3207">
        <f t="shared" ref="E121:E129" si="48">SUM(C121:D121)</f>
        <v>15</v>
      </c>
      <c r="F121" s="3202">
        <f t="shared" ref="F121:F129" si="49">SUM(E121:E121)</f>
        <v>15</v>
      </c>
      <c r="G121" s="3207">
        <v>60</v>
      </c>
      <c r="H121" s="3206">
        <f>SUM(F121:G121)</f>
        <v>75</v>
      </c>
      <c r="I121" s="3205">
        <v>3</v>
      </c>
      <c r="J121" s="3203"/>
      <c r="K121" s="3202"/>
      <c r="L121" s="3202"/>
      <c r="M121" s="3201"/>
      <c r="N121" s="3203"/>
      <c r="O121" s="3202"/>
      <c r="P121" s="3202"/>
      <c r="Q121" s="3201"/>
      <c r="R121" s="3203"/>
      <c r="S121" s="3202"/>
      <c r="T121" s="3202"/>
      <c r="U121" s="3201"/>
      <c r="V121" s="3203"/>
      <c r="W121" s="3202"/>
      <c r="X121" s="3202"/>
      <c r="Y121" s="3201"/>
      <c r="Z121" s="3203"/>
      <c r="AA121" s="3202"/>
      <c r="AB121" s="3202"/>
      <c r="AC121" s="3201"/>
      <c r="AD121" s="3183"/>
      <c r="AE121" s="3182"/>
      <c r="AF121" s="3182"/>
      <c r="AG121" s="3200"/>
      <c r="AH121" s="3183"/>
      <c r="AI121" s="3182"/>
      <c r="AJ121" s="3182"/>
      <c r="AK121" s="3200"/>
      <c r="AL121" s="3183"/>
      <c r="AM121" s="3182"/>
      <c r="AN121" s="3182"/>
      <c r="AO121" s="3200"/>
      <c r="AP121" s="3183">
        <v>15</v>
      </c>
      <c r="AQ121" s="3182">
        <v>0</v>
      </c>
      <c r="AR121" s="3182">
        <v>60</v>
      </c>
      <c r="AS121" s="3200">
        <v>3</v>
      </c>
      <c r="AT121" s="3199"/>
      <c r="AU121" s="3198"/>
      <c r="AV121" s="3198"/>
      <c r="AW121" s="3212"/>
      <c r="AX121" s="3211" t="s">
        <v>473</v>
      </c>
    </row>
    <row r="122" spans="1:50">
      <c r="A122" s="3194" t="s">
        <v>491</v>
      </c>
      <c r="B122" s="3277" t="s">
        <v>503</v>
      </c>
      <c r="C122" s="3276">
        <f>J122+N122+R122+V122+Z122+AD122+AH122+AL122+AP122+AT122</f>
        <v>30</v>
      </c>
      <c r="D122" s="3270">
        <v>75</v>
      </c>
      <c r="E122" s="3275">
        <f t="shared" si="48"/>
        <v>105</v>
      </c>
      <c r="F122" s="3270">
        <f t="shared" si="49"/>
        <v>105</v>
      </c>
      <c r="G122" s="3275">
        <v>45</v>
      </c>
      <c r="H122" s="3274">
        <v>150</v>
      </c>
      <c r="I122" s="3205">
        <v>6</v>
      </c>
      <c r="J122" s="3271"/>
      <c r="K122" s="3270"/>
      <c r="L122" s="3270"/>
      <c r="M122" s="3272"/>
      <c r="N122" s="3271"/>
      <c r="O122" s="3270"/>
      <c r="P122" s="3270"/>
      <c r="Q122" s="3273"/>
      <c r="R122" s="3271"/>
      <c r="S122" s="3270"/>
      <c r="T122" s="3270"/>
      <c r="U122" s="3272"/>
      <c r="V122" s="3271"/>
      <c r="W122" s="3270"/>
      <c r="X122" s="3270"/>
      <c r="Y122" s="3272"/>
      <c r="Z122" s="3271"/>
      <c r="AA122" s="3270"/>
      <c r="AB122" s="3270"/>
      <c r="AC122" s="3272"/>
      <c r="AD122" s="3271"/>
      <c r="AE122" s="3270"/>
      <c r="AF122" s="3270"/>
      <c r="AG122" s="3272"/>
      <c r="AH122" s="3271"/>
      <c r="AI122" s="3270"/>
      <c r="AJ122" s="3270"/>
      <c r="AK122" s="3269"/>
      <c r="AL122" s="3271">
        <v>15</v>
      </c>
      <c r="AM122" s="3270">
        <v>30</v>
      </c>
      <c r="AN122" s="3270">
        <v>30</v>
      </c>
      <c r="AO122" s="3269">
        <v>2</v>
      </c>
      <c r="AP122" s="3271">
        <v>15</v>
      </c>
      <c r="AQ122" s="3270">
        <v>45</v>
      </c>
      <c r="AR122" s="3270">
        <v>15</v>
      </c>
      <c r="AS122" s="3269">
        <v>3</v>
      </c>
      <c r="AT122" s="3199"/>
      <c r="AU122" s="3198"/>
      <c r="AV122" s="3198"/>
      <c r="AW122" s="3212"/>
      <c r="AX122" s="3268" t="s">
        <v>489</v>
      </c>
    </row>
    <row r="123" spans="1:50">
      <c r="A123" s="3194" t="s">
        <v>488</v>
      </c>
      <c r="B123" s="3267" t="s">
        <v>502</v>
      </c>
      <c r="C123" s="3266">
        <f>J123+N123+R123+V123+Z123+AD123+AH123+AL123+AP123+AT123</f>
        <v>15</v>
      </c>
      <c r="D123" s="3261">
        <f>K123+O123+S123+W123+AA123+AE123+AI123+AM123+AQ123+AU123</f>
        <v>30</v>
      </c>
      <c r="E123" s="3265">
        <f t="shared" si="48"/>
        <v>45</v>
      </c>
      <c r="F123" s="3261">
        <f t="shared" si="49"/>
        <v>45</v>
      </c>
      <c r="G123" s="3265">
        <v>5</v>
      </c>
      <c r="H123" s="3264">
        <f t="shared" ref="H123:H129" si="50">SUM(F123:G123)</f>
        <v>50</v>
      </c>
      <c r="I123" s="3250">
        <f>M123+Q123+U123+Y123+AC123+AG123+AK123+AO123+AS123+AW123</f>
        <v>2</v>
      </c>
      <c r="J123" s="3262"/>
      <c r="K123" s="3261"/>
      <c r="L123" s="3261"/>
      <c r="M123" s="3260"/>
      <c r="N123" s="3262"/>
      <c r="O123" s="3261"/>
      <c r="P123" s="3261"/>
      <c r="Q123" s="3263"/>
      <c r="R123" s="3262"/>
      <c r="S123" s="3261"/>
      <c r="T123" s="3261"/>
      <c r="U123" s="3260"/>
      <c r="V123" s="3262"/>
      <c r="W123" s="3261"/>
      <c r="X123" s="3261"/>
      <c r="Y123" s="3260"/>
      <c r="Z123" s="3262"/>
      <c r="AA123" s="3261"/>
      <c r="AB123" s="3261"/>
      <c r="AC123" s="3260"/>
      <c r="AD123" s="3258"/>
      <c r="AE123" s="3257"/>
      <c r="AF123" s="3257"/>
      <c r="AG123" s="3259"/>
      <c r="AH123" s="3258"/>
      <c r="AI123" s="3257"/>
      <c r="AJ123" s="3257"/>
      <c r="AK123" s="3256"/>
      <c r="AL123" s="3258"/>
      <c r="AM123" s="3257"/>
      <c r="AN123" s="3257"/>
      <c r="AO123" s="3256"/>
      <c r="AP123" s="3258">
        <v>15</v>
      </c>
      <c r="AQ123" s="3257">
        <v>30</v>
      </c>
      <c r="AR123" s="3257">
        <v>5</v>
      </c>
      <c r="AS123" s="3256">
        <v>2</v>
      </c>
      <c r="AT123" s="3199"/>
      <c r="AU123" s="3198"/>
      <c r="AV123" s="3198"/>
      <c r="AW123" s="3175"/>
      <c r="AX123" s="3255" t="s">
        <v>473</v>
      </c>
    </row>
    <row r="124" spans="1:50">
      <c r="A124" s="3194" t="s">
        <v>486</v>
      </c>
      <c r="B124" s="3254" t="s">
        <v>501</v>
      </c>
      <c r="C124" s="3253">
        <v>0</v>
      </c>
      <c r="D124" s="3248">
        <v>45</v>
      </c>
      <c r="E124" s="3252">
        <f t="shared" si="48"/>
        <v>45</v>
      </c>
      <c r="F124" s="3248">
        <f t="shared" si="49"/>
        <v>45</v>
      </c>
      <c r="G124" s="3252">
        <v>5</v>
      </c>
      <c r="H124" s="3251">
        <f t="shared" si="50"/>
        <v>50</v>
      </c>
      <c r="I124" s="3250">
        <f>M124+Q124+U124+Y124+AC124+AG124+AK124+AO124+AS124+AW124</f>
        <v>2</v>
      </c>
      <c r="J124" s="3249"/>
      <c r="K124" s="3248"/>
      <c r="L124" s="3248"/>
      <c r="M124" s="3247"/>
      <c r="N124" s="3249"/>
      <c r="O124" s="3248"/>
      <c r="P124" s="3248"/>
      <c r="Q124" s="3196"/>
      <c r="R124" s="3249"/>
      <c r="S124" s="3248"/>
      <c r="T124" s="3248"/>
      <c r="U124" s="3247"/>
      <c r="V124" s="3249"/>
      <c r="W124" s="3248"/>
      <c r="X124" s="3248"/>
      <c r="Y124" s="3247"/>
      <c r="Z124" s="3249"/>
      <c r="AA124" s="3248"/>
      <c r="AB124" s="3248"/>
      <c r="AC124" s="3247"/>
      <c r="AD124" s="3244"/>
      <c r="AE124" s="3243"/>
      <c r="AF124" s="3243"/>
      <c r="AG124" s="3246"/>
      <c r="AH124" s="3244"/>
      <c r="AI124" s="3243"/>
      <c r="AJ124" s="3243"/>
      <c r="AK124" s="3245"/>
      <c r="AL124" s="3244">
        <v>0</v>
      </c>
      <c r="AM124" s="3243">
        <v>45</v>
      </c>
      <c r="AN124" s="3243">
        <v>5</v>
      </c>
      <c r="AO124" s="3245">
        <v>2</v>
      </c>
      <c r="AP124" s="3244"/>
      <c r="AQ124" s="3243"/>
      <c r="AR124" s="3243"/>
      <c r="AS124" s="3242"/>
      <c r="AT124" s="3199"/>
      <c r="AU124" s="3198"/>
      <c r="AV124" s="3198"/>
      <c r="AW124" s="3175"/>
      <c r="AX124" s="3241" t="s">
        <v>484</v>
      </c>
    </row>
    <row r="125" spans="1:50">
      <c r="A125" s="3194" t="s">
        <v>483</v>
      </c>
      <c r="B125" s="3209" t="s">
        <v>500</v>
      </c>
      <c r="C125" s="3208">
        <f t="shared" ref="C125:D127" si="51">J125+N125+R125+V125+Z125+AD125+AH125+AL125+AP125+AT125</f>
        <v>15</v>
      </c>
      <c r="D125" s="3202">
        <f t="shared" si="51"/>
        <v>30</v>
      </c>
      <c r="E125" s="3207">
        <f t="shared" si="48"/>
        <v>45</v>
      </c>
      <c r="F125" s="3202">
        <f t="shared" si="49"/>
        <v>45</v>
      </c>
      <c r="G125" s="3207">
        <v>30</v>
      </c>
      <c r="H125" s="3206">
        <f t="shared" si="50"/>
        <v>75</v>
      </c>
      <c r="I125" s="3205">
        <v>3</v>
      </c>
      <c r="J125" s="3203"/>
      <c r="K125" s="3202"/>
      <c r="L125" s="3202"/>
      <c r="M125" s="3201"/>
      <c r="N125" s="3203"/>
      <c r="O125" s="3202"/>
      <c r="P125" s="3202"/>
      <c r="Q125" s="3189"/>
      <c r="R125" s="3203"/>
      <c r="S125" s="3202"/>
      <c r="T125" s="3202"/>
      <c r="U125" s="3201"/>
      <c r="V125" s="3203"/>
      <c r="W125" s="3202"/>
      <c r="X125" s="3202"/>
      <c r="Y125" s="3201"/>
      <c r="Z125" s="3203"/>
      <c r="AA125" s="3202"/>
      <c r="AB125" s="3202"/>
      <c r="AC125" s="3201"/>
      <c r="AD125" s="3183"/>
      <c r="AE125" s="3182"/>
      <c r="AF125" s="3182"/>
      <c r="AG125" s="3200"/>
      <c r="AH125" s="3183"/>
      <c r="AI125" s="3182"/>
      <c r="AJ125" s="3182"/>
      <c r="AK125" s="3181"/>
      <c r="AL125" s="3183"/>
      <c r="AM125" s="3182"/>
      <c r="AN125" s="3182"/>
      <c r="AO125" s="3181"/>
      <c r="AP125" s="3183">
        <v>15</v>
      </c>
      <c r="AQ125" s="3182">
        <v>30</v>
      </c>
      <c r="AR125" s="3182">
        <v>45</v>
      </c>
      <c r="AS125" s="3195">
        <v>3</v>
      </c>
      <c r="AT125" s="3199"/>
      <c r="AU125" s="3198"/>
      <c r="AV125" s="3198"/>
      <c r="AW125" s="3175"/>
      <c r="AX125" s="3197" t="s">
        <v>473</v>
      </c>
    </row>
    <row r="126" spans="1:50">
      <c r="A126" s="3194" t="s">
        <v>481</v>
      </c>
      <c r="B126" s="3209" t="s">
        <v>499</v>
      </c>
      <c r="C126" s="3208">
        <f t="shared" si="51"/>
        <v>15</v>
      </c>
      <c r="D126" s="3202">
        <f t="shared" si="51"/>
        <v>30</v>
      </c>
      <c r="E126" s="3207">
        <f t="shared" si="48"/>
        <v>45</v>
      </c>
      <c r="F126" s="3202">
        <f t="shared" si="49"/>
        <v>45</v>
      </c>
      <c r="G126" s="3207">
        <v>5</v>
      </c>
      <c r="H126" s="3206">
        <f t="shared" si="50"/>
        <v>50</v>
      </c>
      <c r="I126" s="3205">
        <f>M126+Q126+U126+Y126+AC126+AG126+AK126+AO126+AS126+AW126</f>
        <v>2</v>
      </c>
      <c r="J126" s="3203"/>
      <c r="K126" s="3202"/>
      <c r="L126" s="3202"/>
      <c r="M126" s="3201"/>
      <c r="N126" s="3203"/>
      <c r="O126" s="3202"/>
      <c r="P126" s="3202"/>
      <c r="Q126" s="3196"/>
      <c r="R126" s="3203"/>
      <c r="S126" s="3202"/>
      <c r="T126" s="3202"/>
      <c r="U126" s="3201"/>
      <c r="V126" s="3203"/>
      <c r="W126" s="3202"/>
      <c r="X126" s="3202"/>
      <c r="Y126" s="3201"/>
      <c r="Z126" s="3203"/>
      <c r="AA126" s="3202"/>
      <c r="AB126" s="3202"/>
      <c r="AC126" s="3201"/>
      <c r="AD126" s="3183"/>
      <c r="AE126" s="3182"/>
      <c r="AF126" s="3182"/>
      <c r="AG126" s="3200"/>
      <c r="AH126" s="3183"/>
      <c r="AI126" s="3182"/>
      <c r="AJ126" s="3182"/>
      <c r="AK126" s="3181"/>
      <c r="AL126" s="3183"/>
      <c r="AM126" s="3182"/>
      <c r="AN126" s="3182"/>
      <c r="AO126" s="3181"/>
      <c r="AP126" s="3183">
        <v>15</v>
      </c>
      <c r="AQ126" s="3182">
        <v>30</v>
      </c>
      <c r="AR126" s="3182">
        <v>5</v>
      </c>
      <c r="AS126" s="3195">
        <v>2</v>
      </c>
      <c r="AT126" s="3199"/>
      <c r="AU126" s="3198"/>
      <c r="AV126" s="3198"/>
      <c r="AW126" s="3175"/>
      <c r="AX126" s="3197" t="s">
        <v>473</v>
      </c>
    </row>
    <row r="127" spans="1:50">
      <c r="A127" s="3194" t="s">
        <v>479</v>
      </c>
      <c r="B127" s="3209" t="s">
        <v>498</v>
      </c>
      <c r="C127" s="3208">
        <f t="shared" si="51"/>
        <v>15</v>
      </c>
      <c r="D127" s="3202">
        <f t="shared" si="51"/>
        <v>30</v>
      </c>
      <c r="E127" s="3207">
        <f t="shared" si="48"/>
        <v>45</v>
      </c>
      <c r="F127" s="3202">
        <f t="shared" si="49"/>
        <v>45</v>
      </c>
      <c r="G127" s="3207">
        <v>30</v>
      </c>
      <c r="H127" s="3206">
        <f t="shared" si="50"/>
        <v>75</v>
      </c>
      <c r="I127" s="3205">
        <v>3</v>
      </c>
      <c r="J127" s="3203"/>
      <c r="K127" s="3202"/>
      <c r="L127" s="3202"/>
      <c r="M127" s="3201"/>
      <c r="N127" s="3203"/>
      <c r="O127" s="3202"/>
      <c r="P127" s="3202"/>
      <c r="Q127" s="3189"/>
      <c r="R127" s="3203"/>
      <c r="S127" s="3202"/>
      <c r="T127" s="3202"/>
      <c r="U127" s="3201"/>
      <c r="V127" s="3203"/>
      <c r="W127" s="3202"/>
      <c r="X127" s="3202"/>
      <c r="Y127" s="3201"/>
      <c r="Z127" s="3203"/>
      <c r="AA127" s="3202"/>
      <c r="AB127" s="3202"/>
      <c r="AC127" s="3201"/>
      <c r="AD127" s="3183"/>
      <c r="AE127" s="3182"/>
      <c r="AF127" s="3182"/>
      <c r="AG127" s="3200"/>
      <c r="AH127" s="3183"/>
      <c r="AI127" s="3182"/>
      <c r="AJ127" s="3182"/>
      <c r="AK127" s="3181"/>
      <c r="AL127" s="3183"/>
      <c r="AM127" s="3182"/>
      <c r="AN127" s="3182"/>
      <c r="AO127" s="3181"/>
      <c r="AP127" s="3183">
        <v>15</v>
      </c>
      <c r="AQ127" s="3182">
        <v>30</v>
      </c>
      <c r="AR127" s="3182">
        <v>30</v>
      </c>
      <c r="AS127" s="3195">
        <v>3</v>
      </c>
      <c r="AT127" s="3199"/>
      <c r="AU127" s="3198"/>
      <c r="AV127" s="3198"/>
      <c r="AW127" s="3175"/>
      <c r="AX127" s="3197" t="s">
        <v>473</v>
      </c>
    </row>
    <row r="128" spans="1:50">
      <c r="A128" s="3194" t="s">
        <v>477</v>
      </c>
      <c r="B128" s="3209" t="s">
        <v>497</v>
      </c>
      <c r="C128" s="3208">
        <f>J128+N128+R128+V128+Z128+AD128+AH128+AL128+AP128+AT128</f>
        <v>15</v>
      </c>
      <c r="D128" s="3202">
        <v>15</v>
      </c>
      <c r="E128" s="3207">
        <f t="shared" si="48"/>
        <v>30</v>
      </c>
      <c r="F128" s="3202">
        <f t="shared" si="49"/>
        <v>30</v>
      </c>
      <c r="G128" s="3207">
        <v>20</v>
      </c>
      <c r="H128" s="3206">
        <f t="shared" si="50"/>
        <v>50</v>
      </c>
      <c r="I128" s="3205">
        <v>2</v>
      </c>
      <c r="J128" s="3203"/>
      <c r="K128" s="3202"/>
      <c r="L128" s="3202"/>
      <c r="M128" s="3201"/>
      <c r="N128" s="3203"/>
      <c r="O128" s="3202"/>
      <c r="P128" s="3202"/>
      <c r="Q128" s="3240"/>
      <c r="R128" s="3203"/>
      <c r="S128" s="3202"/>
      <c r="T128" s="3202"/>
      <c r="U128" s="3201"/>
      <c r="V128" s="3203"/>
      <c r="W128" s="3202"/>
      <c r="X128" s="3202"/>
      <c r="Y128" s="3201"/>
      <c r="Z128" s="3203"/>
      <c r="AA128" s="3202"/>
      <c r="AB128" s="3202"/>
      <c r="AC128" s="3201"/>
      <c r="AD128" s="3183"/>
      <c r="AE128" s="3182"/>
      <c r="AF128" s="3182"/>
      <c r="AG128" s="3200"/>
      <c r="AH128" s="3180"/>
      <c r="AI128" s="3179"/>
      <c r="AJ128" s="3179"/>
      <c r="AK128" s="3178"/>
      <c r="AL128" s="3183">
        <v>15</v>
      </c>
      <c r="AM128" s="3182"/>
      <c r="AN128" s="3182">
        <v>10</v>
      </c>
      <c r="AO128" s="3181">
        <v>1</v>
      </c>
      <c r="AP128" s="3180">
        <v>0</v>
      </c>
      <c r="AQ128" s="3179">
        <v>15</v>
      </c>
      <c r="AR128" s="3179">
        <v>10</v>
      </c>
      <c r="AS128" s="3178">
        <v>2</v>
      </c>
      <c r="AT128" s="3199"/>
      <c r="AU128" s="3198"/>
      <c r="AV128" s="3198"/>
      <c r="AW128" s="3175"/>
      <c r="AX128" s="3197" t="s">
        <v>489</v>
      </c>
    </row>
    <row r="129" spans="1:50" ht="15.75" thickBot="1">
      <c r="A129" s="3194" t="s">
        <v>475</v>
      </c>
      <c r="B129" s="3239" t="s">
        <v>496</v>
      </c>
      <c r="C129" s="3238">
        <f>J129+N129+R129+V129+Z129+AD129+AH129+AL129+AP129+AT129</f>
        <v>15</v>
      </c>
      <c r="D129" s="3234">
        <f>K129+O129+S129+W129+AA129+AE129+AI129+AM129+AQ129+AU129</f>
        <v>15</v>
      </c>
      <c r="E129" s="3237">
        <f t="shared" si="48"/>
        <v>30</v>
      </c>
      <c r="F129" s="3234">
        <f t="shared" si="49"/>
        <v>30</v>
      </c>
      <c r="G129" s="3237">
        <v>20</v>
      </c>
      <c r="H129" s="3236">
        <f t="shared" si="50"/>
        <v>50</v>
      </c>
      <c r="I129" s="3094">
        <f>M129+Q129+U129+Y129+AC129+AG129+AK129+AO129+AS129+AW129</f>
        <v>2</v>
      </c>
      <c r="J129" s="3235"/>
      <c r="K129" s="3234"/>
      <c r="L129" s="3234"/>
      <c r="M129" s="3093"/>
      <c r="N129" s="3235"/>
      <c r="O129" s="3234"/>
      <c r="P129" s="3234"/>
      <c r="Q129" s="3093"/>
      <c r="R129" s="3235"/>
      <c r="S129" s="3234"/>
      <c r="T129" s="3234"/>
      <c r="U129" s="3093"/>
      <c r="V129" s="3235"/>
      <c r="W129" s="3234"/>
      <c r="X129" s="3234"/>
      <c r="Y129" s="3093"/>
      <c r="Z129" s="3235"/>
      <c r="AA129" s="3234"/>
      <c r="AB129" s="3234"/>
      <c r="AC129" s="3093"/>
      <c r="AD129" s="3233"/>
      <c r="AE129" s="3232"/>
      <c r="AF129" s="3232"/>
      <c r="AG129" s="3231"/>
      <c r="AH129" s="3161"/>
      <c r="AI129" s="3160"/>
      <c r="AJ129" s="3160"/>
      <c r="AK129" s="3162"/>
      <c r="AL129" s="3161"/>
      <c r="AM129" s="3160"/>
      <c r="AN129" s="3160"/>
      <c r="AO129" s="3162"/>
      <c r="AP129" s="3161">
        <v>15</v>
      </c>
      <c r="AQ129" s="3160">
        <v>15</v>
      </c>
      <c r="AR129" s="3160">
        <v>20</v>
      </c>
      <c r="AS129" s="3159">
        <v>2</v>
      </c>
      <c r="AT129" s="3230"/>
      <c r="AU129" s="3229"/>
      <c r="AV129" s="3229"/>
      <c r="AW129" s="3228"/>
      <c r="AX129" s="3227" t="s">
        <v>473</v>
      </c>
    </row>
    <row r="130" spans="1:50">
      <c r="A130" s="3226" t="s">
        <v>466</v>
      </c>
      <c r="B130" s="3225" t="s">
        <v>495</v>
      </c>
      <c r="C130" s="3224">
        <f t="shared" ref="C130:AW130" si="52">SUM(C131:C139)</f>
        <v>165</v>
      </c>
      <c r="D130" s="3218">
        <f t="shared" si="52"/>
        <v>270</v>
      </c>
      <c r="E130" s="3223">
        <f t="shared" si="52"/>
        <v>435</v>
      </c>
      <c r="F130" s="3218">
        <f t="shared" si="52"/>
        <v>435</v>
      </c>
      <c r="G130" s="3223">
        <f t="shared" si="52"/>
        <v>190</v>
      </c>
      <c r="H130" s="3222">
        <f t="shared" si="52"/>
        <v>625</v>
      </c>
      <c r="I130" s="3221">
        <f t="shared" si="52"/>
        <v>25</v>
      </c>
      <c r="J130" s="3219">
        <f t="shared" si="52"/>
        <v>0</v>
      </c>
      <c r="K130" s="3218">
        <f t="shared" si="52"/>
        <v>0</v>
      </c>
      <c r="L130" s="3218">
        <f t="shared" si="52"/>
        <v>0</v>
      </c>
      <c r="M130" s="3220">
        <f t="shared" si="52"/>
        <v>0</v>
      </c>
      <c r="N130" s="3219">
        <f t="shared" si="52"/>
        <v>0</v>
      </c>
      <c r="O130" s="3218">
        <f t="shared" si="52"/>
        <v>0</v>
      </c>
      <c r="P130" s="3218">
        <f t="shared" si="52"/>
        <v>0</v>
      </c>
      <c r="Q130" s="3220">
        <f t="shared" si="52"/>
        <v>0</v>
      </c>
      <c r="R130" s="3219">
        <f t="shared" si="52"/>
        <v>0</v>
      </c>
      <c r="S130" s="3218">
        <f t="shared" si="52"/>
        <v>0</v>
      </c>
      <c r="T130" s="3218">
        <f t="shared" si="52"/>
        <v>0</v>
      </c>
      <c r="U130" s="3220">
        <f t="shared" si="52"/>
        <v>0</v>
      </c>
      <c r="V130" s="3219">
        <f t="shared" si="52"/>
        <v>0</v>
      </c>
      <c r="W130" s="3218">
        <f t="shared" si="52"/>
        <v>0</v>
      </c>
      <c r="X130" s="3218">
        <f t="shared" si="52"/>
        <v>0</v>
      </c>
      <c r="Y130" s="3220">
        <f t="shared" si="52"/>
        <v>0</v>
      </c>
      <c r="Z130" s="3219">
        <f t="shared" si="52"/>
        <v>0</v>
      </c>
      <c r="AA130" s="3218">
        <f t="shared" si="52"/>
        <v>0</v>
      </c>
      <c r="AB130" s="3218">
        <f t="shared" si="52"/>
        <v>0</v>
      </c>
      <c r="AC130" s="3220">
        <f t="shared" si="52"/>
        <v>0</v>
      </c>
      <c r="AD130" s="3219">
        <f t="shared" si="52"/>
        <v>0</v>
      </c>
      <c r="AE130" s="3218">
        <f t="shared" si="52"/>
        <v>0</v>
      </c>
      <c r="AF130" s="3218">
        <f t="shared" si="52"/>
        <v>0</v>
      </c>
      <c r="AG130" s="3220">
        <f t="shared" si="52"/>
        <v>0</v>
      </c>
      <c r="AH130" s="3219">
        <f t="shared" si="52"/>
        <v>0</v>
      </c>
      <c r="AI130" s="3218">
        <f t="shared" si="52"/>
        <v>0</v>
      </c>
      <c r="AJ130" s="3218">
        <f t="shared" si="52"/>
        <v>0</v>
      </c>
      <c r="AK130" s="3220">
        <f t="shared" si="52"/>
        <v>0</v>
      </c>
      <c r="AL130" s="3219">
        <f t="shared" si="52"/>
        <v>30</v>
      </c>
      <c r="AM130" s="3218">
        <f t="shared" si="52"/>
        <v>75</v>
      </c>
      <c r="AN130" s="3218">
        <f t="shared" si="52"/>
        <v>20</v>
      </c>
      <c r="AO130" s="3220">
        <f t="shared" si="52"/>
        <v>5</v>
      </c>
      <c r="AP130" s="3219">
        <f t="shared" si="52"/>
        <v>135</v>
      </c>
      <c r="AQ130" s="3218">
        <f t="shared" si="52"/>
        <v>195</v>
      </c>
      <c r="AR130" s="3218">
        <f t="shared" si="52"/>
        <v>170</v>
      </c>
      <c r="AS130" s="3217">
        <f t="shared" si="52"/>
        <v>20</v>
      </c>
      <c r="AT130" s="3216">
        <f t="shared" si="52"/>
        <v>0</v>
      </c>
      <c r="AU130" s="3215">
        <f t="shared" si="52"/>
        <v>0</v>
      </c>
      <c r="AV130" s="3215">
        <f t="shared" si="52"/>
        <v>0</v>
      </c>
      <c r="AW130" s="3214">
        <f t="shared" si="52"/>
        <v>0</v>
      </c>
      <c r="AX130" s="3213" t="s">
        <v>494</v>
      </c>
    </row>
    <row r="131" spans="1:50">
      <c r="A131" s="3210" t="s">
        <v>493</v>
      </c>
      <c r="B131" s="3209" t="s">
        <v>492</v>
      </c>
      <c r="C131" s="3208">
        <v>15</v>
      </c>
      <c r="D131" s="3202">
        <v>0</v>
      </c>
      <c r="E131" s="3207">
        <f t="shared" ref="E131:E139" si="53">SUM(C131:D131)</f>
        <v>15</v>
      </c>
      <c r="F131" s="3202">
        <f t="shared" ref="F131:F139" si="54">SUM(E131:E131)</f>
        <v>15</v>
      </c>
      <c r="G131" s="3207">
        <v>60</v>
      </c>
      <c r="H131" s="3206">
        <f>SUM(F131:G131)</f>
        <v>75</v>
      </c>
      <c r="I131" s="3205">
        <v>3</v>
      </c>
      <c r="J131" s="3203"/>
      <c r="K131" s="3202"/>
      <c r="L131" s="3202"/>
      <c r="M131" s="3201"/>
      <c r="N131" s="3203"/>
      <c r="O131" s="3202"/>
      <c r="P131" s="3202"/>
      <c r="Q131" s="3201"/>
      <c r="R131" s="3203"/>
      <c r="S131" s="3202"/>
      <c r="T131" s="3202"/>
      <c r="U131" s="3201"/>
      <c r="V131" s="3203"/>
      <c r="W131" s="3202"/>
      <c r="X131" s="3202"/>
      <c r="Y131" s="3201"/>
      <c r="Z131" s="3203"/>
      <c r="AA131" s="3202"/>
      <c r="AB131" s="3202"/>
      <c r="AC131" s="3201"/>
      <c r="AD131" s="3183"/>
      <c r="AE131" s="3182"/>
      <c r="AF131" s="3182"/>
      <c r="AG131" s="3200"/>
      <c r="AH131" s="3183"/>
      <c r="AI131" s="3182"/>
      <c r="AJ131" s="3182"/>
      <c r="AK131" s="3200"/>
      <c r="AL131" s="3183"/>
      <c r="AM131" s="3182"/>
      <c r="AN131" s="3182"/>
      <c r="AO131" s="3200"/>
      <c r="AP131" s="3183">
        <v>15</v>
      </c>
      <c r="AQ131" s="3182">
        <v>0</v>
      </c>
      <c r="AR131" s="3182">
        <v>60</v>
      </c>
      <c r="AS131" s="3200">
        <v>3</v>
      </c>
      <c r="AT131" s="3199"/>
      <c r="AU131" s="3198"/>
      <c r="AV131" s="3198"/>
      <c r="AW131" s="3212"/>
      <c r="AX131" s="3211" t="s">
        <v>473</v>
      </c>
    </row>
    <row r="132" spans="1:50" ht="25.5">
      <c r="A132" s="3210" t="s">
        <v>491</v>
      </c>
      <c r="B132" s="3209" t="s">
        <v>490</v>
      </c>
      <c r="C132" s="3208">
        <f t="shared" ref="C132:D134" si="55">J132+N132+R132+V132+Z132+AD132+AH132+AL132+AP132+AT132</f>
        <v>30</v>
      </c>
      <c r="D132" s="3202">
        <f t="shared" si="55"/>
        <v>75</v>
      </c>
      <c r="E132" s="3207">
        <f t="shared" si="53"/>
        <v>105</v>
      </c>
      <c r="F132" s="3202">
        <f t="shared" si="54"/>
        <v>105</v>
      </c>
      <c r="G132" s="3207">
        <v>20</v>
      </c>
      <c r="H132" s="3206">
        <v>125</v>
      </c>
      <c r="I132" s="3205">
        <v>5</v>
      </c>
      <c r="J132" s="3203"/>
      <c r="K132" s="3202"/>
      <c r="L132" s="3202"/>
      <c r="M132" s="3201"/>
      <c r="N132" s="3203"/>
      <c r="O132" s="3202"/>
      <c r="P132" s="3202"/>
      <c r="Q132" s="3204"/>
      <c r="R132" s="3203"/>
      <c r="S132" s="3202"/>
      <c r="T132" s="3202"/>
      <c r="U132" s="3201"/>
      <c r="V132" s="3203"/>
      <c r="W132" s="3202"/>
      <c r="X132" s="3202"/>
      <c r="Y132" s="3201"/>
      <c r="Z132" s="3203"/>
      <c r="AA132" s="3202"/>
      <c r="AB132" s="3202"/>
      <c r="AC132" s="3201"/>
      <c r="AD132" s="3183"/>
      <c r="AE132" s="3182"/>
      <c r="AF132" s="3182"/>
      <c r="AG132" s="3200"/>
      <c r="AH132" s="3183"/>
      <c r="AI132" s="3182"/>
      <c r="AJ132" s="3182"/>
      <c r="AK132" s="3181"/>
      <c r="AL132" s="3183">
        <v>15</v>
      </c>
      <c r="AM132" s="3182">
        <v>45</v>
      </c>
      <c r="AN132" s="3182">
        <v>15</v>
      </c>
      <c r="AO132" s="3181">
        <v>3</v>
      </c>
      <c r="AP132" s="3183">
        <v>15</v>
      </c>
      <c r="AQ132" s="3182">
        <v>30</v>
      </c>
      <c r="AR132" s="3182">
        <v>5</v>
      </c>
      <c r="AS132" s="3181">
        <v>2</v>
      </c>
      <c r="AT132" s="3199"/>
      <c r="AU132" s="3198"/>
      <c r="AV132" s="3198"/>
      <c r="AW132" s="3175"/>
      <c r="AX132" s="3197" t="s">
        <v>489</v>
      </c>
    </row>
    <row r="133" spans="1:50">
      <c r="A133" s="3194" t="s">
        <v>488</v>
      </c>
      <c r="B133" s="3193" t="s">
        <v>487</v>
      </c>
      <c r="C133" s="3192">
        <f t="shared" si="55"/>
        <v>15</v>
      </c>
      <c r="D133" s="3187">
        <f t="shared" si="55"/>
        <v>30</v>
      </c>
      <c r="E133" s="3191">
        <f t="shared" si="53"/>
        <v>45</v>
      </c>
      <c r="F133" s="3187">
        <f t="shared" si="54"/>
        <v>45</v>
      </c>
      <c r="G133" s="3191">
        <v>5</v>
      </c>
      <c r="H133" s="3190">
        <f t="shared" ref="H133:H139" si="56">SUM(F133:G133)</f>
        <v>50</v>
      </c>
      <c r="I133" s="3106">
        <f>M133+Q133+U133+Y133+AC133+AG133+AK133+AO133+AS133+AW133</f>
        <v>2</v>
      </c>
      <c r="J133" s="3188"/>
      <c r="K133" s="3187"/>
      <c r="L133" s="3187"/>
      <c r="M133" s="3105"/>
      <c r="N133" s="3188"/>
      <c r="O133" s="3187"/>
      <c r="P133" s="3187"/>
      <c r="Q133" s="3189"/>
      <c r="R133" s="3188"/>
      <c r="S133" s="3187"/>
      <c r="T133" s="3187"/>
      <c r="U133" s="3105"/>
      <c r="V133" s="3188"/>
      <c r="W133" s="3187"/>
      <c r="X133" s="3187"/>
      <c r="Y133" s="3105"/>
      <c r="Z133" s="3188"/>
      <c r="AA133" s="3187"/>
      <c r="AB133" s="3187"/>
      <c r="AC133" s="3105"/>
      <c r="AD133" s="3186"/>
      <c r="AE133" s="3185"/>
      <c r="AF133" s="3185"/>
      <c r="AG133" s="3184"/>
      <c r="AH133" s="3183"/>
      <c r="AI133" s="3182"/>
      <c r="AJ133" s="3182"/>
      <c r="AK133" s="3181"/>
      <c r="AL133" s="3183"/>
      <c r="AM133" s="3182"/>
      <c r="AN133" s="3182"/>
      <c r="AO133" s="3181"/>
      <c r="AP133" s="3183">
        <v>15</v>
      </c>
      <c r="AQ133" s="3182">
        <v>30</v>
      </c>
      <c r="AR133" s="3182">
        <v>5</v>
      </c>
      <c r="AS133" s="3181">
        <v>2</v>
      </c>
      <c r="AT133" s="3177"/>
      <c r="AU133" s="3176"/>
      <c r="AV133" s="3176"/>
      <c r="AW133" s="3175"/>
      <c r="AX133" s="3174" t="s">
        <v>473</v>
      </c>
    </row>
    <row r="134" spans="1:50">
      <c r="A134" s="3194" t="s">
        <v>486</v>
      </c>
      <c r="B134" s="3193" t="s">
        <v>485</v>
      </c>
      <c r="C134" s="3192">
        <f t="shared" si="55"/>
        <v>15</v>
      </c>
      <c r="D134" s="3187">
        <f t="shared" si="55"/>
        <v>30</v>
      </c>
      <c r="E134" s="3191">
        <f t="shared" si="53"/>
        <v>45</v>
      </c>
      <c r="F134" s="3187">
        <f t="shared" si="54"/>
        <v>45</v>
      </c>
      <c r="G134" s="3191">
        <v>5</v>
      </c>
      <c r="H134" s="3190">
        <f t="shared" si="56"/>
        <v>50</v>
      </c>
      <c r="I134" s="3106">
        <f>M134+Q134+U134+Y134+AC134+AG134+AK134+AO134+AS134+AW134</f>
        <v>2</v>
      </c>
      <c r="J134" s="3188"/>
      <c r="K134" s="3187"/>
      <c r="L134" s="3187"/>
      <c r="M134" s="3105"/>
      <c r="N134" s="3188"/>
      <c r="O134" s="3187"/>
      <c r="P134" s="3187"/>
      <c r="Q134" s="3196"/>
      <c r="R134" s="3188"/>
      <c r="S134" s="3187"/>
      <c r="T134" s="3187"/>
      <c r="U134" s="3105"/>
      <c r="V134" s="3188"/>
      <c r="W134" s="3187"/>
      <c r="X134" s="3187"/>
      <c r="Y134" s="3105"/>
      <c r="Z134" s="3188"/>
      <c r="AA134" s="3187"/>
      <c r="AB134" s="3187"/>
      <c r="AC134" s="3105"/>
      <c r="AD134" s="3186"/>
      <c r="AE134" s="3185"/>
      <c r="AF134" s="3185"/>
      <c r="AG134" s="3184"/>
      <c r="AH134" s="3183"/>
      <c r="AI134" s="3182"/>
      <c r="AJ134" s="3182"/>
      <c r="AK134" s="3181"/>
      <c r="AL134" s="3183">
        <v>15</v>
      </c>
      <c r="AM134" s="3182">
        <v>30</v>
      </c>
      <c r="AN134" s="3182">
        <v>5</v>
      </c>
      <c r="AO134" s="3181">
        <v>2</v>
      </c>
      <c r="AP134" s="3183"/>
      <c r="AQ134" s="3182"/>
      <c r="AR134" s="3182"/>
      <c r="AS134" s="3195"/>
      <c r="AT134" s="3177"/>
      <c r="AU134" s="3176"/>
      <c r="AV134" s="3176"/>
      <c r="AW134" s="3175"/>
      <c r="AX134" s="3174" t="s">
        <v>484</v>
      </c>
    </row>
    <row r="135" spans="1:50">
      <c r="A135" s="3194" t="s">
        <v>483</v>
      </c>
      <c r="B135" s="3193" t="s">
        <v>482</v>
      </c>
      <c r="C135" s="3192">
        <v>30</v>
      </c>
      <c r="D135" s="3187">
        <f>K135+O135+S135+W135+AA135+AE135+AI135+AM135+AQ135+AU135</f>
        <v>30</v>
      </c>
      <c r="E135" s="3191">
        <f t="shared" si="53"/>
        <v>60</v>
      </c>
      <c r="F135" s="3187">
        <f t="shared" si="54"/>
        <v>60</v>
      </c>
      <c r="G135" s="3191">
        <v>15</v>
      </c>
      <c r="H135" s="3190">
        <f t="shared" si="56"/>
        <v>75</v>
      </c>
      <c r="I135" s="3106">
        <v>3</v>
      </c>
      <c r="J135" s="3188"/>
      <c r="K135" s="3187"/>
      <c r="L135" s="3187"/>
      <c r="M135" s="3105"/>
      <c r="N135" s="3188"/>
      <c r="O135" s="3187"/>
      <c r="P135" s="3187"/>
      <c r="Q135" s="3189"/>
      <c r="R135" s="3188"/>
      <c r="S135" s="3187"/>
      <c r="T135" s="3187"/>
      <c r="U135" s="3105"/>
      <c r="V135" s="3188"/>
      <c r="W135" s="3187"/>
      <c r="X135" s="3187"/>
      <c r="Y135" s="3105"/>
      <c r="Z135" s="3188"/>
      <c r="AA135" s="3187"/>
      <c r="AB135" s="3187"/>
      <c r="AC135" s="3105"/>
      <c r="AD135" s="3186"/>
      <c r="AE135" s="3185"/>
      <c r="AF135" s="3185"/>
      <c r="AG135" s="3184"/>
      <c r="AH135" s="3183"/>
      <c r="AI135" s="3182"/>
      <c r="AJ135" s="3182"/>
      <c r="AK135" s="3181"/>
      <c r="AL135" s="3183"/>
      <c r="AM135" s="3182"/>
      <c r="AN135" s="3182"/>
      <c r="AO135" s="3181"/>
      <c r="AP135" s="3183">
        <v>30</v>
      </c>
      <c r="AQ135" s="3182">
        <v>30</v>
      </c>
      <c r="AR135" s="3182">
        <v>15</v>
      </c>
      <c r="AS135" s="3195">
        <v>3</v>
      </c>
      <c r="AT135" s="3177"/>
      <c r="AU135" s="3176"/>
      <c r="AV135" s="3176"/>
      <c r="AW135" s="3175"/>
      <c r="AX135" s="3174" t="s">
        <v>473</v>
      </c>
    </row>
    <row r="136" spans="1:50">
      <c r="A136" s="3194" t="s">
        <v>481</v>
      </c>
      <c r="B136" s="3193" t="s">
        <v>480</v>
      </c>
      <c r="C136" s="3192">
        <f>J136+N136+R136+V136+Z136+AD136+AH136+AL136+AP136+AT136</f>
        <v>15</v>
      </c>
      <c r="D136" s="3187">
        <f>K136+O136+S136+W136+AA136+AE136+AI136+AM136+AQ136+AU136</f>
        <v>30</v>
      </c>
      <c r="E136" s="3191">
        <f t="shared" si="53"/>
        <v>45</v>
      </c>
      <c r="F136" s="3187">
        <f t="shared" si="54"/>
        <v>45</v>
      </c>
      <c r="G136" s="3191">
        <v>30</v>
      </c>
      <c r="H136" s="3190">
        <f t="shared" si="56"/>
        <v>75</v>
      </c>
      <c r="I136" s="3106">
        <v>3</v>
      </c>
      <c r="J136" s="3188"/>
      <c r="K136" s="3187"/>
      <c r="L136" s="3187"/>
      <c r="M136" s="3105"/>
      <c r="N136" s="3188"/>
      <c r="O136" s="3187"/>
      <c r="P136" s="3187"/>
      <c r="Q136" s="3196"/>
      <c r="R136" s="3188"/>
      <c r="S136" s="3187"/>
      <c r="T136" s="3187"/>
      <c r="U136" s="3105"/>
      <c r="V136" s="3188"/>
      <c r="W136" s="3187"/>
      <c r="X136" s="3187"/>
      <c r="Y136" s="3105"/>
      <c r="Z136" s="3188"/>
      <c r="AA136" s="3187"/>
      <c r="AB136" s="3187"/>
      <c r="AC136" s="3105"/>
      <c r="AD136" s="3186"/>
      <c r="AE136" s="3185"/>
      <c r="AF136" s="3185"/>
      <c r="AG136" s="3184"/>
      <c r="AH136" s="3183"/>
      <c r="AI136" s="3182"/>
      <c r="AJ136" s="3182"/>
      <c r="AK136" s="3181"/>
      <c r="AL136" s="3183"/>
      <c r="AM136" s="3182"/>
      <c r="AN136" s="3182"/>
      <c r="AO136" s="3181"/>
      <c r="AP136" s="3183">
        <v>15</v>
      </c>
      <c r="AQ136" s="3182">
        <v>30</v>
      </c>
      <c r="AR136" s="3182">
        <v>30</v>
      </c>
      <c r="AS136" s="3195">
        <v>3</v>
      </c>
      <c r="AT136" s="3177"/>
      <c r="AU136" s="3176"/>
      <c r="AV136" s="3176"/>
      <c r="AW136" s="3175"/>
      <c r="AX136" s="3174" t="s">
        <v>473</v>
      </c>
    </row>
    <row r="137" spans="1:50">
      <c r="A137" s="3194" t="s">
        <v>479</v>
      </c>
      <c r="B137" s="3193" t="s">
        <v>478</v>
      </c>
      <c r="C137" s="3192">
        <v>15</v>
      </c>
      <c r="D137" s="3187">
        <f>K137+O137+S137+W137+AA137+AE137+AI137+AM137+AQ137+AU137</f>
        <v>30</v>
      </c>
      <c r="E137" s="3191">
        <f t="shared" si="53"/>
        <v>45</v>
      </c>
      <c r="F137" s="3187">
        <f t="shared" si="54"/>
        <v>45</v>
      </c>
      <c r="G137" s="3191">
        <v>30</v>
      </c>
      <c r="H137" s="3190">
        <f t="shared" si="56"/>
        <v>75</v>
      </c>
      <c r="I137" s="3106">
        <v>3</v>
      </c>
      <c r="J137" s="3188"/>
      <c r="K137" s="3187"/>
      <c r="L137" s="3187"/>
      <c r="M137" s="3105"/>
      <c r="N137" s="3188"/>
      <c r="O137" s="3187"/>
      <c r="P137" s="3187"/>
      <c r="Q137" s="3189"/>
      <c r="R137" s="3188"/>
      <c r="S137" s="3187"/>
      <c r="T137" s="3187"/>
      <c r="U137" s="3105"/>
      <c r="V137" s="3188"/>
      <c r="W137" s="3187"/>
      <c r="X137" s="3187"/>
      <c r="Y137" s="3105"/>
      <c r="Z137" s="3188"/>
      <c r="AA137" s="3187"/>
      <c r="AB137" s="3187"/>
      <c r="AC137" s="3105"/>
      <c r="AD137" s="3186"/>
      <c r="AE137" s="3185"/>
      <c r="AF137" s="3185"/>
      <c r="AG137" s="3184"/>
      <c r="AH137" s="3183"/>
      <c r="AI137" s="3182"/>
      <c r="AJ137" s="3182"/>
      <c r="AK137" s="3181"/>
      <c r="AL137" s="3183"/>
      <c r="AM137" s="3182"/>
      <c r="AN137" s="3182"/>
      <c r="AO137" s="3181"/>
      <c r="AP137" s="3183">
        <v>15</v>
      </c>
      <c r="AQ137" s="3182">
        <v>30</v>
      </c>
      <c r="AR137" s="3182">
        <v>30</v>
      </c>
      <c r="AS137" s="3195">
        <v>3</v>
      </c>
      <c r="AT137" s="3177"/>
      <c r="AU137" s="3176"/>
      <c r="AV137" s="3176"/>
      <c r="AW137" s="3175"/>
      <c r="AX137" s="3174" t="s">
        <v>473</v>
      </c>
    </row>
    <row r="138" spans="1:50">
      <c r="A138" s="3194" t="s">
        <v>477</v>
      </c>
      <c r="B138" s="3193" t="s">
        <v>476</v>
      </c>
      <c r="C138" s="3192">
        <f>J138+N138+R138+V138+Z138+AD138+AH138+AL138+AP138+AT138</f>
        <v>15</v>
      </c>
      <c r="D138" s="3187">
        <f>K138+O138+S138+W138+AA138+AE138+AI138+AM138+AQ138+AU138</f>
        <v>30</v>
      </c>
      <c r="E138" s="3191">
        <f t="shared" si="53"/>
        <v>45</v>
      </c>
      <c r="F138" s="3187">
        <f t="shared" si="54"/>
        <v>45</v>
      </c>
      <c r="G138" s="3191">
        <v>5</v>
      </c>
      <c r="H138" s="3190">
        <f t="shared" si="56"/>
        <v>50</v>
      </c>
      <c r="I138" s="3106">
        <f>M138+Q138+U138+Y138+AC138+AG138+AK138+AO138+AS138+AW138</f>
        <v>2</v>
      </c>
      <c r="J138" s="3188"/>
      <c r="K138" s="3187"/>
      <c r="L138" s="3187"/>
      <c r="M138" s="3105"/>
      <c r="N138" s="3188"/>
      <c r="O138" s="3187"/>
      <c r="P138" s="3187"/>
      <c r="Q138" s="3189"/>
      <c r="R138" s="3188"/>
      <c r="S138" s="3187"/>
      <c r="T138" s="3187"/>
      <c r="U138" s="3105"/>
      <c r="V138" s="3188"/>
      <c r="W138" s="3187"/>
      <c r="X138" s="3187"/>
      <c r="Y138" s="3105"/>
      <c r="Z138" s="3188"/>
      <c r="AA138" s="3187"/>
      <c r="AB138" s="3187"/>
      <c r="AC138" s="3105"/>
      <c r="AD138" s="3186"/>
      <c r="AE138" s="3185"/>
      <c r="AF138" s="3185"/>
      <c r="AG138" s="3184"/>
      <c r="AH138" s="3180"/>
      <c r="AI138" s="3179"/>
      <c r="AJ138" s="3179"/>
      <c r="AK138" s="3178"/>
      <c r="AL138" s="3183"/>
      <c r="AM138" s="3182"/>
      <c r="AN138" s="3182"/>
      <c r="AO138" s="3181"/>
      <c r="AP138" s="3180">
        <v>15</v>
      </c>
      <c r="AQ138" s="3179">
        <v>30</v>
      </c>
      <c r="AR138" s="3179">
        <v>5</v>
      </c>
      <c r="AS138" s="3178">
        <v>2</v>
      </c>
      <c r="AT138" s="3177"/>
      <c r="AU138" s="3176"/>
      <c r="AV138" s="3176"/>
      <c r="AW138" s="3175"/>
      <c r="AX138" s="3174" t="s">
        <v>473</v>
      </c>
    </row>
    <row r="139" spans="1:50" ht="26.45" customHeight="1" thickBot="1">
      <c r="A139" s="3173" t="s">
        <v>475</v>
      </c>
      <c r="B139" s="3172" t="s">
        <v>474</v>
      </c>
      <c r="C139" s="3171">
        <f>J139+N139+R139+V139+Z139+AD139+AH139+AL139+AP139+AT139</f>
        <v>15</v>
      </c>
      <c r="D139" s="3165">
        <f>K139+O139+S139+W139+AA139+AE139+AI139+AM139+AQ139+AU139</f>
        <v>15</v>
      </c>
      <c r="E139" s="3170">
        <f t="shared" si="53"/>
        <v>30</v>
      </c>
      <c r="F139" s="3165">
        <f t="shared" si="54"/>
        <v>30</v>
      </c>
      <c r="G139" s="3170">
        <v>20</v>
      </c>
      <c r="H139" s="3169">
        <f t="shared" si="56"/>
        <v>50</v>
      </c>
      <c r="I139" s="3168">
        <f>M139+Q139+U139+Y139+AC139+AG139+AK139+AO139+AS139+AW139</f>
        <v>2</v>
      </c>
      <c r="J139" s="3166"/>
      <c r="K139" s="3165"/>
      <c r="L139" s="3165"/>
      <c r="M139" s="3164"/>
      <c r="N139" s="3166"/>
      <c r="O139" s="3165"/>
      <c r="P139" s="3165"/>
      <c r="Q139" s="3167"/>
      <c r="R139" s="3166"/>
      <c r="S139" s="3165"/>
      <c r="T139" s="3165"/>
      <c r="U139" s="3164"/>
      <c r="V139" s="3166"/>
      <c r="W139" s="3165"/>
      <c r="X139" s="3165"/>
      <c r="Y139" s="3164"/>
      <c r="Z139" s="3166"/>
      <c r="AA139" s="3165"/>
      <c r="AB139" s="3165"/>
      <c r="AC139" s="3164"/>
      <c r="AD139" s="3161"/>
      <c r="AE139" s="3160"/>
      <c r="AF139" s="3160"/>
      <c r="AG139" s="3163"/>
      <c r="AH139" s="3161"/>
      <c r="AI139" s="3160"/>
      <c r="AJ139" s="3160"/>
      <c r="AK139" s="3162"/>
      <c r="AL139" s="3161"/>
      <c r="AM139" s="3160"/>
      <c r="AN139" s="3160"/>
      <c r="AO139" s="3162"/>
      <c r="AP139" s="3161">
        <v>15</v>
      </c>
      <c r="AQ139" s="3160">
        <v>15</v>
      </c>
      <c r="AR139" s="3160">
        <v>20</v>
      </c>
      <c r="AS139" s="3159">
        <v>2</v>
      </c>
      <c r="AT139" s="3158"/>
      <c r="AU139" s="3157"/>
      <c r="AV139" s="3157"/>
      <c r="AW139" s="3156"/>
      <c r="AX139" s="3155" t="s">
        <v>473</v>
      </c>
    </row>
    <row r="140" spans="1:50" ht="15.75" thickBot="1">
      <c r="A140" s="3154" t="s">
        <v>472</v>
      </c>
      <c r="B140" s="3153" t="s">
        <v>421</v>
      </c>
      <c r="C140" s="3152">
        <v>4</v>
      </c>
      <c r="D140" s="3137">
        <v>0</v>
      </c>
      <c r="E140" s="3150">
        <v>0</v>
      </c>
      <c r="F140" s="3151">
        <v>4</v>
      </c>
      <c r="G140" s="3137">
        <v>0</v>
      </c>
      <c r="H140" s="3150">
        <v>0</v>
      </c>
      <c r="I140" s="3149">
        <v>0</v>
      </c>
      <c r="J140" s="3148">
        <v>4</v>
      </c>
      <c r="K140" s="3137">
        <v>0</v>
      </c>
      <c r="L140" s="3137">
        <v>0</v>
      </c>
      <c r="M140" s="3147">
        <v>0</v>
      </c>
      <c r="N140" s="3144"/>
      <c r="O140" s="3143"/>
      <c r="P140" s="3143"/>
      <c r="Q140" s="3142"/>
      <c r="R140" s="3146"/>
      <c r="S140" s="3137"/>
      <c r="T140" s="3137"/>
      <c r="U140" s="3145"/>
      <c r="V140" s="3144"/>
      <c r="W140" s="3143"/>
      <c r="X140" s="3143"/>
      <c r="Y140" s="3142"/>
      <c r="Z140" s="3141"/>
      <c r="AA140" s="3140"/>
      <c r="AB140" s="3137"/>
      <c r="AC140" s="3139"/>
      <c r="AD140" s="3138"/>
      <c r="AE140" s="3137"/>
      <c r="AF140" s="3137"/>
      <c r="AG140" s="3136"/>
      <c r="AH140" s="3135" t="s">
        <v>471</v>
      </c>
      <c r="AI140" s="3132"/>
      <c r="AJ140" s="3132"/>
      <c r="AK140" s="3134"/>
      <c r="AL140" s="3133"/>
      <c r="AM140" s="3132"/>
      <c r="AN140" s="3132"/>
      <c r="AO140" s="3134"/>
      <c r="AP140" s="3133"/>
      <c r="AQ140" s="3132"/>
      <c r="AR140" s="3132"/>
      <c r="AS140" s="3131"/>
      <c r="AT140" s="3130"/>
      <c r="AU140" s="3129"/>
      <c r="AV140" s="3129"/>
      <c r="AW140" s="3128"/>
      <c r="AX140" s="3127" t="s">
        <v>471</v>
      </c>
    </row>
    <row r="141" spans="1:50">
      <c r="A141" s="3126" t="s">
        <v>470</v>
      </c>
      <c r="B141" s="3125" t="s">
        <v>469</v>
      </c>
      <c r="C141" s="3124">
        <f>C11+C25+C39+C50+C93+C90+C102+C140</f>
        <v>1474</v>
      </c>
      <c r="D141" s="3118">
        <f>D11+D25+D39+D50+D93+D90+D102</f>
        <v>3790</v>
      </c>
      <c r="E141" s="3123">
        <f>E11+E25+E39+E50+E93+E90+E102</f>
        <v>5260</v>
      </c>
      <c r="F141" s="3118">
        <f>F11+F25+F39+F50+F93+F90+F102+F140</f>
        <v>5264</v>
      </c>
      <c r="G141" s="3122">
        <f>G11+G25+G39+G50+G93+G90+G102</f>
        <v>2450</v>
      </c>
      <c r="H141" s="3121">
        <f>H11+H25+H39+H50+H93+H90+H102</f>
        <v>7695</v>
      </c>
      <c r="I141" s="3120">
        <f>I11+I25+I39+I50+I93+I90+I102</f>
        <v>306</v>
      </c>
      <c r="J141" s="3119">
        <f>J11+J25+J39+J50+J93+J90+J102+J140</f>
        <v>184</v>
      </c>
      <c r="K141" s="3118">
        <f t="shared" ref="K141:AW141" si="57">K11+K25+K39+K50+K93+K90+K102</f>
        <v>280</v>
      </c>
      <c r="L141" s="3118">
        <f t="shared" si="57"/>
        <v>330</v>
      </c>
      <c r="M141" s="3117">
        <f t="shared" si="57"/>
        <v>31</v>
      </c>
      <c r="N141" s="3119">
        <f t="shared" si="57"/>
        <v>155</v>
      </c>
      <c r="O141" s="3118">
        <f t="shared" si="57"/>
        <v>445</v>
      </c>
      <c r="P141" s="3118">
        <f t="shared" si="57"/>
        <v>215</v>
      </c>
      <c r="Q141" s="3117">
        <f t="shared" si="57"/>
        <v>32</v>
      </c>
      <c r="R141" s="3119">
        <f t="shared" si="57"/>
        <v>225</v>
      </c>
      <c r="S141" s="3118">
        <f t="shared" si="57"/>
        <v>360</v>
      </c>
      <c r="T141" s="3118">
        <f t="shared" si="57"/>
        <v>205</v>
      </c>
      <c r="U141" s="3117">
        <f t="shared" si="57"/>
        <v>31</v>
      </c>
      <c r="V141" s="3119">
        <f t="shared" si="57"/>
        <v>105</v>
      </c>
      <c r="W141" s="3118">
        <f t="shared" si="57"/>
        <v>495</v>
      </c>
      <c r="X141" s="3118">
        <f t="shared" si="57"/>
        <v>165</v>
      </c>
      <c r="Y141" s="3117">
        <f t="shared" si="57"/>
        <v>30</v>
      </c>
      <c r="Z141" s="3119">
        <f t="shared" si="57"/>
        <v>225</v>
      </c>
      <c r="AA141" s="3118">
        <f t="shared" si="57"/>
        <v>285</v>
      </c>
      <c r="AB141" s="3118">
        <f t="shared" si="57"/>
        <v>190</v>
      </c>
      <c r="AC141" s="3117">
        <f t="shared" si="57"/>
        <v>28</v>
      </c>
      <c r="AD141" s="3119">
        <f t="shared" si="57"/>
        <v>170</v>
      </c>
      <c r="AE141" s="3118">
        <f t="shared" si="57"/>
        <v>405</v>
      </c>
      <c r="AF141" s="3118">
        <f t="shared" si="57"/>
        <v>200</v>
      </c>
      <c r="AG141" s="3117">
        <f t="shared" si="57"/>
        <v>31</v>
      </c>
      <c r="AH141" s="3119">
        <f t="shared" si="57"/>
        <v>130</v>
      </c>
      <c r="AI141" s="3118">
        <f t="shared" si="57"/>
        <v>375</v>
      </c>
      <c r="AJ141" s="3118">
        <f t="shared" si="57"/>
        <v>245</v>
      </c>
      <c r="AK141" s="3117">
        <f t="shared" si="57"/>
        <v>30</v>
      </c>
      <c r="AL141" s="3119">
        <f t="shared" si="57"/>
        <v>160</v>
      </c>
      <c r="AM141" s="3118">
        <f t="shared" si="57"/>
        <v>410</v>
      </c>
      <c r="AN141" s="3118">
        <f t="shared" si="57"/>
        <v>195</v>
      </c>
      <c r="AO141" s="3117">
        <f t="shared" si="57"/>
        <v>30</v>
      </c>
      <c r="AP141" s="3119">
        <f t="shared" si="57"/>
        <v>120</v>
      </c>
      <c r="AQ141" s="3118">
        <f t="shared" si="57"/>
        <v>210</v>
      </c>
      <c r="AR141" s="3118">
        <f t="shared" si="57"/>
        <v>495</v>
      </c>
      <c r="AS141" s="3117">
        <f t="shared" si="57"/>
        <v>33</v>
      </c>
      <c r="AT141" s="3116">
        <f t="shared" si="57"/>
        <v>0</v>
      </c>
      <c r="AU141" s="3115">
        <f t="shared" si="57"/>
        <v>525</v>
      </c>
      <c r="AV141" s="3115">
        <f t="shared" si="57"/>
        <v>225</v>
      </c>
      <c r="AW141" s="3114">
        <f t="shared" si="57"/>
        <v>30</v>
      </c>
      <c r="AX141" s="3113"/>
    </row>
    <row r="142" spans="1:50" ht="24">
      <c r="A142" s="3112" t="s">
        <v>468</v>
      </c>
      <c r="B142" s="3111" t="s">
        <v>467</v>
      </c>
      <c r="C142" s="3110">
        <f>C11+C25+C39+C50+C93+C90+C112+C140</f>
        <v>1459</v>
      </c>
      <c r="D142" s="3103">
        <f>D11+D25+D39+D50+D93+D90+D112</f>
        <v>3805</v>
      </c>
      <c r="E142" s="3109">
        <f>E11+E25+E39+E50+E93+E90+E112</f>
        <v>5260</v>
      </c>
      <c r="F142" s="3103">
        <f>F11+F25+F39+F50+F93+F90+F112+F140</f>
        <v>5264</v>
      </c>
      <c r="G142" s="3108">
        <f>G11+G25+G39+G50+G93+G90+G112</f>
        <v>2450</v>
      </c>
      <c r="H142" s="3107">
        <f>H11+H25+H39+H50+H93+H90+H112</f>
        <v>7695</v>
      </c>
      <c r="I142" s="3106">
        <f>I11+I25+I39+I50+I93+I90+I112</f>
        <v>306</v>
      </c>
      <c r="J142" s="3104">
        <f>J11+J25+J39+J50+J93+J90+J112+J140</f>
        <v>184</v>
      </c>
      <c r="K142" s="3103">
        <f t="shared" ref="K142:AW142" si="58">K11+K25+K39+K50+K93+K90+K112</f>
        <v>280</v>
      </c>
      <c r="L142" s="3103">
        <f t="shared" si="58"/>
        <v>330</v>
      </c>
      <c r="M142" s="3105">
        <f t="shared" si="58"/>
        <v>31</v>
      </c>
      <c r="N142" s="3104">
        <f t="shared" si="58"/>
        <v>155</v>
      </c>
      <c r="O142" s="3103">
        <f t="shared" si="58"/>
        <v>445</v>
      </c>
      <c r="P142" s="3103">
        <f t="shared" si="58"/>
        <v>215</v>
      </c>
      <c r="Q142" s="3105">
        <f t="shared" si="58"/>
        <v>32</v>
      </c>
      <c r="R142" s="3104">
        <f t="shared" si="58"/>
        <v>225</v>
      </c>
      <c r="S142" s="3103">
        <f t="shared" si="58"/>
        <v>360</v>
      </c>
      <c r="T142" s="3103">
        <f t="shared" si="58"/>
        <v>205</v>
      </c>
      <c r="U142" s="3105">
        <f t="shared" si="58"/>
        <v>31</v>
      </c>
      <c r="V142" s="3104">
        <f t="shared" si="58"/>
        <v>105</v>
      </c>
      <c r="W142" s="3103">
        <f t="shared" si="58"/>
        <v>495</v>
      </c>
      <c r="X142" s="3103">
        <f t="shared" si="58"/>
        <v>165</v>
      </c>
      <c r="Y142" s="3105">
        <f t="shared" si="58"/>
        <v>30</v>
      </c>
      <c r="Z142" s="3104">
        <f t="shared" si="58"/>
        <v>225</v>
      </c>
      <c r="AA142" s="3103">
        <f t="shared" si="58"/>
        <v>285</v>
      </c>
      <c r="AB142" s="3103">
        <f t="shared" si="58"/>
        <v>190</v>
      </c>
      <c r="AC142" s="3105">
        <f t="shared" si="58"/>
        <v>28</v>
      </c>
      <c r="AD142" s="3104">
        <f t="shared" si="58"/>
        <v>170</v>
      </c>
      <c r="AE142" s="3103">
        <f t="shared" si="58"/>
        <v>405</v>
      </c>
      <c r="AF142" s="3103">
        <f t="shared" si="58"/>
        <v>200</v>
      </c>
      <c r="AG142" s="3105">
        <f t="shared" si="58"/>
        <v>31</v>
      </c>
      <c r="AH142" s="3104">
        <f t="shared" si="58"/>
        <v>130</v>
      </c>
      <c r="AI142" s="3103">
        <f t="shared" si="58"/>
        <v>375</v>
      </c>
      <c r="AJ142" s="3103">
        <f t="shared" si="58"/>
        <v>245</v>
      </c>
      <c r="AK142" s="3105">
        <f t="shared" si="58"/>
        <v>30</v>
      </c>
      <c r="AL142" s="3104">
        <f t="shared" si="58"/>
        <v>160</v>
      </c>
      <c r="AM142" s="3103">
        <f t="shared" si="58"/>
        <v>410</v>
      </c>
      <c r="AN142" s="3103">
        <f t="shared" si="58"/>
        <v>195</v>
      </c>
      <c r="AO142" s="3105">
        <f t="shared" si="58"/>
        <v>30</v>
      </c>
      <c r="AP142" s="3104">
        <f t="shared" si="58"/>
        <v>105</v>
      </c>
      <c r="AQ142" s="3103">
        <f t="shared" si="58"/>
        <v>225</v>
      </c>
      <c r="AR142" s="3103">
        <f t="shared" si="58"/>
        <v>495</v>
      </c>
      <c r="AS142" s="3105">
        <f t="shared" si="58"/>
        <v>33</v>
      </c>
      <c r="AT142" s="3104">
        <f t="shared" si="58"/>
        <v>0</v>
      </c>
      <c r="AU142" s="3103">
        <f t="shared" si="58"/>
        <v>525</v>
      </c>
      <c r="AV142" s="3103">
        <f t="shared" si="58"/>
        <v>225</v>
      </c>
      <c r="AW142" s="3102">
        <f t="shared" si="58"/>
        <v>30</v>
      </c>
      <c r="AX142" s="3101"/>
    </row>
    <row r="143" spans="1:50" ht="15.75" thickBot="1">
      <c r="A143" s="3100" t="s">
        <v>466</v>
      </c>
      <c r="B143" s="3099" t="s">
        <v>465</v>
      </c>
      <c r="C143" s="3098">
        <f>C11+C25+C39+C50+C93+C90+C130+C140</f>
        <v>1489</v>
      </c>
      <c r="D143" s="3091">
        <f>D11+D25+D39+D50+D93+D90+D130</f>
        <v>3790</v>
      </c>
      <c r="E143" s="3097">
        <f>E11+E25+E39+E50+E93+E90+E130</f>
        <v>5275</v>
      </c>
      <c r="F143" s="3091">
        <f>F11+F25+F39+F50+F93+F90+F130+F140</f>
        <v>5279</v>
      </c>
      <c r="G143" s="3096">
        <f>G11+G25+G39+G50+G93+G90+G130</f>
        <v>2435</v>
      </c>
      <c r="H143" s="3095">
        <f>H11+H25+H39+H50+H93+H90+H130</f>
        <v>7695</v>
      </c>
      <c r="I143" s="3094">
        <f>I11+I25+I39+I50+I93+I90+I130</f>
        <v>306</v>
      </c>
      <c r="J143" s="3092">
        <f>J11+J25+J39+J50+J93+J90+J130+J140</f>
        <v>184</v>
      </c>
      <c r="K143" s="3091">
        <f t="shared" ref="K143:AW143" si="59">K11+K25+K39+K50+K93+K90+K130</f>
        <v>280</v>
      </c>
      <c r="L143" s="3091">
        <f t="shared" si="59"/>
        <v>330</v>
      </c>
      <c r="M143" s="3093">
        <f t="shared" si="59"/>
        <v>31</v>
      </c>
      <c r="N143" s="3092">
        <f t="shared" si="59"/>
        <v>155</v>
      </c>
      <c r="O143" s="3091">
        <f t="shared" si="59"/>
        <v>445</v>
      </c>
      <c r="P143" s="3091">
        <f t="shared" si="59"/>
        <v>215</v>
      </c>
      <c r="Q143" s="3093">
        <f t="shared" si="59"/>
        <v>32</v>
      </c>
      <c r="R143" s="3092">
        <f t="shared" si="59"/>
        <v>225</v>
      </c>
      <c r="S143" s="3091">
        <f t="shared" si="59"/>
        <v>360</v>
      </c>
      <c r="T143" s="3091">
        <f t="shared" si="59"/>
        <v>205</v>
      </c>
      <c r="U143" s="3093">
        <f t="shared" si="59"/>
        <v>31</v>
      </c>
      <c r="V143" s="3092">
        <f t="shared" si="59"/>
        <v>105</v>
      </c>
      <c r="W143" s="3091">
        <f t="shared" si="59"/>
        <v>495</v>
      </c>
      <c r="X143" s="3091">
        <f t="shared" si="59"/>
        <v>165</v>
      </c>
      <c r="Y143" s="3093">
        <f t="shared" si="59"/>
        <v>30</v>
      </c>
      <c r="Z143" s="3092">
        <f t="shared" si="59"/>
        <v>225</v>
      </c>
      <c r="AA143" s="3091">
        <f t="shared" si="59"/>
        <v>285</v>
      </c>
      <c r="AB143" s="3091">
        <f t="shared" si="59"/>
        <v>190</v>
      </c>
      <c r="AC143" s="3093">
        <f t="shared" si="59"/>
        <v>28</v>
      </c>
      <c r="AD143" s="3092">
        <f t="shared" si="59"/>
        <v>170</v>
      </c>
      <c r="AE143" s="3091">
        <f t="shared" si="59"/>
        <v>405</v>
      </c>
      <c r="AF143" s="3091">
        <f t="shared" si="59"/>
        <v>200</v>
      </c>
      <c r="AG143" s="3093">
        <f t="shared" si="59"/>
        <v>31</v>
      </c>
      <c r="AH143" s="3092">
        <f t="shared" si="59"/>
        <v>130</v>
      </c>
      <c r="AI143" s="3091">
        <f t="shared" si="59"/>
        <v>375</v>
      </c>
      <c r="AJ143" s="3091">
        <f t="shared" si="59"/>
        <v>245</v>
      </c>
      <c r="AK143" s="3093">
        <f t="shared" si="59"/>
        <v>30</v>
      </c>
      <c r="AL143" s="3092">
        <f t="shared" si="59"/>
        <v>160</v>
      </c>
      <c r="AM143" s="3091">
        <f t="shared" si="59"/>
        <v>410</v>
      </c>
      <c r="AN143" s="3091">
        <f t="shared" si="59"/>
        <v>195</v>
      </c>
      <c r="AO143" s="3093">
        <f t="shared" si="59"/>
        <v>30</v>
      </c>
      <c r="AP143" s="3092">
        <f t="shared" si="59"/>
        <v>135</v>
      </c>
      <c r="AQ143" s="3091">
        <f t="shared" si="59"/>
        <v>210</v>
      </c>
      <c r="AR143" s="3091">
        <f t="shared" si="59"/>
        <v>480</v>
      </c>
      <c r="AS143" s="3093">
        <f t="shared" si="59"/>
        <v>33</v>
      </c>
      <c r="AT143" s="3092">
        <f t="shared" si="59"/>
        <v>0</v>
      </c>
      <c r="AU143" s="3091">
        <f t="shared" si="59"/>
        <v>525</v>
      </c>
      <c r="AV143" s="3091">
        <f t="shared" si="59"/>
        <v>225</v>
      </c>
      <c r="AW143" s="3090">
        <f t="shared" si="59"/>
        <v>30</v>
      </c>
      <c r="AX143" s="3089"/>
    </row>
    <row r="144" spans="1:50" ht="15.75" thickBot="1">
      <c r="A144" s="3088" t="s">
        <v>464</v>
      </c>
      <c r="B144" s="3087" t="s">
        <v>463</v>
      </c>
      <c r="C144" s="3084">
        <f>C11+C25+C39+C50+C93+C90+C120+C140</f>
        <v>1459</v>
      </c>
      <c r="D144" s="3083">
        <f>D11+D25+D39+D50+D93+D90+D120</f>
        <v>3790</v>
      </c>
      <c r="E144" s="3083">
        <f>E11+E25+E39+E50+E93+E90+E120</f>
        <v>5245</v>
      </c>
      <c r="F144" s="3083">
        <f>F11+F25+F39+F50+F93+F90+F120+F140</f>
        <v>5249</v>
      </c>
      <c r="G144" s="3083">
        <f>G11+G25+G39+G50+G93+G90+G120</f>
        <v>2465</v>
      </c>
      <c r="H144" s="3083">
        <f>H11+H25+H39+H50+H93+H90+H120</f>
        <v>7695</v>
      </c>
      <c r="I144" s="3082">
        <f>I11+I25+I39+I50+I93+I90+I120</f>
        <v>306</v>
      </c>
      <c r="J144" s="3084">
        <f>J11+J25+J39+J50+J93+J90+J120+J140</f>
        <v>184</v>
      </c>
      <c r="K144" s="3083">
        <f t="shared" ref="K144:AW144" si="60">K11+K25+K39+K50+K93+K90+K120</f>
        <v>280</v>
      </c>
      <c r="L144" s="3083">
        <f t="shared" si="60"/>
        <v>330</v>
      </c>
      <c r="M144" s="3082">
        <f t="shared" si="60"/>
        <v>31</v>
      </c>
      <c r="N144" s="3083">
        <f t="shared" si="60"/>
        <v>155</v>
      </c>
      <c r="O144" s="3083">
        <f t="shared" si="60"/>
        <v>445</v>
      </c>
      <c r="P144" s="3083">
        <f t="shared" si="60"/>
        <v>215</v>
      </c>
      <c r="Q144" s="3086">
        <f t="shared" si="60"/>
        <v>32</v>
      </c>
      <c r="R144" s="3084">
        <f t="shared" si="60"/>
        <v>225</v>
      </c>
      <c r="S144" s="3083">
        <f t="shared" si="60"/>
        <v>360</v>
      </c>
      <c r="T144" s="3083">
        <f t="shared" si="60"/>
        <v>205</v>
      </c>
      <c r="U144" s="3082">
        <f t="shared" si="60"/>
        <v>31</v>
      </c>
      <c r="V144" s="3083">
        <f t="shared" si="60"/>
        <v>105</v>
      </c>
      <c r="W144" s="3083">
        <f t="shared" si="60"/>
        <v>495</v>
      </c>
      <c r="X144" s="3083">
        <f t="shared" si="60"/>
        <v>165</v>
      </c>
      <c r="Y144" s="3086">
        <f t="shared" si="60"/>
        <v>30</v>
      </c>
      <c r="Z144" s="3084">
        <f t="shared" si="60"/>
        <v>225</v>
      </c>
      <c r="AA144" s="3083">
        <f t="shared" si="60"/>
        <v>285</v>
      </c>
      <c r="AB144" s="3083">
        <f t="shared" si="60"/>
        <v>190</v>
      </c>
      <c r="AC144" s="3082">
        <f t="shared" si="60"/>
        <v>28</v>
      </c>
      <c r="AD144" s="3083">
        <f t="shared" si="60"/>
        <v>170</v>
      </c>
      <c r="AE144" s="3083">
        <f t="shared" si="60"/>
        <v>405</v>
      </c>
      <c r="AF144" s="3083">
        <f t="shared" si="60"/>
        <v>200</v>
      </c>
      <c r="AG144" s="3086">
        <f t="shared" si="60"/>
        <v>31</v>
      </c>
      <c r="AH144" s="3084">
        <f t="shared" si="60"/>
        <v>130</v>
      </c>
      <c r="AI144" s="3083">
        <f t="shared" si="60"/>
        <v>375</v>
      </c>
      <c r="AJ144" s="3083">
        <f t="shared" si="60"/>
        <v>245</v>
      </c>
      <c r="AK144" s="3082">
        <f t="shared" si="60"/>
        <v>30</v>
      </c>
      <c r="AL144" s="3083">
        <f t="shared" si="60"/>
        <v>160</v>
      </c>
      <c r="AM144" s="3083">
        <f t="shared" si="60"/>
        <v>410</v>
      </c>
      <c r="AN144" s="3083">
        <f t="shared" si="60"/>
        <v>220</v>
      </c>
      <c r="AO144" s="3086">
        <f t="shared" si="60"/>
        <v>30</v>
      </c>
      <c r="AP144" s="3084">
        <f t="shared" si="60"/>
        <v>105</v>
      </c>
      <c r="AQ144" s="3083">
        <f t="shared" si="60"/>
        <v>210</v>
      </c>
      <c r="AR144" s="3083">
        <f t="shared" si="60"/>
        <v>500</v>
      </c>
      <c r="AS144" s="3085">
        <f t="shared" si="60"/>
        <v>33</v>
      </c>
      <c r="AT144" s="3084">
        <f t="shared" si="60"/>
        <v>0</v>
      </c>
      <c r="AU144" s="3083">
        <f t="shared" si="60"/>
        <v>525</v>
      </c>
      <c r="AV144" s="3083">
        <f t="shared" si="60"/>
        <v>225</v>
      </c>
      <c r="AW144" s="3082">
        <f t="shared" si="60"/>
        <v>30</v>
      </c>
      <c r="AX144" s="3081"/>
    </row>
    <row r="145" spans="1:50" ht="15.75" thickBot="1">
      <c r="A145" s="3080"/>
      <c r="B145" s="3071"/>
      <c r="C145" s="3074"/>
      <c r="D145" s="3074"/>
      <c r="E145" s="3074"/>
      <c r="F145" s="3074"/>
      <c r="G145" s="3074"/>
      <c r="H145" s="3074"/>
      <c r="I145" s="3079"/>
      <c r="J145" s="3074"/>
      <c r="K145" s="3074"/>
      <c r="L145" s="3074"/>
      <c r="M145" s="3061"/>
      <c r="N145" s="3074"/>
      <c r="O145" s="3074"/>
      <c r="P145" s="3074"/>
      <c r="Q145" s="3061"/>
      <c r="R145" s="3074"/>
      <c r="S145" s="3074"/>
      <c r="T145" s="3078"/>
      <c r="U145" s="3061"/>
      <c r="V145" s="3074"/>
      <c r="W145" s="3074"/>
      <c r="X145" s="3078"/>
      <c r="Y145" s="3061"/>
      <c r="Z145" s="3074"/>
      <c r="AA145" s="3074"/>
      <c r="AB145" s="3078"/>
      <c r="AC145" s="3061"/>
      <c r="AD145" s="3074"/>
      <c r="AE145" s="3074"/>
      <c r="AF145" s="3078"/>
      <c r="AG145" s="3061"/>
      <c r="AH145" s="3074"/>
      <c r="AI145" s="3074"/>
      <c r="AJ145" s="3074"/>
      <c r="AK145" s="3061"/>
      <c r="AL145" s="3074"/>
      <c r="AM145" s="3074"/>
      <c r="AN145" s="3074"/>
      <c r="AO145" s="3061"/>
      <c r="AP145" s="3074"/>
      <c r="AQ145" s="3074"/>
      <c r="AR145" s="3074"/>
      <c r="AS145" s="3061"/>
      <c r="AT145" s="3074"/>
      <c r="AU145" s="3074"/>
      <c r="AV145" s="3074"/>
      <c r="AW145" s="3061"/>
      <c r="AX145" s="3077"/>
    </row>
    <row r="146" spans="1:50" ht="15.75" thickBot="1">
      <c r="A146" s="3054"/>
      <c r="B146" s="3071"/>
      <c r="C146" s="3076" t="e">
        <f>C143-#REF!-C93</f>
        <v>#REF!</v>
      </c>
      <c r="D146" s="3076" t="e">
        <f>D143-#REF!-D93</f>
        <v>#REF!</v>
      </c>
      <c r="E146" s="3076" t="e">
        <f>E143-#REF!-E93</f>
        <v>#REF!</v>
      </c>
      <c r="F146" s="3075"/>
      <c r="G146" s="3074"/>
      <c r="H146" s="5822" t="s">
        <v>462</v>
      </c>
      <c r="I146" s="5823"/>
      <c r="J146" s="5813" t="s">
        <v>14</v>
      </c>
      <c r="K146" s="5814"/>
      <c r="L146" s="5814"/>
      <c r="M146" s="5815"/>
      <c r="N146" s="5813" t="s">
        <v>15</v>
      </c>
      <c r="O146" s="5814"/>
      <c r="P146" s="5814"/>
      <c r="Q146" s="5815"/>
      <c r="R146" s="5813" t="s">
        <v>16</v>
      </c>
      <c r="S146" s="5814"/>
      <c r="T146" s="5814"/>
      <c r="U146" s="5815"/>
      <c r="V146" s="5813" t="s">
        <v>17</v>
      </c>
      <c r="W146" s="5814"/>
      <c r="X146" s="5814"/>
      <c r="Y146" s="5815"/>
      <c r="Z146" s="5813" t="s">
        <v>18</v>
      </c>
      <c r="AA146" s="5814"/>
      <c r="AB146" s="5814"/>
      <c r="AC146" s="5815"/>
      <c r="AD146" s="5813" t="s">
        <v>19</v>
      </c>
      <c r="AE146" s="5814"/>
      <c r="AF146" s="5814"/>
      <c r="AG146" s="5815"/>
      <c r="AH146" s="5813" t="s">
        <v>20</v>
      </c>
      <c r="AI146" s="5814"/>
      <c r="AJ146" s="5814"/>
      <c r="AK146" s="5815"/>
      <c r="AL146" s="5813" t="s">
        <v>21</v>
      </c>
      <c r="AM146" s="5814"/>
      <c r="AN146" s="5814"/>
      <c r="AO146" s="5815"/>
      <c r="AP146" s="5813" t="s">
        <v>406</v>
      </c>
      <c r="AQ146" s="5814"/>
      <c r="AR146" s="5814"/>
      <c r="AS146" s="5815"/>
      <c r="AT146" s="5813" t="s">
        <v>461</v>
      </c>
      <c r="AU146" s="5814"/>
      <c r="AV146" s="5814"/>
      <c r="AW146" s="5815"/>
      <c r="AX146" s="3073" t="s">
        <v>22</v>
      </c>
    </row>
    <row r="147" spans="1:50" ht="15.75" thickBot="1">
      <c r="A147" s="3066"/>
      <c r="B147" s="3070"/>
      <c r="C147" s="3064">
        <v>1530</v>
      </c>
      <c r="D147" s="3064">
        <v>2655</v>
      </c>
      <c r="E147" s="3064">
        <v>4185</v>
      </c>
      <c r="F147" s="3069"/>
      <c r="G147" s="3068"/>
      <c r="H147" s="5811" t="s">
        <v>460</v>
      </c>
      <c r="I147" s="5812"/>
      <c r="J147" s="5807">
        <v>4</v>
      </c>
      <c r="K147" s="5808"/>
      <c r="L147" s="5808"/>
      <c r="M147" s="5809"/>
      <c r="N147" s="5807">
        <v>1</v>
      </c>
      <c r="O147" s="5808"/>
      <c r="P147" s="5808"/>
      <c r="Q147" s="5809"/>
      <c r="R147" s="5807">
        <v>2</v>
      </c>
      <c r="S147" s="5808"/>
      <c r="T147" s="5808"/>
      <c r="U147" s="5809"/>
      <c r="V147" s="5807">
        <v>1</v>
      </c>
      <c r="W147" s="5808"/>
      <c r="X147" s="5808"/>
      <c r="Y147" s="5809"/>
      <c r="Z147" s="5807">
        <v>2</v>
      </c>
      <c r="AA147" s="5808"/>
      <c r="AB147" s="5808"/>
      <c r="AC147" s="5809"/>
      <c r="AD147" s="5807">
        <v>1</v>
      </c>
      <c r="AE147" s="5808"/>
      <c r="AF147" s="5808"/>
      <c r="AG147" s="5809"/>
      <c r="AH147" s="5807">
        <v>1</v>
      </c>
      <c r="AI147" s="5808"/>
      <c r="AJ147" s="5808"/>
      <c r="AK147" s="5809"/>
      <c r="AL147" s="5807">
        <v>3</v>
      </c>
      <c r="AM147" s="5808"/>
      <c r="AN147" s="5808"/>
      <c r="AO147" s="5809"/>
      <c r="AP147" s="5807">
        <v>1</v>
      </c>
      <c r="AQ147" s="5808"/>
      <c r="AR147" s="5808"/>
      <c r="AS147" s="5809"/>
      <c r="AT147" s="5807">
        <v>0</v>
      </c>
      <c r="AU147" s="5808"/>
      <c r="AV147" s="5808"/>
      <c r="AW147" s="5809"/>
      <c r="AX147" s="3072">
        <f>SUM(J147:AW147)</f>
        <v>16</v>
      </c>
    </row>
    <row r="148" spans="1:50" ht="15.75" thickBot="1">
      <c r="A148" s="3071"/>
      <c r="B148" s="3070"/>
      <c r="C148" s="3068"/>
      <c r="D148" s="3068"/>
      <c r="E148" s="3068"/>
      <c r="F148" s="3069"/>
      <c r="G148" s="3068"/>
      <c r="H148" s="5811" t="s">
        <v>459</v>
      </c>
      <c r="I148" s="5812"/>
      <c r="J148" s="5807">
        <v>16</v>
      </c>
      <c r="K148" s="5808"/>
      <c r="L148" s="5808"/>
      <c r="M148" s="5809"/>
      <c r="N148" s="5807">
        <v>15</v>
      </c>
      <c r="O148" s="5808"/>
      <c r="P148" s="5808"/>
      <c r="Q148" s="5809"/>
      <c r="R148" s="5807">
        <v>15</v>
      </c>
      <c r="S148" s="5808"/>
      <c r="T148" s="5808"/>
      <c r="U148" s="5809"/>
      <c r="V148" s="5807">
        <v>9</v>
      </c>
      <c r="W148" s="5808"/>
      <c r="X148" s="5808"/>
      <c r="Y148" s="5809"/>
      <c r="Z148" s="5807">
        <v>11</v>
      </c>
      <c r="AA148" s="5808"/>
      <c r="AB148" s="5808"/>
      <c r="AC148" s="5809"/>
      <c r="AD148" s="5807">
        <v>9</v>
      </c>
      <c r="AE148" s="5808"/>
      <c r="AF148" s="5808"/>
      <c r="AG148" s="5809"/>
      <c r="AH148" s="5807">
        <v>12</v>
      </c>
      <c r="AI148" s="5808"/>
      <c r="AJ148" s="5808"/>
      <c r="AK148" s="5809"/>
      <c r="AL148" s="5807">
        <v>10</v>
      </c>
      <c r="AM148" s="5808"/>
      <c r="AN148" s="5808"/>
      <c r="AO148" s="5809"/>
      <c r="AP148" s="5807">
        <v>9</v>
      </c>
      <c r="AQ148" s="5808"/>
      <c r="AR148" s="5808"/>
      <c r="AS148" s="5809"/>
      <c r="AT148" s="5807">
        <v>2</v>
      </c>
      <c r="AU148" s="5808"/>
      <c r="AV148" s="5808"/>
      <c r="AW148" s="5809"/>
      <c r="AX148" s="3067">
        <f>SUM(J148:AW148)</f>
        <v>108</v>
      </c>
    </row>
    <row r="149" spans="1:50">
      <c r="A149" s="3066"/>
      <c r="B149" s="3064"/>
      <c r="C149" s="3065"/>
      <c r="D149" s="3064"/>
      <c r="E149" s="3064"/>
      <c r="F149" s="3064"/>
      <c r="G149" s="3064"/>
      <c r="H149" s="3064"/>
      <c r="I149" s="3063"/>
      <c r="J149" s="3062"/>
      <c r="K149" s="3057"/>
      <c r="L149" s="3057"/>
      <c r="M149" s="3058"/>
      <c r="N149" s="3059"/>
      <c r="O149" s="3059"/>
      <c r="P149" s="3059"/>
      <c r="Q149" s="3061"/>
      <c r="R149" s="3059"/>
      <c r="S149" s="3059"/>
      <c r="T149" s="3059"/>
      <c r="U149" s="3060"/>
      <c r="V149" s="3059"/>
      <c r="W149" s="3059"/>
      <c r="X149" s="3059"/>
      <c r="Y149" s="3060"/>
      <c r="Z149" s="3059"/>
      <c r="AA149" s="3059"/>
      <c r="AB149" s="3059"/>
      <c r="AC149" s="3060"/>
      <c r="AD149" s="3059"/>
      <c r="AE149" s="3059"/>
      <c r="AF149" s="3057"/>
      <c r="AG149" s="3058"/>
      <c r="AH149" s="3059"/>
      <c r="AI149" s="3059"/>
      <c r="AJ149" s="3057"/>
      <c r="AK149" s="3058"/>
      <c r="AL149" s="3059"/>
      <c r="AM149" s="3059"/>
      <c r="AN149" s="3057"/>
      <c r="AO149" s="3058"/>
      <c r="AP149" s="3059"/>
      <c r="AQ149" s="3059"/>
      <c r="AR149" s="3057"/>
      <c r="AS149" s="3058"/>
      <c r="AT149" s="3059"/>
      <c r="AU149" s="3059"/>
      <c r="AV149" s="3057"/>
      <c r="AW149" s="3058"/>
      <c r="AX149" s="3057"/>
    </row>
    <row r="150" spans="1:50">
      <c r="A150" s="3054"/>
      <c r="B150" s="5810" t="s">
        <v>458</v>
      </c>
      <c r="C150" s="5810"/>
      <c r="D150" s="5810"/>
      <c r="E150" s="5810"/>
      <c r="F150" s="5810"/>
      <c r="G150" s="5810"/>
      <c r="H150" s="5810"/>
      <c r="I150" s="5810"/>
      <c r="J150" s="5810"/>
      <c r="K150" s="5810"/>
      <c r="L150" s="5810"/>
      <c r="M150" s="5810"/>
      <c r="N150" s="5810"/>
      <c r="O150" s="5810"/>
      <c r="P150" s="5810"/>
      <c r="Q150" s="5810"/>
      <c r="R150" s="5810"/>
      <c r="S150" s="5810"/>
      <c r="T150" s="5810"/>
      <c r="U150" s="5810"/>
      <c r="V150" s="5810"/>
      <c r="W150" s="5810"/>
      <c r="X150" s="5810"/>
      <c r="Y150" s="5810"/>
      <c r="Z150" s="5810"/>
      <c r="AA150" s="5810"/>
      <c r="AB150" s="5810"/>
      <c r="AC150" s="5810"/>
      <c r="AD150" s="5810"/>
      <c r="AE150" s="5810"/>
      <c r="AF150" s="5810"/>
      <c r="AG150" s="5810"/>
      <c r="AH150" s="5810"/>
      <c r="AI150" s="5810"/>
      <c r="AJ150" s="5810"/>
      <c r="AK150" s="5810"/>
      <c r="AL150" s="5810"/>
      <c r="AM150" s="5810"/>
      <c r="AN150" s="5810"/>
      <c r="AO150" s="5810"/>
      <c r="AP150" s="5810"/>
      <c r="AQ150" s="5810"/>
      <c r="AR150" s="5810"/>
      <c r="AS150" s="5810"/>
      <c r="AT150" s="5810"/>
      <c r="AU150" s="5810"/>
      <c r="AV150" s="5810"/>
      <c r="AW150" s="5810"/>
      <c r="AX150" s="5810"/>
    </row>
    <row r="151" spans="1:50">
      <c r="A151" s="3054"/>
      <c r="B151" s="3056" t="s">
        <v>457</v>
      </c>
      <c r="C151" s="3052"/>
      <c r="D151" s="3052"/>
      <c r="E151" s="3052"/>
      <c r="F151" s="3052"/>
      <c r="G151" s="3052"/>
      <c r="H151" s="3052"/>
      <c r="I151" s="3052"/>
      <c r="J151" s="3052"/>
      <c r="K151" s="3052"/>
      <c r="L151" s="3052"/>
      <c r="M151" s="3055"/>
      <c r="N151" s="3052"/>
      <c r="O151" s="3052"/>
      <c r="P151" s="3052"/>
      <c r="Q151" s="3055"/>
      <c r="R151" s="3052"/>
      <c r="S151" s="3052"/>
      <c r="T151" s="3052"/>
      <c r="U151" s="3055"/>
      <c r="V151" s="3052"/>
      <c r="W151" s="3052"/>
      <c r="X151" s="3052"/>
      <c r="Y151" s="3055"/>
      <c r="Z151" s="3052"/>
      <c r="AA151" s="3052"/>
      <c r="AB151" s="3052"/>
      <c r="AC151" s="3055"/>
      <c r="AD151" s="3052"/>
      <c r="AE151" s="3052"/>
      <c r="AF151" s="3052"/>
      <c r="AG151" s="3055"/>
      <c r="AH151" s="3052"/>
      <c r="AI151" s="3052"/>
      <c r="AJ151" s="3052"/>
      <c r="AK151" s="3055"/>
      <c r="AL151" s="3052"/>
      <c r="AM151" s="3052"/>
      <c r="AN151" s="3052"/>
      <c r="AO151" s="3055"/>
      <c r="AP151" s="3052"/>
      <c r="AQ151" s="3052"/>
      <c r="AR151" s="3052"/>
      <c r="AS151" s="3055"/>
      <c r="AT151" s="3052"/>
      <c r="AU151" s="3052"/>
      <c r="AV151" s="3052"/>
      <c r="AW151" s="3055"/>
      <c r="AX151" s="3052"/>
    </row>
    <row r="152" spans="1:50">
      <c r="A152" s="3054"/>
      <c r="B152" s="5805" t="s">
        <v>456</v>
      </c>
      <c r="C152" s="5806"/>
      <c r="D152" s="5806"/>
      <c r="E152" s="5806"/>
      <c r="F152" s="3052"/>
      <c r="G152" s="3052"/>
      <c r="H152" s="3052"/>
      <c r="I152" s="3052"/>
      <c r="J152" s="3052"/>
      <c r="K152" s="3052"/>
      <c r="L152" s="3052"/>
      <c r="M152" s="3055"/>
      <c r="N152" s="3052"/>
      <c r="O152" s="3052"/>
      <c r="P152" s="3052"/>
      <c r="Q152" s="3055"/>
      <c r="R152" s="3052"/>
      <c r="S152" s="3052"/>
      <c r="T152" s="3052"/>
      <c r="U152" s="3055"/>
      <c r="V152" s="3052"/>
      <c r="W152" s="3052"/>
      <c r="X152" s="3052"/>
      <c r="Y152" s="3055"/>
      <c r="Z152" s="3052"/>
      <c r="AA152" s="3052"/>
      <c r="AB152" s="3052"/>
      <c r="AC152" s="3055"/>
      <c r="AD152" s="3052"/>
      <c r="AE152" s="3052"/>
      <c r="AF152" s="3052"/>
      <c r="AG152" s="3055"/>
      <c r="AH152" s="3052"/>
      <c r="AI152" s="3052"/>
      <c r="AJ152" s="3052"/>
      <c r="AK152" s="3055"/>
      <c r="AL152" s="3052"/>
      <c r="AM152" s="3052"/>
      <c r="AN152" s="3052"/>
      <c r="AO152" s="3055"/>
      <c r="AP152" s="3052"/>
      <c r="AQ152" s="3052"/>
      <c r="AR152" s="3052"/>
      <c r="AS152" s="3055"/>
      <c r="AT152" s="3052"/>
      <c r="AU152" s="3052"/>
      <c r="AV152" s="3052"/>
      <c r="AW152" s="3055"/>
      <c r="AX152" s="3052"/>
    </row>
    <row r="153" spans="1:50">
      <c r="A153" s="3054"/>
      <c r="B153" s="3056" t="s">
        <v>455</v>
      </c>
      <c r="C153" s="3052"/>
      <c r="D153" s="3052"/>
      <c r="E153" s="3052"/>
      <c r="F153" s="3052"/>
      <c r="G153" s="3052"/>
      <c r="H153" s="3052"/>
      <c r="I153" s="3052"/>
      <c r="J153" s="3052"/>
      <c r="K153" s="3052"/>
      <c r="L153" s="3052"/>
      <c r="M153" s="3055"/>
      <c r="N153" s="3052"/>
      <c r="O153" s="3052"/>
      <c r="P153" s="3052"/>
      <c r="Q153" s="3055"/>
      <c r="R153" s="3052"/>
      <c r="S153" s="3052"/>
      <c r="T153" s="3052"/>
      <c r="U153" s="3055"/>
      <c r="V153" s="3052"/>
      <c r="W153" s="3052"/>
      <c r="X153" s="3052"/>
      <c r="Y153" s="3055"/>
      <c r="Z153" s="3052"/>
      <c r="AA153" s="3052"/>
      <c r="AB153" s="3052"/>
      <c r="AC153" s="3055"/>
      <c r="AD153" s="3052"/>
      <c r="AE153" s="3052"/>
      <c r="AF153" s="3052"/>
      <c r="AG153" s="3055"/>
      <c r="AH153" s="3052"/>
      <c r="AI153" s="3052"/>
      <c r="AJ153" s="3052"/>
      <c r="AK153" s="3055"/>
      <c r="AL153" s="3052"/>
      <c r="AM153" s="3052"/>
      <c r="AN153" s="3052"/>
      <c r="AO153" s="3055"/>
      <c r="AP153" s="3052"/>
      <c r="AQ153" s="3052"/>
      <c r="AR153" s="3052"/>
      <c r="AS153" s="3055"/>
      <c r="AT153" s="3052"/>
      <c r="AU153" s="3052"/>
      <c r="AV153" s="3052"/>
      <c r="AW153" s="3055"/>
      <c r="AX153" s="3052"/>
    </row>
    <row r="154" spans="1:50">
      <c r="A154" s="3054"/>
      <c r="B154" s="3053" t="s">
        <v>454</v>
      </c>
      <c r="C154" s="3052"/>
      <c r="D154" s="3052"/>
      <c r="E154" s="3052"/>
      <c r="F154" s="3049"/>
      <c r="G154" s="3049"/>
      <c r="H154" s="3049"/>
      <c r="I154" s="3051"/>
      <c r="J154" s="3049"/>
      <c r="K154" s="3049"/>
      <c r="L154" s="3049"/>
      <c r="M154" s="3050"/>
      <c r="N154" s="3049"/>
      <c r="O154" s="3049"/>
      <c r="P154" s="3049"/>
      <c r="Q154" s="3048"/>
      <c r="R154" s="3049"/>
      <c r="S154" s="3049"/>
      <c r="T154" s="3049"/>
      <c r="U154" s="3050"/>
      <c r="V154" s="3049"/>
      <c r="W154" s="3049"/>
      <c r="X154" s="3049"/>
      <c r="Y154" s="3050"/>
      <c r="Z154" s="3049"/>
      <c r="AA154" s="3049"/>
      <c r="AB154" s="3049"/>
      <c r="AC154" s="3050"/>
      <c r="AD154" s="3049"/>
      <c r="AE154" s="3049"/>
      <c r="AF154" s="3049"/>
      <c r="AG154" s="3050"/>
      <c r="AH154" s="3049"/>
      <c r="AI154" s="3049"/>
      <c r="AJ154" s="3049"/>
      <c r="AK154" s="3050"/>
      <c r="AL154" s="3049"/>
      <c r="AM154" s="3049"/>
      <c r="AN154" s="3049"/>
      <c r="AO154" s="3048"/>
      <c r="AP154" s="3049"/>
      <c r="AQ154" s="3049"/>
      <c r="AR154" s="3049"/>
      <c r="AS154" s="3048"/>
      <c r="AT154" s="3049"/>
      <c r="AU154" s="3049"/>
      <c r="AV154" s="3049"/>
      <c r="AW154" s="3048"/>
      <c r="AX154" s="3047"/>
    </row>
    <row r="155" spans="1:50">
      <c r="A155" s="3054"/>
      <c r="B155" s="3053"/>
      <c r="C155" s="3052"/>
      <c r="D155" s="3052"/>
      <c r="E155" s="3052"/>
      <c r="F155" s="3049"/>
      <c r="G155" s="3049"/>
      <c r="H155" s="3049"/>
      <c r="I155" s="3051"/>
      <c r="J155" s="3049"/>
      <c r="K155" s="3049"/>
      <c r="L155" s="3049"/>
      <c r="M155" s="3050"/>
      <c r="N155" s="3049"/>
      <c r="O155" s="3049"/>
      <c r="P155" s="3049"/>
      <c r="Q155" s="3048"/>
      <c r="R155" s="3049"/>
      <c r="S155" s="3049"/>
      <c r="T155" s="3049"/>
      <c r="U155" s="3050"/>
      <c r="V155" s="3049"/>
      <c r="W155" s="3049"/>
      <c r="X155" s="3049"/>
      <c r="Y155" s="3050"/>
      <c r="Z155" s="3049"/>
      <c r="AA155" s="3049"/>
      <c r="AB155" s="3049"/>
      <c r="AC155" s="3050"/>
      <c r="AD155" s="3049"/>
      <c r="AE155" s="3049"/>
      <c r="AF155" s="3049"/>
      <c r="AG155" s="3050"/>
      <c r="AH155" s="3049"/>
      <c r="AI155" s="3049"/>
      <c r="AJ155" s="3049"/>
      <c r="AK155" s="3050"/>
      <c r="AL155" s="3049"/>
      <c r="AM155" s="3049"/>
      <c r="AN155" s="3049"/>
      <c r="AO155" s="3048"/>
      <c r="AP155" s="3049"/>
      <c r="AQ155" s="3049"/>
      <c r="AR155" s="3049"/>
      <c r="AS155" s="3048"/>
      <c r="AT155" s="3049"/>
      <c r="AU155" s="3049"/>
      <c r="AV155" s="3049"/>
      <c r="AW155" s="3048"/>
      <c r="AX155" s="3047"/>
    </row>
  </sheetData>
  <mergeCells count="61">
    <mergeCell ref="A1:AX1"/>
    <mergeCell ref="A2:AB2"/>
    <mergeCell ref="AG2:AX6"/>
    <mergeCell ref="A3:AB3"/>
    <mergeCell ref="A4:AB4"/>
    <mergeCell ref="A5:AB5"/>
    <mergeCell ref="AX7:AX9"/>
    <mergeCell ref="C8:C9"/>
    <mergeCell ref="D8:D9"/>
    <mergeCell ref="E8:E9"/>
    <mergeCell ref="J8:M8"/>
    <mergeCell ref="N8:Q8"/>
    <mergeCell ref="R8:U8"/>
    <mergeCell ref="V8:Y8"/>
    <mergeCell ref="Z8:AC8"/>
    <mergeCell ref="AD8:AG8"/>
    <mergeCell ref="Z146:AC146"/>
    <mergeCell ref="C7:E7"/>
    <mergeCell ref="F7:F9"/>
    <mergeCell ref="G7:G9"/>
    <mergeCell ref="H7:H9"/>
    <mergeCell ref="I7:I9"/>
    <mergeCell ref="J7:AG7"/>
    <mergeCell ref="H146:I146"/>
    <mergeCell ref="J146:M146"/>
    <mergeCell ref="N146:Q146"/>
    <mergeCell ref="R146:U146"/>
    <mergeCell ref="V146:Y146"/>
    <mergeCell ref="AT147:AW147"/>
    <mergeCell ref="AH8:AK8"/>
    <mergeCell ref="AL8:AO8"/>
    <mergeCell ref="AP8:AS8"/>
    <mergeCell ref="AT8:AW8"/>
    <mergeCell ref="H147:I147"/>
    <mergeCell ref="J147:M147"/>
    <mergeCell ref="N147:Q147"/>
    <mergeCell ref="R147:U147"/>
    <mergeCell ref="V147:Y147"/>
    <mergeCell ref="Z147:AC147"/>
    <mergeCell ref="AD147:AG147"/>
    <mergeCell ref="AH147:AK147"/>
    <mergeCell ref="AL147:AO147"/>
    <mergeCell ref="AP147:AS147"/>
    <mergeCell ref="AD146:AG146"/>
    <mergeCell ref="AH146:AK146"/>
    <mergeCell ref="AL146:AO146"/>
    <mergeCell ref="AP146:AS146"/>
    <mergeCell ref="AT146:AW146"/>
    <mergeCell ref="AT148:AW148"/>
    <mergeCell ref="B150:AX150"/>
    <mergeCell ref="H148:I148"/>
    <mergeCell ref="J148:M148"/>
    <mergeCell ref="N148:Q148"/>
    <mergeCell ref="R148:U148"/>
    <mergeCell ref="V148:Y148"/>
    <mergeCell ref="Z148:AC148"/>
    <mergeCell ref="B152:E152"/>
    <mergeCell ref="AD148:AG148"/>
    <mergeCell ref="AH148:AK148"/>
    <mergeCell ref="AL148:AO148"/>
    <mergeCell ref="AP148:AS14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C56E6-F923-4B04-B1BF-0B90CAD69C2C}">
  <dimension ref="A1:AX151"/>
  <sheetViews>
    <sheetView zoomScale="60" zoomScaleNormal="60" workbookViewId="0">
      <selection activeCell="D46" sqref="D46"/>
    </sheetView>
  </sheetViews>
  <sheetFormatPr defaultRowHeight="15"/>
  <cols>
    <col min="1" max="1" width="6.42578125" customWidth="1"/>
    <col min="2" max="2" width="56.28515625" customWidth="1"/>
  </cols>
  <sheetData>
    <row r="1" spans="1:50" ht="15.75">
      <c r="A1" s="5912"/>
      <c r="B1" s="5912"/>
      <c r="C1" s="5912"/>
      <c r="D1" s="5912"/>
      <c r="E1" s="5912"/>
      <c r="F1" s="5912"/>
      <c r="G1" s="5912"/>
      <c r="H1" s="5912"/>
      <c r="I1" s="5912"/>
      <c r="J1" s="5912"/>
      <c r="K1" s="5912"/>
      <c r="L1" s="5912"/>
      <c r="M1" s="5912"/>
      <c r="N1" s="5912"/>
      <c r="O1" s="5912"/>
      <c r="P1" s="5912"/>
      <c r="Q1" s="5912"/>
      <c r="R1" s="5912"/>
      <c r="S1" s="5912"/>
      <c r="T1" s="5912"/>
      <c r="U1" s="5912"/>
      <c r="V1" s="5912"/>
      <c r="W1" s="5912"/>
      <c r="X1" s="5912"/>
      <c r="Y1" s="5912"/>
      <c r="Z1" s="5912"/>
      <c r="AA1" s="5912"/>
      <c r="AB1" s="5912"/>
      <c r="AC1" s="5912"/>
      <c r="AD1" s="5912"/>
      <c r="AE1" s="5912"/>
      <c r="AF1" s="5912"/>
      <c r="AG1" s="5912"/>
      <c r="AH1" s="5912"/>
      <c r="AI1" s="5913" t="s">
        <v>754</v>
      </c>
      <c r="AJ1" s="5913"/>
      <c r="AK1" s="5913"/>
      <c r="AL1" s="5913"/>
      <c r="AM1" s="5913"/>
      <c r="AN1" s="5913"/>
      <c r="AO1" s="5913"/>
      <c r="AP1" s="5913"/>
      <c r="AQ1" s="5913"/>
      <c r="AR1" s="5913"/>
      <c r="AS1" s="5913"/>
      <c r="AT1" s="5913"/>
      <c r="AU1" s="5913"/>
      <c r="AV1" s="5913"/>
      <c r="AW1" s="5913"/>
      <c r="AX1" s="5913"/>
    </row>
    <row r="2" spans="1:50" ht="15.75">
      <c r="A2" s="5914" t="s">
        <v>686</v>
      </c>
      <c r="B2" s="5914"/>
      <c r="C2" s="5914"/>
      <c r="D2" s="5914"/>
      <c r="E2" s="5914"/>
      <c r="F2" s="5914"/>
      <c r="G2" s="5914"/>
      <c r="H2" s="5914"/>
      <c r="I2" s="5914"/>
      <c r="J2" s="5914"/>
      <c r="K2" s="5914"/>
      <c r="L2" s="5914"/>
      <c r="M2" s="5914"/>
      <c r="N2" s="5914"/>
      <c r="O2" s="5914"/>
      <c r="P2" s="5914"/>
      <c r="Q2" s="5914"/>
      <c r="R2" s="5914"/>
      <c r="S2" s="5914"/>
      <c r="T2" s="5914"/>
      <c r="U2" s="5914"/>
      <c r="V2" s="5914"/>
      <c r="W2" s="5914"/>
      <c r="X2" s="5914"/>
      <c r="Y2" s="5914"/>
      <c r="Z2" s="5914"/>
      <c r="AA2" s="5914"/>
      <c r="AB2" s="5914"/>
      <c r="AC2" s="4376"/>
      <c r="AD2" s="4376"/>
      <c r="AE2" s="4376"/>
      <c r="AF2" s="4376"/>
      <c r="AG2" s="4376"/>
      <c r="AH2" s="4376"/>
      <c r="AI2" s="5913" t="s">
        <v>753</v>
      </c>
      <c r="AJ2" s="5913"/>
      <c r="AK2" s="5913"/>
      <c r="AL2" s="5913"/>
      <c r="AM2" s="5913"/>
      <c r="AN2" s="5913"/>
      <c r="AO2" s="5913"/>
      <c r="AP2" s="5913"/>
      <c r="AQ2" s="5913"/>
      <c r="AR2" s="5913"/>
      <c r="AS2" s="5913"/>
      <c r="AT2" s="5913"/>
      <c r="AU2" s="5913"/>
      <c r="AV2" s="5913"/>
      <c r="AW2" s="5913"/>
      <c r="AX2" s="5913"/>
    </row>
    <row r="3" spans="1:50" ht="15.75">
      <c r="A3" s="5914" t="s">
        <v>685</v>
      </c>
      <c r="B3" s="5914"/>
      <c r="C3" s="5914"/>
      <c r="D3" s="5914"/>
      <c r="E3" s="5914"/>
      <c r="F3" s="5914"/>
      <c r="G3" s="5914"/>
      <c r="H3" s="5914"/>
      <c r="I3" s="5914"/>
      <c r="J3" s="5914"/>
      <c r="K3" s="5914"/>
      <c r="L3" s="5914"/>
      <c r="M3" s="5914"/>
      <c r="N3" s="5914"/>
      <c r="O3" s="5914"/>
      <c r="P3" s="5914"/>
      <c r="Q3" s="5914"/>
      <c r="R3" s="5914"/>
      <c r="S3" s="5914"/>
      <c r="T3" s="5914"/>
      <c r="U3" s="5914"/>
      <c r="V3" s="5914"/>
      <c r="W3" s="5914"/>
      <c r="X3" s="5914"/>
      <c r="Y3" s="5914"/>
      <c r="Z3" s="5914"/>
      <c r="AA3" s="5914"/>
      <c r="AB3" s="5914"/>
      <c r="AC3" s="4376"/>
      <c r="AD3" s="4376"/>
      <c r="AE3" s="4376"/>
      <c r="AF3" s="4376"/>
      <c r="AG3" s="4376"/>
      <c r="AH3" s="4376"/>
      <c r="AI3" s="4373" t="s">
        <v>752</v>
      </c>
      <c r="AJ3" s="4376"/>
      <c r="AK3" s="4376"/>
      <c r="AL3" s="4376"/>
      <c r="AM3" s="4376"/>
      <c r="AN3" s="4376"/>
      <c r="AO3" s="4377"/>
      <c r="AP3" s="4376"/>
      <c r="AQ3" s="4374"/>
      <c r="AR3" s="4374"/>
      <c r="AS3" s="4375"/>
      <c r="AT3" s="4374"/>
      <c r="AU3" s="4374"/>
      <c r="AV3" s="4374"/>
      <c r="AW3" s="4375"/>
      <c r="AX3" s="4374"/>
    </row>
    <row r="4" spans="1:50" ht="15.75">
      <c r="A4" s="5911" t="s">
        <v>0</v>
      </c>
      <c r="B4" s="5911"/>
      <c r="C4" s="5911"/>
      <c r="D4" s="5911"/>
      <c r="E4" s="5911"/>
      <c r="F4" s="5911"/>
      <c r="G4" s="5911"/>
      <c r="H4" s="5911"/>
      <c r="I4" s="5911"/>
      <c r="J4" s="5911"/>
      <c r="K4" s="5911"/>
      <c r="L4" s="5911"/>
      <c r="M4" s="5911"/>
      <c r="N4" s="5911"/>
      <c r="O4" s="5911"/>
      <c r="P4" s="5911"/>
      <c r="Q4" s="5911"/>
      <c r="R4" s="5911"/>
      <c r="S4" s="5911"/>
      <c r="T4" s="5911"/>
      <c r="U4" s="5911"/>
      <c r="V4" s="5911"/>
      <c r="W4" s="5911"/>
      <c r="X4" s="5911"/>
      <c r="Y4" s="5911"/>
      <c r="Z4" s="5911"/>
      <c r="AA4" s="5911"/>
      <c r="AB4" s="5911"/>
      <c r="AC4" s="4371"/>
      <c r="AD4" s="4371"/>
      <c r="AE4" s="4371"/>
      <c r="AF4" s="4371"/>
      <c r="AG4" s="4371"/>
      <c r="AH4" s="4371"/>
      <c r="AI4" s="4373" t="s">
        <v>407</v>
      </c>
      <c r="AJ4" s="4371"/>
      <c r="AK4" s="4371"/>
      <c r="AL4" s="4371"/>
      <c r="AM4" s="4371"/>
      <c r="AN4" s="4371"/>
      <c r="AO4" s="4372"/>
      <c r="AP4" s="4371"/>
      <c r="AQ4" s="4369"/>
      <c r="AR4" s="4369"/>
      <c r="AS4" s="4370"/>
      <c r="AT4" s="4369"/>
      <c r="AU4" s="4369"/>
      <c r="AV4" s="4369"/>
      <c r="AW4" s="4370"/>
      <c r="AX4" s="4369"/>
    </row>
    <row r="5" spans="1:50" ht="15.75">
      <c r="A5" s="5892" t="s">
        <v>751</v>
      </c>
      <c r="B5" s="5892"/>
      <c r="C5" s="5892"/>
      <c r="D5" s="5892"/>
      <c r="E5" s="5892"/>
      <c r="F5" s="5892"/>
      <c r="G5" s="5892"/>
      <c r="H5" s="5892"/>
      <c r="I5" s="5892"/>
      <c r="J5" s="5892"/>
      <c r="K5" s="5892"/>
      <c r="L5" s="5892"/>
      <c r="M5" s="5892"/>
      <c r="N5" s="5892"/>
      <c r="O5" s="5892"/>
      <c r="P5" s="5892"/>
      <c r="Q5" s="5892"/>
      <c r="R5" s="5892"/>
      <c r="S5" s="5892"/>
      <c r="T5" s="5892"/>
      <c r="U5" s="5892"/>
      <c r="V5" s="5892"/>
      <c r="W5" s="5892"/>
      <c r="X5" s="5892"/>
      <c r="Y5" s="5892"/>
      <c r="Z5" s="5892"/>
      <c r="AA5" s="5892"/>
      <c r="AB5" s="5892"/>
      <c r="AC5" s="4367"/>
      <c r="AD5" s="4367"/>
      <c r="AE5" s="4367"/>
      <c r="AF5" s="4367"/>
      <c r="AG5" s="4367"/>
      <c r="AH5" s="4367"/>
      <c r="AI5" s="4368" t="s">
        <v>750</v>
      </c>
      <c r="AJ5" s="4367"/>
      <c r="AK5" s="4367"/>
      <c r="AL5" s="4367"/>
      <c r="AM5" s="4367"/>
      <c r="AN5" s="4367"/>
      <c r="AO5" s="4367"/>
      <c r="AP5" s="4367"/>
      <c r="AQ5" s="4366"/>
      <c r="AR5" s="4366"/>
      <c r="AS5" s="4366"/>
      <c r="AT5" s="4366"/>
      <c r="AU5" s="4366"/>
      <c r="AV5" s="4366"/>
      <c r="AW5" s="4366"/>
      <c r="AX5" s="4366"/>
    </row>
    <row r="6" spans="1:50" ht="15.75" thickBot="1">
      <c r="A6" s="4353"/>
      <c r="B6" s="4365"/>
      <c r="C6" s="4364"/>
      <c r="D6" s="4364"/>
      <c r="E6" s="4364"/>
      <c r="F6" s="3770"/>
      <c r="G6" s="3782"/>
      <c r="H6" s="3782"/>
      <c r="I6" s="4362"/>
      <c r="J6" s="3782"/>
      <c r="K6" s="3782"/>
      <c r="L6" s="3782"/>
      <c r="M6" s="4362"/>
      <c r="N6" s="3782"/>
      <c r="O6" s="3782"/>
      <c r="P6" s="3782"/>
      <c r="Q6" s="3774"/>
      <c r="R6" s="3782"/>
      <c r="S6" s="3782"/>
      <c r="T6" s="3782"/>
      <c r="U6" s="4362"/>
      <c r="V6" s="3782"/>
      <c r="W6" s="3782"/>
      <c r="X6" s="3782"/>
      <c r="Y6" s="4362"/>
      <c r="Z6" s="3782"/>
      <c r="AA6" s="3782"/>
      <c r="AB6" s="3782"/>
      <c r="AC6" s="4362"/>
      <c r="AD6" s="3782"/>
      <c r="AE6" s="3782"/>
      <c r="AF6" s="3782"/>
      <c r="AG6" s="4362"/>
      <c r="AH6" s="3782"/>
      <c r="AI6" s="4363" t="s">
        <v>749</v>
      </c>
      <c r="AJ6" s="3782"/>
      <c r="AK6" s="4362"/>
      <c r="AL6" s="3782"/>
      <c r="AM6" s="3782"/>
      <c r="AN6" s="3782"/>
      <c r="AO6" s="3774"/>
      <c r="AP6" s="3782"/>
      <c r="AQ6" s="4361"/>
      <c r="AR6" s="4361"/>
      <c r="AS6" s="4360"/>
      <c r="AT6" s="4361"/>
      <c r="AU6" s="4361"/>
      <c r="AV6" s="4361"/>
      <c r="AW6" s="4360"/>
      <c r="AX6" s="4359"/>
    </row>
    <row r="7" spans="1:50" ht="15.75" thickBot="1">
      <c r="A7" s="4353"/>
      <c r="B7" s="4354"/>
      <c r="C7" s="5893" t="s">
        <v>1</v>
      </c>
      <c r="D7" s="5894"/>
      <c r="E7" s="5895"/>
      <c r="F7" s="5896" t="s">
        <v>748</v>
      </c>
      <c r="G7" s="5899" t="s">
        <v>2</v>
      </c>
      <c r="H7" s="5902" t="s">
        <v>3</v>
      </c>
      <c r="I7" s="5904" t="s">
        <v>4</v>
      </c>
      <c r="J7" s="5907" t="s">
        <v>5</v>
      </c>
      <c r="K7" s="5871"/>
      <c r="L7" s="5871"/>
      <c r="M7" s="5873"/>
      <c r="N7" s="5908"/>
      <c r="O7" s="5871"/>
      <c r="P7" s="5871"/>
      <c r="Q7" s="5871"/>
      <c r="R7" s="5871"/>
      <c r="S7" s="5871"/>
      <c r="T7" s="5871"/>
      <c r="U7" s="5871"/>
      <c r="V7" s="5909"/>
      <c r="W7" s="5909"/>
      <c r="X7" s="5909"/>
      <c r="Y7" s="5909"/>
      <c r="Z7" s="5909"/>
      <c r="AA7" s="5909"/>
      <c r="AB7" s="5909"/>
      <c r="AC7" s="5909"/>
      <c r="AD7" s="5909"/>
      <c r="AE7" s="5909"/>
      <c r="AF7" s="5909"/>
      <c r="AG7" s="5910"/>
      <c r="AH7" s="4356"/>
      <c r="AI7" s="4356"/>
      <c r="AJ7" s="4356"/>
      <c r="AK7" s="4358"/>
      <c r="AL7" s="4356"/>
      <c r="AM7" s="4356"/>
      <c r="AN7" s="4356"/>
      <c r="AO7" s="4358"/>
      <c r="AP7" s="4356"/>
      <c r="AQ7" s="4356"/>
      <c r="AR7" s="4356"/>
      <c r="AS7" s="4358"/>
      <c r="AT7" s="4357"/>
      <c r="AU7" s="4356"/>
      <c r="AV7" s="4356"/>
      <c r="AW7" s="4355"/>
      <c r="AX7" s="5878" t="s">
        <v>682</v>
      </c>
    </row>
    <row r="8" spans="1:50" ht="15.75" thickBot="1">
      <c r="A8" s="4353"/>
      <c r="B8" s="4354"/>
      <c r="C8" s="5881" t="s">
        <v>6</v>
      </c>
      <c r="D8" s="5883" t="s">
        <v>7</v>
      </c>
      <c r="E8" s="5885" t="s">
        <v>8</v>
      </c>
      <c r="F8" s="5897"/>
      <c r="G8" s="5900"/>
      <c r="H8" s="5903"/>
      <c r="I8" s="5905"/>
      <c r="J8" s="5887">
        <v>1</v>
      </c>
      <c r="K8" s="5888"/>
      <c r="L8" s="5888"/>
      <c r="M8" s="5889"/>
      <c r="N8" s="5890">
        <v>2</v>
      </c>
      <c r="O8" s="5888"/>
      <c r="P8" s="5888"/>
      <c r="Q8" s="5889"/>
      <c r="R8" s="5890">
        <v>3</v>
      </c>
      <c r="S8" s="5888"/>
      <c r="T8" s="5888"/>
      <c r="U8" s="5891"/>
      <c r="V8" s="5874">
        <v>4</v>
      </c>
      <c r="W8" s="5871"/>
      <c r="X8" s="5871"/>
      <c r="Y8" s="5872"/>
      <c r="Z8" s="5870">
        <v>5</v>
      </c>
      <c r="AA8" s="5871"/>
      <c r="AB8" s="5871"/>
      <c r="AC8" s="5872"/>
      <c r="AD8" s="5870">
        <v>6</v>
      </c>
      <c r="AE8" s="5871"/>
      <c r="AF8" s="5871"/>
      <c r="AG8" s="5872"/>
      <c r="AH8" s="5870">
        <v>7</v>
      </c>
      <c r="AI8" s="5871"/>
      <c r="AJ8" s="5871"/>
      <c r="AK8" s="5872"/>
      <c r="AL8" s="5870">
        <v>8</v>
      </c>
      <c r="AM8" s="5871"/>
      <c r="AN8" s="5871"/>
      <c r="AO8" s="5873"/>
      <c r="AP8" s="5874">
        <v>9</v>
      </c>
      <c r="AQ8" s="5871"/>
      <c r="AR8" s="5871"/>
      <c r="AS8" s="5873"/>
      <c r="AT8" s="5874">
        <v>10</v>
      </c>
      <c r="AU8" s="5871"/>
      <c r="AV8" s="5871"/>
      <c r="AW8" s="5875"/>
      <c r="AX8" s="5879"/>
    </row>
    <row r="9" spans="1:50" ht="15.75" thickBot="1">
      <c r="A9" s="4353"/>
      <c r="B9" s="4352"/>
      <c r="C9" s="5882"/>
      <c r="D9" s="5884"/>
      <c r="E9" s="5886"/>
      <c r="F9" s="5898"/>
      <c r="G9" s="5901"/>
      <c r="H9" s="5903"/>
      <c r="I9" s="5906"/>
      <c r="J9" s="4349" t="s">
        <v>6</v>
      </c>
      <c r="K9" s="4348" t="s">
        <v>7</v>
      </c>
      <c r="L9" s="4348" t="s">
        <v>9</v>
      </c>
      <c r="M9" s="4350" t="s">
        <v>10</v>
      </c>
      <c r="N9" s="4349" t="s">
        <v>6</v>
      </c>
      <c r="O9" s="4348" t="s">
        <v>7</v>
      </c>
      <c r="P9" s="4348" t="s">
        <v>9</v>
      </c>
      <c r="Q9" s="4351" t="s">
        <v>10</v>
      </c>
      <c r="R9" s="4349" t="s">
        <v>6</v>
      </c>
      <c r="S9" s="4348" t="s">
        <v>7</v>
      </c>
      <c r="T9" s="4348" t="s">
        <v>9</v>
      </c>
      <c r="U9" s="4350" t="s">
        <v>10</v>
      </c>
      <c r="V9" s="4349" t="s">
        <v>6</v>
      </c>
      <c r="W9" s="4348" t="s">
        <v>7</v>
      </c>
      <c r="X9" s="4348" t="s">
        <v>9</v>
      </c>
      <c r="Y9" s="4350" t="s">
        <v>10</v>
      </c>
      <c r="Z9" s="4349" t="s">
        <v>6</v>
      </c>
      <c r="AA9" s="4348" t="s">
        <v>7</v>
      </c>
      <c r="AB9" s="4348" t="s">
        <v>9</v>
      </c>
      <c r="AC9" s="4350" t="s">
        <v>10</v>
      </c>
      <c r="AD9" s="4349" t="s">
        <v>6</v>
      </c>
      <c r="AE9" s="4348" t="s">
        <v>7</v>
      </c>
      <c r="AF9" s="4348" t="s">
        <v>9</v>
      </c>
      <c r="AG9" s="4350" t="s">
        <v>10</v>
      </c>
      <c r="AH9" s="4349" t="s">
        <v>6</v>
      </c>
      <c r="AI9" s="4348" t="s">
        <v>7</v>
      </c>
      <c r="AJ9" s="4348" t="s">
        <v>9</v>
      </c>
      <c r="AK9" s="4350" t="s">
        <v>10</v>
      </c>
      <c r="AL9" s="4349" t="s">
        <v>6</v>
      </c>
      <c r="AM9" s="4348" t="s">
        <v>7</v>
      </c>
      <c r="AN9" s="4348" t="s">
        <v>9</v>
      </c>
      <c r="AO9" s="4347" t="s">
        <v>10</v>
      </c>
      <c r="AP9" s="4346" t="s">
        <v>6</v>
      </c>
      <c r="AQ9" s="4345" t="s">
        <v>7</v>
      </c>
      <c r="AR9" s="4345" t="s">
        <v>9</v>
      </c>
      <c r="AS9" s="4344" t="s">
        <v>10</v>
      </c>
      <c r="AT9" s="4346" t="s">
        <v>6</v>
      </c>
      <c r="AU9" s="4345" t="s">
        <v>7</v>
      </c>
      <c r="AV9" s="4345" t="s">
        <v>9</v>
      </c>
      <c r="AW9" s="4344" t="s">
        <v>10</v>
      </c>
      <c r="AX9" s="5880"/>
    </row>
    <row r="10" spans="1:50" ht="15.75" thickBot="1">
      <c r="A10" s="4343"/>
      <c r="B10" s="4342" t="s">
        <v>681</v>
      </c>
      <c r="C10" s="4340"/>
      <c r="D10" s="4341"/>
      <c r="E10" s="4340"/>
      <c r="F10" s="4339"/>
      <c r="G10" s="4336"/>
      <c r="H10" s="4336"/>
      <c r="I10" s="3791"/>
      <c r="J10" s="4338"/>
      <c r="K10" s="4336"/>
      <c r="L10" s="4336"/>
      <c r="M10" s="3791"/>
      <c r="N10" s="4338"/>
      <c r="O10" s="4336"/>
      <c r="P10" s="4336"/>
      <c r="Q10" s="4335"/>
      <c r="R10" s="4338"/>
      <c r="S10" s="4336"/>
      <c r="T10" s="4337"/>
      <c r="U10" s="3791"/>
      <c r="V10" s="4338"/>
      <c r="W10" s="4336"/>
      <c r="X10" s="4337"/>
      <c r="Y10" s="3791"/>
      <c r="Z10" s="4338"/>
      <c r="AA10" s="4336"/>
      <c r="AB10" s="4337"/>
      <c r="AC10" s="3791"/>
      <c r="AD10" s="4336"/>
      <c r="AE10" s="4336"/>
      <c r="AF10" s="4337"/>
      <c r="AG10" s="3791"/>
      <c r="AH10" s="4336"/>
      <c r="AI10" s="4336"/>
      <c r="AJ10" s="4336"/>
      <c r="AK10" s="3791"/>
      <c r="AL10" s="4336"/>
      <c r="AM10" s="4336"/>
      <c r="AN10" s="4336"/>
      <c r="AO10" s="4335"/>
      <c r="AP10" s="4336"/>
      <c r="AQ10" s="4336"/>
      <c r="AR10" s="4336"/>
      <c r="AS10" s="4335"/>
      <c r="AT10" s="4336"/>
      <c r="AU10" s="4336"/>
      <c r="AV10" s="4336"/>
      <c r="AW10" s="4335"/>
      <c r="AX10" s="4334"/>
    </row>
    <row r="11" spans="1:50">
      <c r="A11" s="4333" t="s">
        <v>680</v>
      </c>
      <c r="B11" s="4332" t="s">
        <v>679</v>
      </c>
      <c r="C11" s="4331">
        <f t="shared" ref="C11:AW11" si="0">SUM(C12:C23)</f>
        <v>195</v>
      </c>
      <c r="D11" s="4330">
        <f t="shared" si="0"/>
        <v>300</v>
      </c>
      <c r="E11" s="4329">
        <f t="shared" si="0"/>
        <v>495</v>
      </c>
      <c r="F11" s="4322">
        <f t="shared" si="0"/>
        <v>495</v>
      </c>
      <c r="G11" s="4328">
        <f t="shared" si="0"/>
        <v>130</v>
      </c>
      <c r="H11" s="4327">
        <f t="shared" si="0"/>
        <v>625</v>
      </c>
      <c r="I11" s="4326">
        <f t="shared" si="0"/>
        <v>25</v>
      </c>
      <c r="J11" s="4323">
        <f t="shared" si="0"/>
        <v>90</v>
      </c>
      <c r="K11" s="4322">
        <f t="shared" si="0"/>
        <v>120</v>
      </c>
      <c r="L11" s="4322">
        <f t="shared" si="0"/>
        <v>65</v>
      </c>
      <c r="M11" s="4325">
        <f t="shared" si="0"/>
        <v>11</v>
      </c>
      <c r="N11" s="4324">
        <f t="shared" si="0"/>
        <v>30</v>
      </c>
      <c r="O11" s="4322">
        <f t="shared" si="0"/>
        <v>105</v>
      </c>
      <c r="P11" s="4322">
        <f t="shared" si="0"/>
        <v>15</v>
      </c>
      <c r="Q11" s="4325">
        <f t="shared" si="0"/>
        <v>6</v>
      </c>
      <c r="R11" s="4324">
        <f t="shared" si="0"/>
        <v>45</v>
      </c>
      <c r="S11" s="4322">
        <f t="shared" si="0"/>
        <v>75</v>
      </c>
      <c r="T11" s="4322">
        <f t="shared" si="0"/>
        <v>30</v>
      </c>
      <c r="U11" s="4325">
        <f t="shared" si="0"/>
        <v>6</v>
      </c>
      <c r="V11" s="4324">
        <f t="shared" si="0"/>
        <v>30</v>
      </c>
      <c r="W11" s="4322">
        <f t="shared" si="0"/>
        <v>0</v>
      </c>
      <c r="X11" s="4322">
        <f t="shared" si="0"/>
        <v>20</v>
      </c>
      <c r="Y11" s="4325">
        <f t="shared" si="0"/>
        <v>2</v>
      </c>
      <c r="Z11" s="4324">
        <f t="shared" si="0"/>
        <v>0</v>
      </c>
      <c r="AA11" s="4322">
        <f t="shared" si="0"/>
        <v>0</v>
      </c>
      <c r="AB11" s="4322">
        <f t="shared" si="0"/>
        <v>0</v>
      </c>
      <c r="AC11" s="4325">
        <f t="shared" si="0"/>
        <v>0</v>
      </c>
      <c r="AD11" s="4324">
        <f t="shared" si="0"/>
        <v>0</v>
      </c>
      <c r="AE11" s="4322">
        <f t="shared" si="0"/>
        <v>0</v>
      </c>
      <c r="AF11" s="4322">
        <f t="shared" si="0"/>
        <v>0</v>
      </c>
      <c r="AG11" s="4321">
        <f t="shared" si="0"/>
        <v>0</v>
      </c>
      <c r="AH11" s="4323">
        <f t="shared" si="0"/>
        <v>0</v>
      </c>
      <c r="AI11" s="4322">
        <f t="shared" si="0"/>
        <v>0</v>
      </c>
      <c r="AJ11" s="4322">
        <f t="shared" si="0"/>
        <v>0</v>
      </c>
      <c r="AK11" s="4325">
        <f t="shared" si="0"/>
        <v>0</v>
      </c>
      <c r="AL11" s="4324">
        <f t="shared" si="0"/>
        <v>0</v>
      </c>
      <c r="AM11" s="4322">
        <f t="shared" si="0"/>
        <v>0</v>
      </c>
      <c r="AN11" s="4322">
        <f t="shared" si="0"/>
        <v>0</v>
      </c>
      <c r="AO11" s="4321">
        <f t="shared" si="0"/>
        <v>0</v>
      </c>
      <c r="AP11" s="4323">
        <f t="shared" si="0"/>
        <v>0</v>
      </c>
      <c r="AQ11" s="4322">
        <f t="shared" si="0"/>
        <v>0</v>
      </c>
      <c r="AR11" s="4322">
        <f t="shared" si="0"/>
        <v>0</v>
      </c>
      <c r="AS11" s="4321">
        <f t="shared" si="0"/>
        <v>0</v>
      </c>
      <c r="AT11" s="4323">
        <f t="shared" si="0"/>
        <v>0</v>
      </c>
      <c r="AU11" s="4322">
        <f t="shared" si="0"/>
        <v>0</v>
      </c>
      <c r="AV11" s="4322">
        <f t="shared" si="0"/>
        <v>0</v>
      </c>
      <c r="AW11" s="4321">
        <f t="shared" si="0"/>
        <v>0</v>
      </c>
      <c r="AX11" s="4320"/>
    </row>
    <row r="12" spans="1:50">
      <c r="A12" s="4148">
        <v>1</v>
      </c>
      <c r="B12" s="3927" t="s">
        <v>678</v>
      </c>
      <c r="C12" s="3926">
        <f t="shared" ref="C12:C23" si="1">J12+N12+R12+V12+Z12+AD12+AH12+AL12+AP12+AT12</f>
        <v>30</v>
      </c>
      <c r="D12" s="3920">
        <f t="shared" ref="D12:D23" si="2">K12+O12+S12+W12+AA12+AE12+AI12+AM12+AQ12+AU12</f>
        <v>30</v>
      </c>
      <c r="E12" s="4319">
        <f t="shared" ref="E12:E23" si="3">SUM(C12:D12)</f>
        <v>60</v>
      </c>
      <c r="F12" s="3916">
        <f t="shared" ref="F12:F23" si="4">SUM(E12:E12)</f>
        <v>60</v>
      </c>
      <c r="G12" s="4317">
        <v>40</v>
      </c>
      <c r="H12" s="4316">
        <v>100</v>
      </c>
      <c r="I12" s="4315">
        <f t="shared" ref="I12:I23" si="5">M12+Q12+U12+Y12+AC12+AG12+AK12+AO12+AS12+AW12</f>
        <v>4</v>
      </c>
      <c r="J12" s="3917">
        <v>30</v>
      </c>
      <c r="K12" s="3916">
        <v>30</v>
      </c>
      <c r="L12" s="3916">
        <v>40</v>
      </c>
      <c r="M12" s="3956">
        <v>4</v>
      </c>
      <c r="N12" s="4243"/>
      <c r="O12" s="3916"/>
      <c r="P12" s="3916"/>
      <c r="Q12" s="3956"/>
      <c r="R12" s="4243"/>
      <c r="S12" s="3916"/>
      <c r="T12" s="3916"/>
      <c r="U12" s="3956"/>
      <c r="V12" s="4243"/>
      <c r="W12" s="3916"/>
      <c r="X12" s="3916"/>
      <c r="Y12" s="3956"/>
      <c r="Z12" s="4243"/>
      <c r="AA12" s="3916"/>
      <c r="AB12" s="3916"/>
      <c r="AC12" s="3956"/>
      <c r="AD12" s="4243"/>
      <c r="AE12" s="3916"/>
      <c r="AF12" s="3916"/>
      <c r="AG12" s="4128"/>
      <c r="AH12" s="3917"/>
      <c r="AI12" s="3916"/>
      <c r="AJ12" s="3916"/>
      <c r="AK12" s="3956"/>
      <c r="AL12" s="4243"/>
      <c r="AM12" s="3916"/>
      <c r="AN12" s="3916"/>
      <c r="AO12" s="4089"/>
      <c r="AP12" s="3917"/>
      <c r="AQ12" s="3916"/>
      <c r="AR12" s="3916"/>
      <c r="AS12" s="4089"/>
      <c r="AT12" s="3917"/>
      <c r="AU12" s="3916"/>
      <c r="AV12" s="3916"/>
      <c r="AW12" s="4089"/>
      <c r="AX12" s="4314" t="s">
        <v>645</v>
      </c>
    </row>
    <row r="13" spans="1:50">
      <c r="A13" s="4084">
        <v>2</v>
      </c>
      <c r="B13" s="3927" t="s">
        <v>677</v>
      </c>
      <c r="C13" s="3926">
        <f t="shared" si="1"/>
        <v>0</v>
      </c>
      <c r="D13" s="3920">
        <f t="shared" si="2"/>
        <v>60</v>
      </c>
      <c r="E13" s="4318">
        <f t="shared" si="3"/>
        <v>60</v>
      </c>
      <c r="F13" s="3916">
        <f t="shared" si="4"/>
        <v>60</v>
      </c>
      <c r="G13" s="4317">
        <v>15</v>
      </c>
      <c r="H13" s="4316">
        <v>75</v>
      </c>
      <c r="I13" s="4315">
        <f t="shared" si="5"/>
        <v>3</v>
      </c>
      <c r="J13" s="3917"/>
      <c r="K13" s="3916"/>
      <c r="L13" s="3916"/>
      <c r="M13" s="3956"/>
      <c r="N13" s="4243"/>
      <c r="O13" s="3916">
        <v>45</v>
      </c>
      <c r="P13" s="3916">
        <v>5</v>
      </c>
      <c r="Q13" s="3956">
        <v>2</v>
      </c>
      <c r="R13" s="4243"/>
      <c r="S13" s="3916">
        <v>15</v>
      </c>
      <c r="T13" s="3916">
        <v>10</v>
      </c>
      <c r="U13" s="3956">
        <v>1</v>
      </c>
      <c r="V13" s="4243"/>
      <c r="W13" s="3916"/>
      <c r="X13" s="3916"/>
      <c r="Y13" s="3956"/>
      <c r="Z13" s="4243"/>
      <c r="AA13" s="3916"/>
      <c r="AB13" s="3916"/>
      <c r="AC13" s="3956"/>
      <c r="AD13" s="4243"/>
      <c r="AE13" s="3916"/>
      <c r="AF13" s="3916"/>
      <c r="AG13" s="4128"/>
      <c r="AH13" s="3917"/>
      <c r="AI13" s="3916"/>
      <c r="AJ13" s="3916"/>
      <c r="AK13" s="3956"/>
      <c r="AL13" s="4243"/>
      <c r="AM13" s="3916"/>
      <c r="AN13" s="3916"/>
      <c r="AO13" s="4089"/>
      <c r="AP13" s="3917"/>
      <c r="AQ13" s="3916"/>
      <c r="AR13" s="3916"/>
      <c r="AS13" s="4089"/>
      <c r="AT13" s="3917"/>
      <c r="AU13" s="3916"/>
      <c r="AV13" s="3916"/>
      <c r="AW13" s="4089"/>
      <c r="AX13" s="4314" t="s">
        <v>676</v>
      </c>
    </row>
    <row r="14" spans="1:50">
      <c r="A14" s="4084">
        <v>3</v>
      </c>
      <c r="B14" s="3881" t="s">
        <v>675</v>
      </c>
      <c r="C14" s="3880">
        <f t="shared" si="1"/>
        <v>15</v>
      </c>
      <c r="D14" s="4242">
        <f t="shared" si="2"/>
        <v>30</v>
      </c>
      <c r="E14" s="4313">
        <f t="shared" si="3"/>
        <v>45</v>
      </c>
      <c r="F14" s="3867">
        <f t="shared" si="4"/>
        <v>45</v>
      </c>
      <c r="G14" s="4312">
        <v>5</v>
      </c>
      <c r="H14" s="4311">
        <v>50</v>
      </c>
      <c r="I14" s="4310">
        <f t="shared" si="5"/>
        <v>2</v>
      </c>
      <c r="J14" s="3917">
        <v>15</v>
      </c>
      <c r="K14" s="3916">
        <v>30</v>
      </c>
      <c r="L14" s="3916">
        <v>5</v>
      </c>
      <c r="M14" s="3956">
        <v>2</v>
      </c>
      <c r="N14" s="4243"/>
      <c r="O14" s="3916"/>
      <c r="P14" s="3916"/>
      <c r="Q14" s="3866"/>
      <c r="R14" s="4243"/>
      <c r="S14" s="3916"/>
      <c r="T14" s="3916"/>
      <c r="U14" s="3956"/>
      <c r="V14" s="4077"/>
      <c r="W14" s="3867"/>
      <c r="X14" s="3867"/>
      <c r="Y14" s="3885"/>
      <c r="Z14" s="4077"/>
      <c r="AA14" s="3867"/>
      <c r="AB14" s="3867"/>
      <c r="AC14" s="3885"/>
      <c r="AD14" s="4077"/>
      <c r="AE14" s="3867"/>
      <c r="AF14" s="3867"/>
      <c r="AG14" s="4086"/>
      <c r="AH14" s="3868"/>
      <c r="AI14" s="3867"/>
      <c r="AJ14" s="3867"/>
      <c r="AK14" s="3885"/>
      <c r="AL14" s="4077"/>
      <c r="AM14" s="3867"/>
      <c r="AN14" s="3867"/>
      <c r="AO14" s="4089"/>
      <c r="AP14" s="3868"/>
      <c r="AQ14" s="3867"/>
      <c r="AR14" s="3867"/>
      <c r="AS14" s="4089"/>
      <c r="AT14" s="3868"/>
      <c r="AU14" s="3867"/>
      <c r="AV14" s="3867"/>
      <c r="AW14" s="4089"/>
      <c r="AX14" s="4233" t="s">
        <v>645</v>
      </c>
    </row>
    <row r="15" spans="1:50">
      <c r="A15" s="4084">
        <v>4</v>
      </c>
      <c r="B15" s="3927" t="s">
        <v>669</v>
      </c>
      <c r="C15" s="3880">
        <f t="shared" si="1"/>
        <v>30</v>
      </c>
      <c r="D15" s="3875">
        <f t="shared" si="2"/>
        <v>15</v>
      </c>
      <c r="E15" s="4292">
        <f t="shared" si="3"/>
        <v>45</v>
      </c>
      <c r="F15" s="3867">
        <f t="shared" si="4"/>
        <v>45</v>
      </c>
      <c r="G15" s="4312">
        <v>5</v>
      </c>
      <c r="H15" s="4311">
        <v>50</v>
      </c>
      <c r="I15" s="4310">
        <f t="shared" si="5"/>
        <v>2</v>
      </c>
      <c r="J15" s="3917">
        <v>30</v>
      </c>
      <c r="K15" s="3916">
        <v>15</v>
      </c>
      <c r="L15" s="3916">
        <v>5</v>
      </c>
      <c r="M15" s="4260">
        <v>2</v>
      </c>
      <c r="N15" s="4246"/>
      <c r="O15" s="4244"/>
      <c r="P15" s="4244"/>
      <c r="Q15" s="3866"/>
      <c r="R15" s="4246"/>
      <c r="S15" s="4244"/>
      <c r="T15" s="4244"/>
      <c r="U15" s="3866"/>
      <c r="V15" s="4246"/>
      <c r="W15" s="4244"/>
      <c r="X15" s="4244"/>
      <c r="Y15" s="3866"/>
      <c r="Z15" s="4246"/>
      <c r="AA15" s="4244"/>
      <c r="AB15" s="4244"/>
      <c r="AC15" s="3866"/>
      <c r="AD15" s="4246"/>
      <c r="AE15" s="4244"/>
      <c r="AF15" s="4244"/>
      <c r="AG15" s="4089"/>
      <c r="AH15" s="4245"/>
      <c r="AI15" s="4244"/>
      <c r="AJ15" s="4244"/>
      <c r="AK15" s="3866"/>
      <c r="AL15" s="4246"/>
      <c r="AM15" s="4244"/>
      <c r="AN15" s="4244"/>
      <c r="AO15" s="4089"/>
      <c r="AP15" s="4245"/>
      <c r="AQ15" s="4244"/>
      <c r="AR15" s="4244"/>
      <c r="AS15" s="4089"/>
      <c r="AT15" s="4245"/>
      <c r="AU15" s="4244"/>
      <c r="AV15" s="4244"/>
      <c r="AW15" s="4089"/>
      <c r="AX15" s="4233" t="s">
        <v>645</v>
      </c>
    </row>
    <row r="16" spans="1:50">
      <c r="A16" s="4084">
        <v>5</v>
      </c>
      <c r="B16" s="3927" t="s">
        <v>670</v>
      </c>
      <c r="C16" s="3880">
        <f t="shared" si="1"/>
        <v>15</v>
      </c>
      <c r="D16" s="3875">
        <f t="shared" si="2"/>
        <v>30</v>
      </c>
      <c r="E16" s="4242">
        <f t="shared" si="3"/>
        <v>45</v>
      </c>
      <c r="F16" s="3867">
        <f t="shared" si="4"/>
        <v>45</v>
      </c>
      <c r="G16" s="4312">
        <v>5</v>
      </c>
      <c r="H16" s="4311">
        <v>50</v>
      </c>
      <c r="I16" s="4310">
        <f t="shared" si="5"/>
        <v>2</v>
      </c>
      <c r="J16" s="3917"/>
      <c r="K16" s="3916"/>
      <c r="L16" s="3916"/>
      <c r="M16" s="3956"/>
      <c r="N16" s="4243">
        <v>15</v>
      </c>
      <c r="O16" s="3916">
        <v>30</v>
      </c>
      <c r="P16" s="3916">
        <v>5</v>
      </c>
      <c r="Q16" s="3956">
        <v>2</v>
      </c>
      <c r="R16" s="4243"/>
      <c r="S16" s="3916"/>
      <c r="T16" s="3916"/>
      <c r="U16" s="3956"/>
      <c r="V16" s="4077"/>
      <c r="W16" s="3867"/>
      <c r="X16" s="3867"/>
      <c r="Y16" s="3885"/>
      <c r="Z16" s="4077"/>
      <c r="AA16" s="3867"/>
      <c r="AB16" s="3867"/>
      <c r="AC16" s="3885"/>
      <c r="AD16" s="4077"/>
      <c r="AE16" s="3867"/>
      <c r="AF16" s="3867"/>
      <c r="AG16" s="4086"/>
      <c r="AH16" s="3868"/>
      <c r="AI16" s="3867"/>
      <c r="AJ16" s="3867"/>
      <c r="AK16" s="3885"/>
      <c r="AL16" s="4077"/>
      <c r="AM16" s="3867"/>
      <c r="AN16" s="3867"/>
      <c r="AO16" s="4089"/>
      <c r="AP16" s="3868"/>
      <c r="AQ16" s="3867"/>
      <c r="AR16" s="3867"/>
      <c r="AS16" s="4089"/>
      <c r="AT16" s="3868"/>
      <c r="AU16" s="3867"/>
      <c r="AV16" s="3867"/>
      <c r="AW16" s="4089"/>
      <c r="AX16" s="4233" t="s">
        <v>667</v>
      </c>
    </row>
    <row r="17" spans="1:50">
      <c r="A17" s="4084">
        <v>6</v>
      </c>
      <c r="B17" s="3927" t="s">
        <v>11</v>
      </c>
      <c r="C17" s="3880">
        <f t="shared" si="1"/>
        <v>15</v>
      </c>
      <c r="D17" s="3875">
        <f t="shared" si="2"/>
        <v>30</v>
      </c>
      <c r="E17" s="4242">
        <f t="shared" si="3"/>
        <v>45</v>
      </c>
      <c r="F17" s="3867">
        <f t="shared" si="4"/>
        <v>45</v>
      </c>
      <c r="G17" s="4312">
        <v>5</v>
      </c>
      <c r="H17" s="4311">
        <v>50</v>
      </c>
      <c r="I17" s="4310">
        <f t="shared" si="5"/>
        <v>2</v>
      </c>
      <c r="J17" s="3917"/>
      <c r="K17" s="3916"/>
      <c r="L17" s="3916"/>
      <c r="M17" s="3956"/>
      <c r="N17" s="4243"/>
      <c r="O17" s="3916"/>
      <c r="P17" s="3916"/>
      <c r="Q17" s="3956"/>
      <c r="R17" s="4243">
        <v>15</v>
      </c>
      <c r="S17" s="3916">
        <v>30</v>
      </c>
      <c r="T17" s="3916">
        <v>5</v>
      </c>
      <c r="U17" s="3956">
        <v>2</v>
      </c>
      <c r="V17" s="4077"/>
      <c r="W17" s="3867"/>
      <c r="X17" s="3867"/>
      <c r="Y17" s="3885"/>
      <c r="Z17" s="4077"/>
      <c r="AA17" s="3867"/>
      <c r="AB17" s="3867"/>
      <c r="AC17" s="3885"/>
      <c r="AD17" s="4077"/>
      <c r="AE17" s="3867"/>
      <c r="AF17" s="3867"/>
      <c r="AG17" s="4086"/>
      <c r="AH17" s="3868"/>
      <c r="AI17" s="3867"/>
      <c r="AJ17" s="3867"/>
      <c r="AK17" s="3885"/>
      <c r="AL17" s="4077"/>
      <c r="AM17" s="3867"/>
      <c r="AN17" s="3867"/>
      <c r="AO17" s="4089"/>
      <c r="AP17" s="3868"/>
      <c r="AQ17" s="3867"/>
      <c r="AR17" s="3867"/>
      <c r="AS17" s="4089"/>
      <c r="AT17" s="3868"/>
      <c r="AU17" s="3867"/>
      <c r="AV17" s="3867"/>
      <c r="AW17" s="4089"/>
      <c r="AX17" s="4233" t="s">
        <v>552</v>
      </c>
    </row>
    <row r="18" spans="1:50">
      <c r="A18" s="4084">
        <v>7</v>
      </c>
      <c r="B18" s="3927" t="s">
        <v>673</v>
      </c>
      <c r="C18" s="3880">
        <f t="shared" si="1"/>
        <v>15</v>
      </c>
      <c r="D18" s="3875">
        <f t="shared" si="2"/>
        <v>0</v>
      </c>
      <c r="E18" s="4242">
        <f t="shared" si="3"/>
        <v>15</v>
      </c>
      <c r="F18" s="3867">
        <f t="shared" si="4"/>
        <v>15</v>
      </c>
      <c r="G18" s="4312">
        <v>10</v>
      </c>
      <c r="H18" s="4311">
        <f t="shared" ref="H18:H23" si="6">SUM(F18:G18)</f>
        <v>25</v>
      </c>
      <c r="I18" s="4310">
        <f t="shared" si="5"/>
        <v>1</v>
      </c>
      <c r="J18" s="3917"/>
      <c r="K18" s="3916"/>
      <c r="L18" s="3916"/>
      <c r="M18" s="3956"/>
      <c r="N18" s="4243"/>
      <c r="O18" s="3916"/>
      <c r="P18" s="3916"/>
      <c r="Q18" s="3866"/>
      <c r="R18" s="4243">
        <v>15</v>
      </c>
      <c r="S18" s="3916"/>
      <c r="T18" s="3916">
        <v>10</v>
      </c>
      <c r="U18" s="3956">
        <v>1</v>
      </c>
      <c r="V18" s="4077"/>
      <c r="W18" s="3867"/>
      <c r="X18" s="3867"/>
      <c r="Y18" s="3885"/>
      <c r="Z18" s="4077"/>
      <c r="AA18" s="3867"/>
      <c r="AB18" s="3867"/>
      <c r="AC18" s="3885"/>
      <c r="AD18" s="4077"/>
      <c r="AE18" s="3867"/>
      <c r="AF18" s="3867"/>
      <c r="AG18" s="4086"/>
      <c r="AH18" s="3868"/>
      <c r="AI18" s="3867"/>
      <c r="AJ18" s="3867"/>
      <c r="AK18" s="3885"/>
      <c r="AL18" s="4077"/>
      <c r="AM18" s="3867"/>
      <c r="AN18" s="3867"/>
      <c r="AO18" s="4089"/>
      <c r="AP18" s="3868"/>
      <c r="AQ18" s="3867"/>
      <c r="AR18" s="3867"/>
      <c r="AS18" s="4089"/>
      <c r="AT18" s="3868"/>
      <c r="AU18" s="3867"/>
      <c r="AV18" s="3867"/>
      <c r="AW18" s="4089"/>
      <c r="AX18" s="4233" t="s">
        <v>552</v>
      </c>
    </row>
    <row r="19" spans="1:50">
      <c r="A19" s="4084">
        <v>8</v>
      </c>
      <c r="B19" s="3927" t="s">
        <v>24</v>
      </c>
      <c r="C19" s="3880">
        <f t="shared" si="1"/>
        <v>15</v>
      </c>
      <c r="D19" s="3875">
        <f t="shared" si="2"/>
        <v>30</v>
      </c>
      <c r="E19" s="4242">
        <f t="shared" si="3"/>
        <v>45</v>
      </c>
      <c r="F19" s="3867">
        <f t="shared" si="4"/>
        <v>45</v>
      </c>
      <c r="G19" s="4312">
        <v>5</v>
      </c>
      <c r="H19" s="4311">
        <f t="shared" si="6"/>
        <v>50</v>
      </c>
      <c r="I19" s="4310">
        <f t="shared" si="5"/>
        <v>2</v>
      </c>
      <c r="J19" s="3917">
        <v>15</v>
      </c>
      <c r="K19" s="3916">
        <v>30</v>
      </c>
      <c r="L19" s="3916">
        <v>5</v>
      </c>
      <c r="M19" s="3956">
        <v>2</v>
      </c>
      <c r="N19" s="4243"/>
      <c r="O19" s="3916"/>
      <c r="P19" s="3916"/>
      <c r="Q19" s="3956"/>
      <c r="R19" s="4243"/>
      <c r="S19" s="3916"/>
      <c r="T19" s="3916"/>
      <c r="U19" s="3956"/>
      <c r="V19" s="4077"/>
      <c r="W19" s="3867"/>
      <c r="X19" s="3867"/>
      <c r="Y19" s="3885"/>
      <c r="Z19" s="4077"/>
      <c r="AA19" s="3867"/>
      <c r="AB19" s="3867"/>
      <c r="AC19" s="3885"/>
      <c r="AD19" s="4077"/>
      <c r="AE19" s="3867"/>
      <c r="AF19" s="3867"/>
      <c r="AG19" s="4086"/>
      <c r="AH19" s="3868"/>
      <c r="AI19" s="3867"/>
      <c r="AJ19" s="3867"/>
      <c r="AK19" s="3885"/>
      <c r="AL19" s="4077"/>
      <c r="AM19" s="3867"/>
      <c r="AN19" s="3867"/>
      <c r="AO19" s="4086"/>
      <c r="AP19" s="3868"/>
      <c r="AQ19" s="3867"/>
      <c r="AR19" s="3867"/>
      <c r="AS19" s="4086"/>
      <c r="AT19" s="3868"/>
      <c r="AU19" s="3867"/>
      <c r="AV19" s="3867"/>
      <c r="AW19" s="4086"/>
      <c r="AX19" s="4179" t="s">
        <v>645</v>
      </c>
    </row>
    <row r="20" spans="1:50">
      <c r="A20" s="4084">
        <v>9</v>
      </c>
      <c r="B20" s="3881" t="s">
        <v>747</v>
      </c>
      <c r="C20" s="3880">
        <f t="shared" si="1"/>
        <v>15</v>
      </c>
      <c r="D20" s="3875">
        <f t="shared" si="2"/>
        <v>30</v>
      </c>
      <c r="E20" s="4242">
        <f t="shared" si="3"/>
        <v>45</v>
      </c>
      <c r="F20" s="3867">
        <f t="shared" si="4"/>
        <v>45</v>
      </c>
      <c r="G20" s="4312">
        <v>5</v>
      </c>
      <c r="H20" s="4311">
        <f t="shared" si="6"/>
        <v>50</v>
      </c>
      <c r="I20" s="4310">
        <f t="shared" si="5"/>
        <v>2</v>
      </c>
      <c r="J20" s="3917"/>
      <c r="K20" s="3916"/>
      <c r="L20" s="3916"/>
      <c r="M20" s="3956"/>
      <c r="N20" s="4243">
        <v>15</v>
      </c>
      <c r="O20" s="3916">
        <v>30</v>
      </c>
      <c r="P20" s="3916">
        <v>5</v>
      </c>
      <c r="Q20" s="3956">
        <v>2</v>
      </c>
      <c r="R20" s="4243"/>
      <c r="S20" s="3916"/>
      <c r="T20" s="3916"/>
      <c r="U20" s="3956"/>
      <c r="V20" s="4077"/>
      <c r="W20" s="3867"/>
      <c r="X20" s="3867"/>
      <c r="Y20" s="3885"/>
      <c r="Z20" s="4077"/>
      <c r="AA20" s="3867"/>
      <c r="AB20" s="3867"/>
      <c r="AC20" s="3885"/>
      <c r="AD20" s="4077"/>
      <c r="AE20" s="3867"/>
      <c r="AF20" s="3867"/>
      <c r="AG20" s="4086"/>
      <c r="AH20" s="3868"/>
      <c r="AI20" s="3867"/>
      <c r="AJ20" s="3867"/>
      <c r="AK20" s="3885"/>
      <c r="AL20" s="4077"/>
      <c r="AM20" s="3867"/>
      <c r="AN20" s="3867"/>
      <c r="AO20" s="4089"/>
      <c r="AP20" s="3868"/>
      <c r="AQ20" s="3867"/>
      <c r="AR20" s="3867"/>
      <c r="AS20" s="4089"/>
      <c r="AT20" s="3868"/>
      <c r="AU20" s="3867"/>
      <c r="AV20" s="3867"/>
      <c r="AW20" s="4089"/>
      <c r="AX20" s="4233" t="s">
        <v>667</v>
      </c>
    </row>
    <row r="21" spans="1:50">
      <c r="A21" s="4084">
        <v>10</v>
      </c>
      <c r="B21" s="3881" t="s">
        <v>746</v>
      </c>
      <c r="C21" s="3880">
        <f t="shared" si="1"/>
        <v>15</v>
      </c>
      <c r="D21" s="3875">
        <f t="shared" si="2"/>
        <v>30</v>
      </c>
      <c r="E21" s="4242">
        <f t="shared" si="3"/>
        <v>45</v>
      </c>
      <c r="F21" s="3867">
        <f t="shared" si="4"/>
        <v>45</v>
      </c>
      <c r="G21" s="4312">
        <v>5</v>
      </c>
      <c r="H21" s="4311">
        <f t="shared" si="6"/>
        <v>50</v>
      </c>
      <c r="I21" s="4310">
        <f t="shared" si="5"/>
        <v>2</v>
      </c>
      <c r="J21" s="3917"/>
      <c r="K21" s="3916"/>
      <c r="L21" s="3916"/>
      <c r="M21" s="3956"/>
      <c r="N21" s="4243"/>
      <c r="O21" s="3916"/>
      <c r="P21" s="3916"/>
      <c r="Q21" s="3956"/>
      <c r="R21" s="4243">
        <v>15</v>
      </c>
      <c r="S21" s="3916">
        <v>30</v>
      </c>
      <c r="T21" s="3916">
        <v>5</v>
      </c>
      <c r="U21" s="3956">
        <v>2</v>
      </c>
      <c r="V21" s="4077"/>
      <c r="W21" s="3867"/>
      <c r="X21" s="3867"/>
      <c r="Y21" s="3885"/>
      <c r="Z21" s="4077"/>
      <c r="AA21" s="3867"/>
      <c r="AB21" s="3867"/>
      <c r="AC21" s="3885"/>
      <c r="AD21" s="4077"/>
      <c r="AE21" s="3867"/>
      <c r="AF21" s="3867"/>
      <c r="AG21" s="4086"/>
      <c r="AH21" s="3868"/>
      <c r="AI21" s="3867"/>
      <c r="AJ21" s="3867"/>
      <c r="AK21" s="3885"/>
      <c r="AL21" s="4077"/>
      <c r="AM21" s="3867"/>
      <c r="AN21" s="3867"/>
      <c r="AO21" s="4089"/>
      <c r="AP21" s="3868"/>
      <c r="AQ21" s="3867"/>
      <c r="AR21" s="3867"/>
      <c r="AS21" s="4089"/>
      <c r="AT21" s="3868"/>
      <c r="AU21" s="3867"/>
      <c r="AV21" s="3867"/>
      <c r="AW21" s="4089"/>
      <c r="AX21" s="4233" t="s">
        <v>552</v>
      </c>
    </row>
    <row r="22" spans="1:50">
      <c r="A22" s="4084">
        <v>11</v>
      </c>
      <c r="B22" s="3881" t="s">
        <v>745</v>
      </c>
      <c r="C22" s="3880">
        <f t="shared" si="1"/>
        <v>30</v>
      </c>
      <c r="D22" s="3875">
        <f t="shared" si="2"/>
        <v>0</v>
      </c>
      <c r="E22" s="4242">
        <f t="shared" si="3"/>
        <v>30</v>
      </c>
      <c r="F22" s="3867">
        <f t="shared" si="4"/>
        <v>30</v>
      </c>
      <c r="G22" s="4312">
        <v>20</v>
      </c>
      <c r="H22" s="4311">
        <f t="shared" si="6"/>
        <v>50</v>
      </c>
      <c r="I22" s="4310">
        <f t="shared" si="5"/>
        <v>2</v>
      </c>
      <c r="J22" s="3868"/>
      <c r="K22" s="3867"/>
      <c r="L22" s="3867"/>
      <c r="M22" s="3885"/>
      <c r="N22" s="4077"/>
      <c r="O22" s="3867"/>
      <c r="P22" s="3867"/>
      <c r="Q22" s="3866"/>
      <c r="R22" s="4077"/>
      <c r="S22" s="3867"/>
      <c r="T22" s="3867"/>
      <c r="U22" s="3885"/>
      <c r="V22" s="4077">
        <v>30</v>
      </c>
      <c r="W22" s="3867"/>
      <c r="X22" s="3867">
        <v>20</v>
      </c>
      <c r="Y22" s="3885">
        <v>2</v>
      </c>
      <c r="Z22" s="4077"/>
      <c r="AA22" s="3867"/>
      <c r="AB22" s="3867"/>
      <c r="AC22" s="3885"/>
      <c r="AD22" s="4077"/>
      <c r="AE22" s="3867"/>
      <c r="AF22" s="3867"/>
      <c r="AG22" s="4086"/>
      <c r="AH22" s="3868"/>
      <c r="AI22" s="3867"/>
      <c r="AJ22" s="3867"/>
      <c r="AK22" s="3885"/>
      <c r="AL22" s="4077"/>
      <c r="AM22" s="3867"/>
      <c r="AN22" s="3867"/>
      <c r="AO22" s="4089"/>
      <c r="AP22" s="3868"/>
      <c r="AQ22" s="3867"/>
      <c r="AR22" s="3867"/>
      <c r="AS22" s="4089"/>
      <c r="AT22" s="3868"/>
      <c r="AU22" s="3867"/>
      <c r="AV22" s="3867"/>
      <c r="AW22" s="4089"/>
      <c r="AX22" s="4233" t="s">
        <v>734</v>
      </c>
    </row>
    <row r="23" spans="1:50" ht="15.75" thickBot="1">
      <c r="A23" s="4309">
        <v>12</v>
      </c>
      <c r="B23" s="4123" t="s">
        <v>662</v>
      </c>
      <c r="C23" s="3862">
        <f t="shared" si="1"/>
        <v>0</v>
      </c>
      <c r="D23" s="3857">
        <f t="shared" si="2"/>
        <v>15</v>
      </c>
      <c r="E23" s="4289">
        <f t="shared" si="3"/>
        <v>15</v>
      </c>
      <c r="F23" s="3980">
        <f t="shared" si="4"/>
        <v>15</v>
      </c>
      <c r="G23" s="4308">
        <v>10</v>
      </c>
      <c r="H23" s="4307">
        <f t="shared" si="6"/>
        <v>25</v>
      </c>
      <c r="I23" s="4306">
        <f t="shared" si="5"/>
        <v>1</v>
      </c>
      <c r="J23" s="3848"/>
      <c r="K23" s="3847">
        <v>15</v>
      </c>
      <c r="L23" s="3847">
        <v>10</v>
      </c>
      <c r="M23" s="3901">
        <v>1</v>
      </c>
      <c r="N23" s="4205"/>
      <c r="O23" s="3847"/>
      <c r="P23" s="3847"/>
      <c r="Q23" s="3846"/>
      <c r="R23" s="4205"/>
      <c r="S23" s="3847"/>
      <c r="T23" s="3847"/>
      <c r="U23" s="3901"/>
      <c r="V23" s="4205"/>
      <c r="W23" s="3847"/>
      <c r="X23" s="3847"/>
      <c r="Y23" s="3901"/>
      <c r="Z23" s="4205"/>
      <c r="AA23" s="3847"/>
      <c r="AB23" s="3847"/>
      <c r="AC23" s="3901"/>
      <c r="AD23" s="4205"/>
      <c r="AE23" s="3847"/>
      <c r="AF23" s="3847"/>
      <c r="AG23" s="4204"/>
      <c r="AH23" s="3848"/>
      <c r="AI23" s="3847"/>
      <c r="AJ23" s="3847"/>
      <c r="AK23" s="3901"/>
      <c r="AL23" s="4205"/>
      <c r="AM23" s="3847"/>
      <c r="AN23" s="3847"/>
      <c r="AO23" s="4305"/>
      <c r="AP23" s="3848"/>
      <c r="AQ23" s="3847"/>
      <c r="AR23" s="3847"/>
      <c r="AS23" s="4305"/>
      <c r="AT23" s="3848"/>
      <c r="AU23" s="3847"/>
      <c r="AV23" s="3847"/>
      <c r="AW23" s="4305"/>
      <c r="AX23" s="4304" t="s">
        <v>628</v>
      </c>
    </row>
    <row r="24" spans="1:50">
      <c r="A24" s="4202" t="s">
        <v>661</v>
      </c>
      <c r="B24" s="4201" t="s">
        <v>660</v>
      </c>
      <c r="C24" s="4097">
        <f t="shared" ref="C24:AW24" si="7">SUM(C25:C39)</f>
        <v>165</v>
      </c>
      <c r="D24" s="4099">
        <f t="shared" si="7"/>
        <v>420</v>
      </c>
      <c r="E24" s="4303">
        <f t="shared" si="7"/>
        <v>585</v>
      </c>
      <c r="F24" s="4099">
        <f t="shared" si="7"/>
        <v>585</v>
      </c>
      <c r="G24" s="4302">
        <f t="shared" si="7"/>
        <v>280</v>
      </c>
      <c r="H24" s="4301">
        <f t="shared" si="7"/>
        <v>865</v>
      </c>
      <c r="I24" s="4300">
        <f t="shared" si="7"/>
        <v>31</v>
      </c>
      <c r="J24" s="4193">
        <f t="shared" si="7"/>
        <v>75</v>
      </c>
      <c r="K24" s="4192">
        <f t="shared" si="7"/>
        <v>90</v>
      </c>
      <c r="L24" s="4192">
        <f t="shared" si="7"/>
        <v>75</v>
      </c>
      <c r="M24" s="4191">
        <f t="shared" si="7"/>
        <v>9</v>
      </c>
      <c r="N24" s="4107">
        <f t="shared" si="7"/>
        <v>30</v>
      </c>
      <c r="O24" s="4099">
        <f t="shared" si="7"/>
        <v>105</v>
      </c>
      <c r="P24" s="4099">
        <f t="shared" si="7"/>
        <v>80</v>
      </c>
      <c r="Q24" s="4106">
        <f t="shared" si="7"/>
        <v>8</v>
      </c>
      <c r="R24" s="4295">
        <f t="shared" si="7"/>
        <v>30</v>
      </c>
      <c r="S24" s="4093">
        <f t="shared" si="7"/>
        <v>60</v>
      </c>
      <c r="T24" s="4093">
        <f t="shared" si="7"/>
        <v>50</v>
      </c>
      <c r="U24" s="4294">
        <f t="shared" si="7"/>
        <v>5</v>
      </c>
      <c r="V24" s="4094">
        <f t="shared" si="7"/>
        <v>0</v>
      </c>
      <c r="W24" s="4093">
        <f t="shared" si="7"/>
        <v>60</v>
      </c>
      <c r="X24" s="4093">
        <f t="shared" si="7"/>
        <v>30</v>
      </c>
      <c r="Y24" s="4092">
        <f t="shared" si="7"/>
        <v>3</v>
      </c>
      <c r="Z24" s="4299">
        <f t="shared" si="7"/>
        <v>15</v>
      </c>
      <c r="AA24" s="4298">
        <f t="shared" si="7"/>
        <v>45</v>
      </c>
      <c r="AB24" s="4297">
        <f t="shared" si="7"/>
        <v>20</v>
      </c>
      <c r="AC24" s="4296">
        <f t="shared" si="7"/>
        <v>3</v>
      </c>
      <c r="AD24" s="4295">
        <f t="shared" si="7"/>
        <v>0</v>
      </c>
      <c r="AE24" s="4093">
        <f t="shared" si="7"/>
        <v>30</v>
      </c>
      <c r="AF24" s="4093">
        <f t="shared" si="7"/>
        <v>10</v>
      </c>
      <c r="AG24" s="4294">
        <f t="shared" si="7"/>
        <v>1</v>
      </c>
      <c r="AH24" s="4107">
        <f t="shared" si="7"/>
        <v>15</v>
      </c>
      <c r="AI24" s="4099">
        <f t="shared" si="7"/>
        <v>30</v>
      </c>
      <c r="AJ24" s="4099">
        <f t="shared" si="7"/>
        <v>5</v>
      </c>
      <c r="AK24" s="4106">
        <f t="shared" si="7"/>
        <v>2</v>
      </c>
      <c r="AL24" s="4295">
        <f t="shared" si="7"/>
        <v>0</v>
      </c>
      <c r="AM24" s="4093">
        <f t="shared" si="7"/>
        <v>0</v>
      </c>
      <c r="AN24" s="4093">
        <f t="shared" si="7"/>
        <v>0</v>
      </c>
      <c r="AO24" s="4294">
        <f t="shared" si="7"/>
        <v>0</v>
      </c>
      <c r="AP24" s="4094">
        <f t="shared" si="7"/>
        <v>0</v>
      </c>
      <c r="AQ24" s="4093">
        <f t="shared" si="7"/>
        <v>0</v>
      </c>
      <c r="AR24" s="4093">
        <f t="shared" si="7"/>
        <v>0</v>
      </c>
      <c r="AS24" s="4294">
        <f t="shared" si="7"/>
        <v>0</v>
      </c>
      <c r="AT24" s="4094">
        <f t="shared" si="7"/>
        <v>0</v>
      </c>
      <c r="AU24" s="4093">
        <f t="shared" si="7"/>
        <v>0</v>
      </c>
      <c r="AV24" s="4093">
        <f t="shared" si="7"/>
        <v>0</v>
      </c>
      <c r="AW24" s="4294">
        <f t="shared" si="7"/>
        <v>0</v>
      </c>
      <c r="AX24" s="4293"/>
    </row>
    <row r="25" spans="1:50">
      <c r="A25" s="4084">
        <v>13</v>
      </c>
      <c r="B25" s="3927" t="s">
        <v>12</v>
      </c>
      <c r="C25" s="3997">
        <f t="shared" ref="C25:C39" si="8">J25+N25+R25+V25+Z25+AD25+AH25+AL25+AP25+AT25</f>
        <v>0</v>
      </c>
      <c r="D25" s="3995">
        <f t="shared" ref="D25:D39" si="9">K25+O25+S25+W25+AA25+AE25+AI25+AM25+AQ25+AU25</f>
        <v>120</v>
      </c>
      <c r="E25" s="4292">
        <f t="shared" ref="E25:E39" si="10">SUM(C25:D25)</f>
        <v>120</v>
      </c>
      <c r="F25" s="3995">
        <f t="shared" ref="F25:F39" si="11">SUM(E25:E25)</f>
        <v>120</v>
      </c>
      <c r="G25" s="4291">
        <v>80</v>
      </c>
      <c r="H25" s="4290">
        <f t="shared" ref="H25:H39" si="12">SUM(F25:G25)</f>
        <v>200</v>
      </c>
      <c r="I25" s="3986">
        <v>8</v>
      </c>
      <c r="J25" s="3926"/>
      <c r="K25" s="3920">
        <v>30</v>
      </c>
      <c r="L25" s="3920">
        <v>20</v>
      </c>
      <c r="M25" s="4147">
        <v>2</v>
      </c>
      <c r="N25" s="3917"/>
      <c r="O25" s="3916">
        <v>30</v>
      </c>
      <c r="P25" s="3916">
        <v>20</v>
      </c>
      <c r="Q25" s="3956">
        <v>2</v>
      </c>
      <c r="R25" s="4243"/>
      <c r="S25" s="3916">
        <v>30</v>
      </c>
      <c r="T25" s="3916">
        <v>20</v>
      </c>
      <c r="U25" s="4128">
        <v>2</v>
      </c>
      <c r="V25" s="3917"/>
      <c r="W25" s="3916">
        <v>30</v>
      </c>
      <c r="X25" s="3916">
        <v>20</v>
      </c>
      <c r="Y25" s="4128">
        <v>2</v>
      </c>
      <c r="Z25" s="3917"/>
      <c r="AA25" s="3916"/>
      <c r="AB25" s="3916"/>
      <c r="AC25" s="3956"/>
      <c r="AD25" s="4243"/>
      <c r="AE25" s="3916"/>
      <c r="AF25" s="3916"/>
      <c r="AG25" s="4128"/>
      <c r="AH25" s="3917"/>
      <c r="AI25" s="3916"/>
      <c r="AJ25" s="3916"/>
      <c r="AK25" s="3956"/>
      <c r="AL25" s="4243"/>
      <c r="AM25" s="3867"/>
      <c r="AN25" s="3867"/>
      <c r="AO25" s="4089"/>
      <c r="AP25" s="3868"/>
      <c r="AQ25" s="3867"/>
      <c r="AR25" s="3867"/>
      <c r="AS25" s="4089"/>
      <c r="AT25" s="3868"/>
      <c r="AU25" s="3867"/>
      <c r="AV25" s="3867"/>
      <c r="AW25" s="4089"/>
      <c r="AX25" s="4233" t="s">
        <v>630</v>
      </c>
    </row>
    <row r="26" spans="1:50">
      <c r="A26" s="4084">
        <v>14</v>
      </c>
      <c r="B26" s="3927" t="s">
        <v>659</v>
      </c>
      <c r="C26" s="3880">
        <f t="shared" si="8"/>
        <v>0</v>
      </c>
      <c r="D26" s="3875">
        <f t="shared" si="9"/>
        <v>90</v>
      </c>
      <c r="E26" s="4242">
        <f t="shared" si="10"/>
        <v>90</v>
      </c>
      <c r="F26" s="3875">
        <f t="shared" si="11"/>
        <v>90</v>
      </c>
      <c r="G26" s="4241">
        <f>L26+P26+T26+X26+AB26+AF26+AJ26+AN26+AR26+AV26</f>
        <v>0</v>
      </c>
      <c r="H26" s="4240">
        <f t="shared" si="12"/>
        <v>90</v>
      </c>
      <c r="I26" s="4239">
        <f t="shared" ref="I26:I39" si="13">M26+Q26+U26+Y26+AC26+AG26+AK26+AO26+AS26+AW26</f>
        <v>0</v>
      </c>
      <c r="J26" s="3926"/>
      <c r="K26" s="3920">
        <v>15</v>
      </c>
      <c r="L26" s="3920"/>
      <c r="M26" s="4147">
        <v>0</v>
      </c>
      <c r="N26" s="3917"/>
      <c r="O26" s="3916">
        <v>15</v>
      </c>
      <c r="P26" s="3916"/>
      <c r="Q26" s="3956">
        <v>0</v>
      </c>
      <c r="R26" s="4243"/>
      <c r="S26" s="3916">
        <v>15</v>
      </c>
      <c r="T26" s="3916"/>
      <c r="U26" s="4128">
        <v>0</v>
      </c>
      <c r="V26" s="3917"/>
      <c r="W26" s="3916">
        <v>15</v>
      </c>
      <c r="X26" s="3916"/>
      <c r="Y26" s="4128">
        <v>0</v>
      </c>
      <c r="Z26" s="3917"/>
      <c r="AA26" s="3916">
        <v>15</v>
      </c>
      <c r="AB26" s="3916"/>
      <c r="AC26" s="3956">
        <v>0</v>
      </c>
      <c r="AD26" s="4243"/>
      <c r="AE26" s="3916">
        <v>15</v>
      </c>
      <c r="AF26" s="3916"/>
      <c r="AG26" s="4128">
        <v>0</v>
      </c>
      <c r="AH26" s="3917"/>
      <c r="AI26" s="3916"/>
      <c r="AJ26" s="3916"/>
      <c r="AK26" s="3956"/>
      <c r="AL26" s="4243"/>
      <c r="AM26" s="3867"/>
      <c r="AN26" s="3867"/>
      <c r="AO26" s="4089"/>
      <c r="AP26" s="3868"/>
      <c r="AQ26" s="3867"/>
      <c r="AR26" s="3867"/>
      <c r="AS26" s="4089"/>
      <c r="AT26" s="3868"/>
      <c r="AU26" s="3867"/>
      <c r="AV26" s="3867"/>
      <c r="AW26" s="4089"/>
      <c r="AX26" s="4233" t="s">
        <v>744</v>
      </c>
    </row>
    <row r="27" spans="1:50">
      <c r="A27" s="4084">
        <v>15</v>
      </c>
      <c r="B27" s="3927" t="s">
        <v>743</v>
      </c>
      <c r="C27" s="3880">
        <f t="shared" si="8"/>
        <v>0</v>
      </c>
      <c r="D27" s="3875">
        <f t="shared" si="9"/>
        <v>15</v>
      </c>
      <c r="E27" s="4242">
        <f t="shared" si="10"/>
        <v>15</v>
      </c>
      <c r="F27" s="3875">
        <f t="shared" si="11"/>
        <v>15</v>
      </c>
      <c r="G27" s="4241">
        <v>10</v>
      </c>
      <c r="H27" s="4240">
        <f t="shared" si="12"/>
        <v>25</v>
      </c>
      <c r="I27" s="4239">
        <f t="shared" si="13"/>
        <v>1</v>
      </c>
      <c r="J27" s="4243"/>
      <c r="K27" s="3916">
        <v>15</v>
      </c>
      <c r="L27" s="3916">
        <v>10</v>
      </c>
      <c r="M27" s="4128">
        <v>1</v>
      </c>
      <c r="N27" s="3917"/>
      <c r="O27" s="3916"/>
      <c r="P27" s="3916"/>
      <c r="Q27" s="3956"/>
      <c r="R27" s="4243"/>
      <c r="S27" s="3916"/>
      <c r="T27" s="3916"/>
      <c r="U27" s="4128"/>
      <c r="V27" s="3917"/>
      <c r="W27" s="3916"/>
      <c r="X27" s="3916"/>
      <c r="Y27" s="4128"/>
      <c r="Z27" s="3917"/>
      <c r="AA27" s="3916"/>
      <c r="AB27" s="3916"/>
      <c r="AC27" s="3956"/>
      <c r="AD27" s="4243"/>
      <c r="AE27" s="3916"/>
      <c r="AF27" s="3916"/>
      <c r="AG27" s="4128"/>
      <c r="AH27" s="3917"/>
      <c r="AI27" s="3916"/>
      <c r="AJ27" s="3916"/>
      <c r="AK27" s="3956"/>
      <c r="AL27" s="4243"/>
      <c r="AM27" s="3867"/>
      <c r="AN27" s="3867"/>
      <c r="AO27" s="4089"/>
      <c r="AP27" s="3868"/>
      <c r="AQ27" s="3867"/>
      <c r="AR27" s="3867"/>
      <c r="AS27" s="4089"/>
      <c r="AT27" s="3868"/>
      <c r="AU27" s="3867"/>
      <c r="AV27" s="3867"/>
      <c r="AW27" s="4089"/>
      <c r="AX27" s="4233" t="s">
        <v>628</v>
      </c>
    </row>
    <row r="28" spans="1:50">
      <c r="A28" s="4084">
        <v>16</v>
      </c>
      <c r="B28" s="3927" t="s">
        <v>742</v>
      </c>
      <c r="C28" s="3880">
        <f t="shared" si="8"/>
        <v>30</v>
      </c>
      <c r="D28" s="3875">
        <f t="shared" si="9"/>
        <v>30</v>
      </c>
      <c r="E28" s="4242">
        <f t="shared" si="10"/>
        <v>60</v>
      </c>
      <c r="F28" s="3875">
        <f t="shared" si="11"/>
        <v>60</v>
      </c>
      <c r="G28" s="4241">
        <v>15</v>
      </c>
      <c r="H28" s="4240">
        <f t="shared" si="12"/>
        <v>75</v>
      </c>
      <c r="I28" s="4239">
        <f t="shared" si="13"/>
        <v>3</v>
      </c>
      <c r="J28" s="3926">
        <v>30</v>
      </c>
      <c r="K28" s="3920">
        <v>15</v>
      </c>
      <c r="L28" s="3920">
        <v>5</v>
      </c>
      <c r="M28" s="4147">
        <v>2</v>
      </c>
      <c r="N28" s="3917"/>
      <c r="O28" s="3916">
        <v>15</v>
      </c>
      <c r="P28" s="3916">
        <v>10</v>
      </c>
      <c r="Q28" s="3956">
        <v>1</v>
      </c>
      <c r="R28" s="4243"/>
      <c r="S28" s="3916"/>
      <c r="T28" s="3916"/>
      <c r="U28" s="4128"/>
      <c r="V28" s="3917"/>
      <c r="W28" s="3916"/>
      <c r="X28" s="3916"/>
      <c r="Y28" s="4128"/>
      <c r="Z28" s="3917"/>
      <c r="AA28" s="3916"/>
      <c r="AB28" s="3916"/>
      <c r="AC28" s="3956"/>
      <c r="AD28" s="4243"/>
      <c r="AE28" s="3916"/>
      <c r="AF28" s="3916"/>
      <c r="AG28" s="4128"/>
      <c r="AH28" s="3917"/>
      <c r="AI28" s="3916"/>
      <c r="AJ28" s="3916"/>
      <c r="AK28" s="3956"/>
      <c r="AL28" s="4243"/>
      <c r="AM28" s="3867"/>
      <c r="AN28" s="3867"/>
      <c r="AO28" s="4086"/>
      <c r="AP28" s="3868"/>
      <c r="AQ28" s="3867"/>
      <c r="AR28" s="3867"/>
      <c r="AS28" s="4086"/>
      <c r="AT28" s="3868"/>
      <c r="AU28" s="3867"/>
      <c r="AV28" s="3867"/>
      <c r="AW28" s="4086"/>
      <c r="AX28" s="4179" t="s">
        <v>667</v>
      </c>
    </row>
    <row r="29" spans="1:50">
      <c r="A29" s="4084">
        <v>17</v>
      </c>
      <c r="B29" s="3927" t="s">
        <v>654</v>
      </c>
      <c r="C29" s="3880">
        <f t="shared" si="8"/>
        <v>15</v>
      </c>
      <c r="D29" s="3875">
        <f t="shared" si="9"/>
        <v>0</v>
      </c>
      <c r="E29" s="4242">
        <f t="shared" si="10"/>
        <v>15</v>
      </c>
      <c r="F29" s="3875">
        <f t="shared" si="11"/>
        <v>15</v>
      </c>
      <c r="G29" s="4241">
        <v>10</v>
      </c>
      <c r="H29" s="4240">
        <f t="shared" si="12"/>
        <v>25</v>
      </c>
      <c r="I29" s="4239">
        <f t="shared" si="13"/>
        <v>1</v>
      </c>
      <c r="J29" s="3926">
        <v>15</v>
      </c>
      <c r="K29" s="3920"/>
      <c r="L29" s="3920">
        <v>10</v>
      </c>
      <c r="M29" s="4147">
        <v>1</v>
      </c>
      <c r="N29" s="3917"/>
      <c r="O29" s="3916"/>
      <c r="P29" s="3916"/>
      <c r="Q29" s="3866"/>
      <c r="R29" s="4243"/>
      <c r="S29" s="3916"/>
      <c r="T29" s="3916"/>
      <c r="U29" s="4128"/>
      <c r="V29" s="3917"/>
      <c r="W29" s="3916"/>
      <c r="X29" s="3916"/>
      <c r="Y29" s="4128"/>
      <c r="Z29" s="3917"/>
      <c r="AA29" s="3916"/>
      <c r="AB29" s="3916"/>
      <c r="AC29" s="3956"/>
      <c r="AD29" s="4243"/>
      <c r="AE29" s="3916"/>
      <c r="AF29" s="3916"/>
      <c r="AG29" s="4128"/>
      <c r="AH29" s="3917"/>
      <c r="AI29" s="3916"/>
      <c r="AJ29" s="3916"/>
      <c r="AK29" s="3866"/>
      <c r="AL29" s="4243"/>
      <c r="AM29" s="3867"/>
      <c r="AN29" s="3867"/>
      <c r="AO29" s="4089"/>
      <c r="AP29" s="3868"/>
      <c r="AQ29" s="3867"/>
      <c r="AR29" s="3867"/>
      <c r="AS29" s="4089"/>
      <c r="AT29" s="3868"/>
      <c r="AU29" s="3867"/>
      <c r="AV29" s="3867"/>
      <c r="AW29" s="4089"/>
      <c r="AX29" s="4233" t="s">
        <v>628</v>
      </c>
    </row>
    <row r="30" spans="1:50">
      <c r="A30" s="4084">
        <v>18</v>
      </c>
      <c r="B30" s="4214" t="s">
        <v>653</v>
      </c>
      <c r="C30" s="3880">
        <f t="shared" si="8"/>
        <v>15</v>
      </c>
      <c r="D30" s="3875">
        <f t="shared" si="9"/>
        <v>15</v>
      </c>
      <c r="E30" s="4242">
        <f t="shared" si="10"/>
        <v>30</v>
      </c>
      <c r="F30" s="3875">
        <f t="shared" si="11"/>
        <v>30</v>
      </c>
      <c r="G30" s="4241">
        <v>20</v>
      </c>
      <c r="H30" s="4240">
        <f t="shared" si="12"/>
        <v>50</v>
      </c>
      <c r="I30" s="4239">
        <f t="shared" si="13"/>
        <v>2</v>
      </c>
      <c r="J30" s="4286"/>
      <c r="K30" s="4279"/>
      <c r="L30" s="4279"/>
      <c r="M30" s="4247"/>
      <c r="N30" s="3917">
        <v>15</v>
      </c>
      <c r="O30" s="3916">
        <v>15</v>
      </c>
      <c r="P30" s="3916">
        <v>20</v>
      </c>
      <c r="Q30" s="3866">
        <v>2</v>
      </c>
      <c r="R30" s="4243"/>
      <c r="S30" s="3916"/>
      <c r="T30" s="3916"/>
      <c r="U30" s="4128"/>
      <c r="V30" s="3917"/>
      <c r="W30" s="3916"/>
      <c r="X30" s="3916"/>
      <c r="Y30" s="4128"/>
      <c r="Z30" s="3917"/>
      <c r="AA30" s="3916"/>
      <c r="AB30" s="3916"/>
      <c r="AC30" s="3956"/>
      <c r="AD30" s="4243"/>
      <c r="AE30" s="3916"/>
      <c r="AF30" s="3916"/>
      <c r="AG30" s="4128"/>
      <c r="AH30" s="3917"/>
      <c r="AI30" s="3916"/>
      <c r="AJ30" s="3916"/>
      <c r="AK30" s="3866"/>
      <c r="AL30" s="4243"/>
      <c r="AM30" s="3867"/>
      <c r="AN30" s="3867"/>
      <c r="AO30" s="4089"/>
      <c r="AP30" s="3868"/>
      <c r="AQ30" s="3867"/>
      <c r="AR30" s="3867"/>
      <c r="AS30" s="4089"/>
      <c r="AT30" s="3868"/>
      <c r="AU30" s="3867"/>
      <c r="AV30" s="3867"/>
      <c r="AW30" s="4089"/>
      <c r="AX30" s="4277" t="s">
        <v>536</v>
      </c>
    </row>
    <row r="31" spans="1:50">
      <c r="A31" s="4084">
        <v>19</v>
      </c>
      <c r="B31" s="4214" t="s">
        <v>652</v>
      </c>
      <c r="C31" s="3862">
        <f t="shared" si="8"/>
        <v>0</v>
      </c>
      <c r="D31" s="3857">
        <f t="shared" si="9"/>
        <v>15</v>
      </c>
      <c r="E31" s="4289">
        <f t="shared" si="10"/>
        <v>15</v>
      </c>
      <c r="F31" s="3857">
        <f t="shared" si="11"/>
        <v>15</v>
      </c>
      <c r="G31" s="4288">
        <v>10</v>
      </c>
      <c r="H31" s="4287">
        <f t="shared" si="12"/>
        <v>25</v>
      </c>
      <c r="I31" s="4239">
        <f t="shared" si="13"/>
        <v>1</v>
      </c>
      <c r="J31" s="4286"/>
      <c r="K31" s="4279"/>
      <c r="L31" s="4279"/>
      <c r="M31" s="4285"/>
      <c r="N31" s="4284"/>
      <c r="O31" s="4283"/>
      <c r="P31" s="4283"/>
      <c r="Q31" s="4282"/>
      <c r="R31" s="4243"/>
      <c r="S31" s="3916"/>
      <c r="T31" s="3916"/>
      <c r="U31" s="4128"/>
      <c r="V31" s="3917"/>
      <c r="W31" s="3916"/>
      <c r="X31" s="3916"/>
      <c r="Y31" s="4128"/>
      <c r="Z31" s="4281"/>
      <c r="AA31" s="4280">
        <v>15</v>
      </c>
      <c r="AB31" s="4279">
        <v>10</v>
      </c>
      <c r="AC31" s="4278">
        <v>1</v>
      </c>
      <c r="AD31" s="4243"/>
      <c r="AE31" s="3916"/>
      <c r="AF31" s="3916"/>
      <c r="AG31" s="4128"/>
      <c r="AH31" s="3917"/>
      <c r="AI31" s="3916"/>
      <c r="AJ31" s="3916"/>
      <c r="AK31" s="3956"/>
      <c r="AL31" s="4243"/>
      <c r="AM31" s="3867"/>
      <c r="AN31" s="3867"/>
      <c r="AO31" s="4089"/>
      <c r="AP31" s="3868"/>
      <c r="AQ31" s="3867"/>
      <c r="AR31" s="3867"/>
      <c r="AS31" s="4089"/>
      <c r="AT31" s="3868"/>
      <c r="AU31" s="3867"/>
      <c r="AV31" s="3867"/>
      <c r="AW31" s="4089"/>
      <c r="AX31" s="4277" t="s">
        <v>533</v>
      </c>
    </row>
    <row r="32" spans="1:50">
      <c r="A32" s="4084">
        <v>20</v>
      </c>
      <c r="B32" s="4276" t="s">
        <v>741</v>
      </c>
      <c r="C32" s="4076">
        <f t="shared" si="8"/>
        <v>15</v>
      </c>
      <c r="D32" s="4075">
        <f t="shared" si="9"/>
        <v>15</v>
      </c>
      <c r="E32" s="4275">
        <f t="shared" si="10"/>
        <v>30</v>
      </c>
      <c r="F32" s="4075">
        <f t="shared" si="11"/>
        <v>30</v>
      </c>
      <c r="G32" s="4274">
        <v>20</v>
      </c>
      <c r="H32" s="4273">
        <f t="shared" si="12"/>
        <v>50</v>
      </c>
      <c r="I32" s="4239">
        <f t="shared" si="13"/>
        <v>2</v>
      </c>
      <c r="J32" s="4272">
        <v>15</v>
      </c>
      <c r="K32" s="4271">
        <v>15</v>
      </c>
      <c r="L32" s="4271">
        <v>20</v>
      </c>
      <c r="M32" s="4270">
        <v>2</v>
      </c>
      <c r="N32" s="4245"/>
      <c r="O32" s="4244"/>
      <c r="P32" s="4244"/>
      <c r="Q32" s="3866"/>
      <c r="R32" s="4246"/>
      <c r="S32" s="4244"/>
      <c r="T32" s="4244"/>
      <c r="U32" s="4089"/>
      <c r="V32" s="4245"/>
      <c r="W32" s="4244"/>
      <c r="X32" s="4244"/>
      <c r="Y32" s="4089"/>
      <c r="Z32" s="4245"/>
      <c r="AA32" s="4244"/>
      <c r="AB32" s="4244"/>
      <c r="AC32" s="3866"/>
      <c r="AD32" s="4246"/>
      <c r="AE32" s="4244"/>
      <c r="AF32" s="4244"/>
      <c r="AG32" s="4089"/>
      <c r="AH32" s="4245"/>
      <c r="AI32" s="4244"/>
      <c r="AJ32" s="4244"/>
      <c r="AK32" s="3866"/>
      <c r="AL32" s="4246"/>
      <c r="AM32" s="4244"/>
      <c r="AN32" s="4244"/>
      <c r="AO32" s="4089"/>
      <c r="AP32" s="4245"/>
      <c r="AQ32" s="4244"/>
      <c r="AR32" s="4244"/>
      <c r="AS32" s="4089"/>
      <c r="AT32" s="4245"/>
      <c r="AU32" s="4244"/>
      <c r="AV32" s="4244"/>
      <c r="AW32" s="4089"/>
      <c r="AX32" s="4269" t="s">
        <v>628</v>
      </c>
    </row>
    <row r="33" spans="1:50">
      <c r="A33" s="4084">
        <v>21</v>
      </c>
      <c r="B33" s="3941" t="s">
        <v>740</v>
      </c>
      <c r="C33" s="4268">
        <f t="shared" si="8"/>
        <v>15</v>
      </c>
      <c r="D33" s="4266">
        <f t="shared" si="9"/>
        <v>30</v>
      </c>
      <c r="E33" s="4267">
        <f t="shared" si="10"/>
        <v>45</v>
      </c>
      <c r="F33" s="4266">
        <f t="shared" si="11"/>
        <v>45</v>
      </c>
      <c r="G33" s="4265">
        <v>30</v>
      </c>
      <c r="H33" s="4264">
        <f t="shared" si="12"/>
        <v>75</v>
      </c>
      <c r="I33" s="4263">
        <f t="shared" si="13"/>
        <v>3</v>
      </c>
      <c r="J33" s="4250"/>
      <c r="K33" s="4248"/>
      <c r="L33" s="4248"/>
      <c r="M33" s="4247"/>
      <c r="N33" s="4245"/>
      <c r="O33" s="4244"/>
      <c r="P33" s="4244"/>
      <c r="Q33" s="4260"/>
      <c r="R33" s="4246"/>
      <c r="S33" s="4244"/>
      <c r="T33" s="4244"/>
      <c r="U33" s="4089"/>
      <c r="V33" s="4245"/>
      <c r="W33" s="4244"/>
      <c r="X33" s="4244"/>
      <c r="Y33" s="4089"/>
      <c r="Z33" s="4245">
        <v>15</v>
      </c>
      <c r="AA33" s="4244">
        <v>15</v>
      </c>
      <c r="AB33" s="4244">
        <v>10</v>
      </c>
      <c r="AC33" s="3866">
        <v>2</v>
      </c>
      <c r="AD33" s="4246"/>
      <c r="AE33" s="4244">
        <v>15</v>
      </c>
      <c r="AF33" s="4244">
        <v>10</v>
      </c>
      <c r="AG33" s="4089">
        <v>1</v>
      </c>
      <c r="AH33" s="4262"/>
      <c r="AI33" s="4261"/>
      <c r="AJ33" s="4261"/>
      <c r="AK33" s="4260"/>
      <c r="AL33" s="4246"/>
      <c r="AM33" s="4244"/>
      <c r="AN33" s="4244"/>
      <c r="AO33" s="4089"/>
      <c r="AP33" s="4245"/>
      <c r="AQ33" s="4244"/>
      <c r="AR33" s="4244"/>
      <c r="AS33" s="4089"/>
      <c r="AT33" s="4245"/>
      <c r="AU33" s="4244"/>
      <c r="AV33" s="4244"/>
      <c r="AW33" s="4089"/>
      <c r="AX33" s="4259" t="s">
        <v>723</v>
      </c>
    </row>
    <row r="34" spans="1:50">
      <c r="A34" s="4084">
        <v>22</v>
      </c>
      <c r="B34" s="3927" t="s">
        <v>739</v>
      </c>
      <c r="C34" s="4258">
        <f t="shared" si="8"/>
        <v>30</v>
      </c>
      <c r="D34" s="4256">
        <f t="shared" si="9"/>
        <v>15</v>
      </c>
      <c r="E34" s="4257">
        <f t="shared" si="10"/>
        <v>45</v>
      </c>
      <c r="F34" s="4256">
        <f t="shared" si="11"/>
        <v>45</v>
      </c>
      <c r="G34" s="4255">
        <v>30</v>
      </c>
      <c r="H34" s="4254">
        <f t="shared" si="12"/>
        <v>75</v>
      </c>
      <c r="I34" s="4253">
        <f t="shared" si="13"/>
        <v>3</v>
      </c>
      <c r="J34" s="4250"/>
      <c r="K34" s="4249"/>
      <c r="L34" s="4248"/>
      <c r="M34" s="4247"/>
      <c r="N34" s="4252"/>
      <c r="O34" s="4249"/>
      <c r="P34" s="4248"/>
      <c r="Q34" s="4251"/>
      <c r="R34" s="4250">
        <v>30</v>
      </c>
      <c r="S34" s="4249">
        <v>15</v>
      </c>
      <c r="T34" s="4248">
        <v>30</v>
      </c>
      <c r="U34" s="4247">
        <v>3</v>
      </c>
      <c r="V34" s="4245"/>
      <c r="W34" s="4244"/>
      <c r="X34" s="4244"/>
      <c r="Y34" s="4089"/>
      <c r="Z34" s="4245"/>
      <c r="AA34" s="4244"/>
      <c r="AB34" s="4244"/>
      <c r="AC34" s="3866"/>
      <c r="AD34" s="4246"/>
      <c r="AE34" s="4244"/>
      <c r="AF34" s="4244"/>
      <c r="AG34" s="4089"/>
      <c r="AH34" s="4245"/>
      <c r="AI34" s="4244"/>
      <c r="AJ34" s="4244"/>
      <c r="AK34" s="3866"/>
      <c r="AL34" s="4246"/>
      <c r="AM34" s="4244"/>
      <c r="AN34" s="4244"/>
      <c r="AO34" s="4089"/>
      <c r="AP34" s="4245"/>
      <c r="AQ34" s="4244"/>
      <c r="AR34" s="4244"/>
      <c r="AS34" s="4089"/>
      <c r="AT34" s="4245"/>
      <c r="AU34" s="4244"/>
      <c r="AV34" s="4244"/>
      <c r="AW34" s="4089"/>
      <c r="AX34" s="4233" t="s">
        <v>672</v>
      </c>
    </row>
    <row r="35" spans="1:50">
      <c r="A35" s="4084">
        <v>23</v>
      </c>
      <c r="B35" s="3927" t="s">
        <v>649</v>
      </c>
      <c r="C35" s="3880">
        <f t="shared" si="8"/>
        <v>15</v>
      </c>
      <c r="D35" s="3875">
        <f t="shared" si="9"/>
        <v>15</v>
      </c>
      <c r="E35" s="4242">
        <f t="shared" si="10"/>
        <v>30</v>
      </c>
      <c r="F35" s="3875">
        <f t="shared" si="11"/>
        <v>30</v>
      </c>
      <c r="G35" s="4241">
        <v>20</v>
      </c>
      <c r="H35" s="4240">
        <f t="shared" si="12"/>
        <v>50</v>
      </c>
      <c r="I35" s="4239">
        <f t="shared" si="13"/>
        <v>2</v>
      </c>
      <c r="J35" s="3926"/>
      <c r="K35" s="3920"/>
      <c r="L35" s="3920"/>
      <c r="M35" s="4147"/>
      <c r="N35" s="3917">
        <v>15</v>
      </c>
      <c r="O35" s="3916">
        <v>15</v>
      </c>
      <c r="P35" s="3916">
        <v>20</v>
      </c>
      <c r="Q35" s="3956">
        <v>2</v>
      </c>
      <c r="R35" s="4243"/>
      <c r="S35" s="3916"/>
      <c r="T35" s="3916"/>
      <c r="U35" s="4128"/>
      <c r="V35" s="3917"/>
      <c r="W35" s="3916"/>
      <c r="X35" s="3916"/>
      <c r="Y35" s="4128"/>
      <c r="Z35" s="3917"/>
      <c r="AA35" s="3916"/>
      <c r="AB35" s="3916"/>
      <c r="AC35" s="3956"/>
      <c r="AD35" s="4243"/>
      <c r="AE35" s="3916"/>
      <c r="AF35" s="3916"/>
      <c r="AG35" s="4128"/>
      <c r="AH35" s="3917"/>
      <c r="AI35" s="3916"/>
      <c r="AJ35" s="3916"/>
      <c r="AK35" s="3956"/>
      <c r="AL35" s="4243"/>
      <c r="AM35" s="3867"/>
      <c r="AN35" s="3867"/>
      <c r="AO35" s="4089"/>
      <c r="AP35" s="3868"/>
      <c r="AQ35" s="3867"/>
      <c r="AR35" s="3867"/>
      <c r="AS35" s="4089"/>
      <c r="AT35" s="3868"/>
      <c r="AU35" s="3867"/>
      <c r="AV35" s="3867"/>
      <c r="AW35" s="4089"/>
      <c r="AX35" s="4233" t="s">
        <v>536</v>
      </c>
    </row>
    <row r="36" spans="1:50">
      <c r="A36" s="4084">
        <v>24</v>
      </c>
      <c r="B36" s="3927" t="s">
        <v>738</v>
      </c>
      <c r="C36" s="3880">
        <f t="shared" si="8"/>
        <v>15</v>
      </c>
      <c r="D36" s="3875">
        <f t="shared" si="9"/>
        <v>30</v>
      </c>
      <c r="E36" s="4242">
        <f t="shared" si="10"/>
        <v>45</v>
      </c>
      <c r="F36" s="3876">
        <f t="shared" si="11"/>
        <v>45</v>
      </c>
      <c r="G36" s="4241">
        <v>5</v>
      </c>
      <c r="H36" s="4240">
        <f t="shared" si="12"/>
        <v>50</v>
      </c>
      <c r="I36" s="4239">
        <f t="shared" si="13"/>
        <v>2</v>
      </c>
      <c r="J36" s="3926"/>
      <c r="K36" s="3920"/>
      <c r="L36" s="3920"/>
      <c r="M36" s="4147"/>
      <c r="N36" s="3917"/>
      <c r="O36" s="3916"/>
      <c r="P36" s="3916"/>
      <c r="Q36" s="3866"/>
      <c r="R36" s="4243"/>
      <c r="S36" s="3916"/>
      <c r="T36" s="3916"/>
      <c r="U36" s="4128"/>
      <c r="V36" s="3917"/>
      <c r="W36" s="3916"/>
      <c r="X36" s="3916"/>
      <c r="Y36" s="4128"/>
      <c r="Z36" s="3917"/>
      <c r="AA36" s="3916"/>
      <c r="AB36" s="3916"/>
      <c r="AC36" s="3956"/>
      <c r="AD36" s="4243"/>
      <c r="AE36" s="3916"/>
      <c r="AF36" s="3916"/>
      <c r="AG36" s="4128"/>
      <c r="AH36" s="3917">
        <v>15</v>
      </c>
      <c r="AI36" s="3916">
        <v>30</v>
      </c>
      <c r="AJ36" s="3916">
        <v>5</v>
      </c>
      <c r="AK36" s="3956">
        <v>2</v>
      </c>
      <c r="AL36" s="4243"/>
      <c r="AM36" s="3867"/>
      <c r="AN36" s="3867"/>
      <c r="AO36" s="4089"/>
      <c r="AP36" s="3868"/>
      <c r="AQ36" s="3867"/>
      <c r="AR36" s="3867"/>
      <c r="AS36" s="4089"/>
      <c r="AT36" s="3868"/>
      <c r="AU36" s="3867"/>
      <c r="AV36" s="3867"/>
      <c r="AW36" s="4089"/>
      <c r="AX36" s="4233" t="s">
        <v>530</v>
      </c>
    </row>
    <row r="37" spans="1:50">
      <c r="A37" s="4084">
        <v>25</v>
      </c>
      <c r="B37" s="3927" t="s">
        <v>737</v>
      </c>
      <c r="C37" s="3880">
        <f t="shared" si="8"/>
        <v>15</v>
      </c>
      <c r="D37" s="3875">
        <f t="shared" si="9"/>
        <v>0</v>
      </c>
      <c r="E37" s="4242">
        <f t="shared" si="10"/>
        <v>15</v>
      </c>
      <c r="F37" s="3875">
        <f t="shared" si="11"/>
        <v>15</v>
      </c>
      <c r="G37" s="4241">
        <v>10</v>
      </c>
      <c r="H37" s="4240">
        <f t="shared" si="12"/>
        <v>25</v>
      </c>
      <c r="I37" s="4239">
        <f t="shared" si="13"/>
        <v>1</v>
      </c>
      <c r="J37" s="4077">
        <v>15</v>
      </c>
      <c r="K37" s="3867"/>
      <c r="L37" s="3867">
        <v>10</v>
      </c>
      <c r="M37" s="4086">
        <v>1</v>
      </c>
      <c r="N37" s="3868"/>
      <c r="O37" s="3867"/>
      <c r="P37" s="3867"/>
      <c r="Q37" s="3866"/>
      <c r="R37" s="4077"/>
      <c r="S37" s="3867"/>
      <c r="T37" s="3867"/>
      <c r="U37" s="4086"/>
      <c r="V37" s="3868"/>
      <c r="W37" s="3867"/>
      <c r="X37" s="3867"/>
      <c r="Y37" s="4086"/>
      <c r="Z37" s="3868"/>
      <c r="AA37" s="3867"/>
      <c r="AB37" s="3867"/>
      <c r="AC37" s="3885"/>
      <c r="AD37" s="4077"/>
      <c r="AE37" s="3867"/>
      <c r="AF37" s="3867"/>
      <c r="AG37" s="4086"/>
      <c r="AH37" s="3868"/>
      <c r="AI37" s="3867"/>
      <c r="AJ37" s="3867"/>
      <c r="AK37" s="3885"/>
      <c r="AL37" s="4077"/>
      <c r="AM37" s="3867"/>
      <c r="AN37" s="3867"/>
      <c r="AO37" s="4086"/>
      <c r="AP37" s="3868"/>
      <c r="AQ37" s="3867"/>
      <c r="AR37" s="3867"/>
      <c r="AS37" s="4089"/>
      <c r="AT37" s="3868"/>
      <c r="AU37" s="3867"/>
      <c r="AV37" s="3867"/>
      <c r="AW37" s="4089"/>
      <c r="AX37" s="4233" t="s">
        <v>645</v>
      </c>
    </row>
    <row r="38" spans="1:50">
      <c r="A38" s="4084">
        <v>26</v>
      </c>
      <c r="B38" s="3927" t="s">
        <v>736</v>
      </c>
      <c r="C38" s="3880">
        <f t="shared" si="8"/>
        <v>0</v>
      </c>
      <c r="D38" s="3875">
        <f t="shared" si="9"/>
        <v>15</v>
      </c>
      <c r="E38" s="4242">
        <f t="shared" si="10"/>
        <v>15</v>
      </c>
      <c r="F38" s="3875">
        <f t="shared" si="11"/>
        <v>15</v>
      </c>
      <c r="G38" s="4241">
        <v>10</v>
      </c>
      <c r="H38" s="4240">
        <f t="shared" si="12"/>
        <v>25</v>
      </c>
      <c r="I38" s="4239">
        <f t="shared" si="13"/>
        <v>1</v>
      </c>
      <c r="J38" s="3880"/>
      <c r="K38" s="3875"/>
      <c r="L38" s="3875"/>
      <c r="M38" s="3820"/>
      <c r="N38" s="3868"/>
      <c r="O38" s="3867"/>
      <c r="P38" s="3867"/>
      <c r="Q38" s="3866"/>
      <c r="R38" s="4077"/>
      <c r="S38" s="3867"/>
      <c r="T38" s="3867"/>
      <c r="U38" s="4086"/>
      <c r="V38" s="3868"/>
      <c r="W38" s="3867">
        <v>15</v>
      </c>
      <c r="X38" s="3867">
        <v>10</v>
      </c>
      <c r="Y38" s="4086">
        <v>1</v>
      </c>
      <c r="Z38" s="3868"/>
      <c r="AA38" s="3867"/>
      <c r="AB38" s="3867"/>
      <c r="AC38" s="3885"/>
      <c r="AD38" s="4077"/>
      <c r="AE38" s="3867"/>
      <c r="AF38" s="3867"/>
      <c r="AG38" s="4086"/>
      <c r="AH38" s="3868"/>
      <c r="AI38" s="3867"/>
      <c r="AJ38" s="3867"/>
      <c r="AK38" s="3885"/>
      <c r="AL38" s="4077"/>
      <c r="AM38" s="3867"/>
      <c r="AN38" s="3867"/>
      <c r="AO38" s="4086"/>
      <c r="AP38" s="3868"/>
      <c r="AQ38" s="3867"/>
      <c r="AR38" s="3867"/>
      <c r="AS38" s="4089"/>
      <c r="AT38" s="3868"/>
      <c r="AU38" s="3867"/>
      <c r="AV38" s="3867"/>
      <c r="AW38" s="4089"/>
      <c r="AX38" s="4233" t="s">
        <v>534</v>
      </c>
    </row>
    <row r="39" spans="1:50" ht="15.75" thickBot="1">
      <c r="A39" s="4084">
        <v>27</v>
      </c>
      <c r="B39" s="3927" t="s">
        <v>735</v>
      </c>
      <c r="C39" s="3913">
        <f t="shared" si="8"/>
        <v>0</v>
      </c>
      <c r="D39" s="3909">
        <f t="shared" si="9"/>
        <v>15</v>
      </c>
      <c r="E39" s="4238">
        <f t="shared" si="10"/>
        <v>15</v>
      </c>
      <c r="F39" s="3909">
        <f t="shared" si="11"/>
        <v>15</v>
      </c>
      <c r="G39" s="4237">
        <v>10</v>
      </c>
      <c r="H39" s="4236">
        <f t="shared" si="12"/>
        <v>25</v>
      </c>
      <c r="I39" s="4235">
        <f t="shared" si="13"/>
        <v>1</v>
      </c>
      <c r="J39" s="3880"/>
      <c r="K39" s="3875"/>
      <c r="L39" s="3875"/>
      <c r="M39" s="3820"/>
      <c r="N39" s="3848"/>
      <c r="O39" s="3847">
        <v>15</v>
      </c>
      <c r="P39" s="3847">
        <v>10</v>
      </c>
      <c r="Q39" s="3901">
        <v>1</v>
      </c>
      <c r="R39" s="4077"/>
      <c r="S39" s="3867"/>
      <c r="T39" s="3867"/>
      <c r="U39" s="3885"/>
      <c r="V39" s="3868"/>
      <c r="W39" s="3867"/>
      <c r="X39" s="3867"/>
      <c r="Y39" s="4086"/>
      <c r="Z39" s="3848"/>
      <c r="AA39" s="3847"/>
      <c r="AB39" s="3847"/>
      <c r="AC39" s="3901"/>
      <c r="AD39" s="4077"/>
      <c r="AE39" s="3867"/>
      <c r="AF39" s="3867"/>
      <c r="AG39" s="4086"/>
      <c r="AH39" s="3848"/>
      <c r="AI39" s="3847"/>
      <c r="AJ39" s="3847"/>
      <c r="AK39" s="3901"/>
      <c r="AL39" s="4213"/>
      <c r="AM39" s="3980"/>
      <c r="AN39" s="3980"/>
      <c r="AO39" s="4212"/>
      <c r="AP39" s="3868"/>
      <c r="AQ39" s="3867"/>
      <c r="AR39" s="3867"/>
      <c r="AS39" s="4086"/>
      <c r="AT39" s="3981"/>
      <c r="AU39" s="3980"/>
      <c r="AV39" s="3980"/>
      <c r="AW39" s="4234"/>
      <c r="AX39" s="4233" t="s">
        <v>536</v>
      </c>
    </row>
    <row r="40" spans="1:50">
      <c r="A40" s="4232" t="s">
        <v>644</v>
      </c>
      <c r="B40" s="4231" t="s">
        <v>643</v>
      </c>
      <c r="C40" s="4225">
        <f t="shared" ref="C40:AW40" si="14">SUM(C41:C50)</f>
        <v>240</v>
      </c>
      <c r="D40" s="4224">
        <f t="shared" si="14"/>
        <v>555</v>
      </c>
      <c r="E40" s="4230">
        <f t="shared" si="14"/>
        <v>795</v>
      </c>
      <c r="F40" s="4224">
        <f t="shared" si="14"/>
        <v>795</v>
      </c>
      <c r="G40" s="4230">
        <f t="shared" si="14"/>
        <v>330</v>
      </c>
      <c r="H40" s="4229">
        <f t="shared" si="14"/>
        <v>1125</v>
      </c>
      <c r="I40" s="4228">
        <f t="shared" si="14"/>
        <v>45</v>
      </c>
      <c r="J40" s="4226">
        <f t="shared" si="14"/>
        <v>75</v>
      </c>
      <c r="K40" s="4224">
        <f t="shared" si="14"/>
        <v>75</v>
      </c>
      <c r="L40" s="4224">
        <f t="shared" si="14"/>
        <v>100</v>
      </c>
      <c r="M40" s="4227">
        <f t="shared" si="14"/>
        <v>10</v>
      </c>
      <c r="N40" s="4226">
        <f t="shared" si="14"/>
        <v>60</v>
      </c>
      <c r="O40" s="4224">
        <f t="shared" si="14"/>
        <v>135</v>
      </c>
      <c r="P40" s="4224">
        <f t="shared" si="14"/>
        <v>80</v>
      </c>
      <c r="Q40" s="4227">
        <f t="shared" si="14"/>
        <v>11</v>
      </c>
      <c r="R40" s="4226">
        <f t="shared" si="14"/>
        <v>30</v>
      </c>
      <c r="S40" s="4224">
        <f t="shared" si="14"/>
        <v>105</v>
      </c>
      <c r="T40" s="4224">
        <f t="shared" si="14"/>
        <v>65</v>
      </c>
      <c r="U40" s="4227">
        <f t="shared" si="14"/>
        <v>8</v>
      </c>
      <c r="V40" s="4226">
        <f t="shared" si="14"/>
        <v>30</v>
      </c>
      <c r="W40" s="4224">
        <f t="shared" si="14"/>
        <v>60</v>
      </c>
      <c r="X40" s="4224">
        <f t="shared" si="14"/>
        <v>10</v>
      </c>
      <c r="Y40" s="4227">
        <f t="shared" si="14"/>
        <v>4</v>
      </c>
      <c r="Z40" s="4226">
        <f t="shared" si="14"/>
        <v>30</v>
      </c>
      <c r="AA40" s="4224">
        <f t="shared" si="14"/>
        <v>60</v>
      </c>
      <c r="AB40" s="4224">
        <f t="shared" si="14"/>
        <v>10</v>
      </c>
      <c r="AC40" s="4227">
        <f t="shared" si="14"/>
        <v>4</v>
      </c>
      <c r="AD40" s="4226">
        <f t="shared" si="14"/>
        <v>0</v>
      </c>
      <c r="AE40" s="4224">
        <f t="shared" si="14"/>
        <v>30</v>
      </c>
      <c r="AF40" s="4224">
        <f t="shared" si="14"/>
        <v>20</v>
      </c>
      <c r="AG40" s="4227">
        <f t="shared" si="14"/>
        <v>2</v>
      </c>
      <c r="AH40" s="4226">
        <f t="shared" si="14"/>
        <v>15</v>
      </c>
      <c r="AI40" s="4224">
        <f t="shared" si="14"/>
        <v>60</v>
      </c>
      <c r="AJ40" s="4224">
        <f t="shared" si="14"/>
        <v>25</v>
      </c>
      <c r="AK40" s="4223">
        <f t="shared" si="14"/>
        <v>4</v>
      </c>
      <c r="AL40" s="4107">
        <f t="shared" si="14"/>
        <v>0</v>
      </c>
      <c r="AM40" s="4099">
        <f t="shared" si="14"/>
        <v>30</v>
      </c>
      <c r="AN40" s="4099">
        <f t="shared" si="14"/>
        <v>20</v>
      </c>
      <c r="AO40" s="4106">
        <f t="shared" si="14"/>
        <v>2</v>
      </c>
      <c r="AP40" s="4225">
        <f t="shared" si="14"/>
        <v>0</v>
      </c>
      <c r="AQ40" s="4224">
        <f t="shared" si="14"/>
        <v>0</v>
      </c>
      <c r="AR40" s="4224">
        <f t="shared" si="14"/>
        <v>0</v>
      </c>
      <c r="AS40" s="4223">
        <f t="shared" si="14"/>
        <v>0</v>
      </c>
      <c r="AT40" s="4107">
        <f t="shared" si="14"/>
        <v>0</v>
      </c>
      <c r="AU40" s="4099">
        <f t="shared" si="14"/>
        <v>0</v>
      </c>
      <c r="AV40" s="4099">
        <f t="shared" si="14"/>
        <v>0</v>
      </c>
      <c r="AW40" s="4106">
        <f t="shared" si="14"/>
        <v>0</v>
      </c>
      <c r="AX40" s="4222"/>
    </row>
    <row r="41" spans="1:50">
      <c r="A41" s="4215">
        <v>28</v>
      </c>
      <c r="B41" s="3941" t="s">
        <v>642</v>
      </c>
      <c r="C41" s="3997">
        <f t="shared" ref="C41:C50" si="15">J41+N41+R41+V41+Z41+AD41+AH41+AL41+AP41+AT41</f>
        <v>60</v>
      </c>
      <c r="D41" s="3995">
        <f t="shared" ref="D41:D50" si="16">K41+O41+S41+W41+AA41+AE41+AI41+AM41+AQ41+AU41</f>
        <v>0</v>
      </c>
      <c r="E41" s="3999">
        <f t="shared" ref="E41:E50" si="17">SUM(C41:D41)</f>
        <v>60</v>
      </c>
      <c r="F41" s="3995">
        <f t="shared" ref="F41:F50" si="18">SUM(E41:E41)</f>
        <v>60</v>
      </c>
      <c r="G41" s="3999">
        <v>40</v>
      </c>
      <c r="H41" s="4221">
        <f t="shared" ref="H41:H49" si="19">SUM(F41:G41)</f>
        <v>100</v>
      </c>
      <c r="I41" s="4220">
        <f t="shared" ref="I41:I50" si="20">M41+Q41+U41+Y41+AC41+AG41+AK41+AO41+AS41+AW41</f>
        <v>4</v>
      </c>
      <c r="J41" s="3996">
        <v>30</v>
      </c>
      <c r="K41" s="3995"/>
      <c r="L41" s="3995">
        <v>20</v>
      </c>
      <c r="M41" s="3994">
        <v>2</v>
      </c>
      <c r="N41" s="3996">
        <v>30</v>
      </c>
      <c r="O41" s="3995"/>
      <c r="P41" s="3995">
        <v>20</v>
      </c>
      <c r="Q41" s="4219">
        <v>2</v>
      </c>
      <c r="R41" s="3996"/>
      <c r="S41" s="3995"/>
      <c r="T41" s="3995"/>
      <c r="U41" s="3994"/>
      <c r="V41" s="3996"/>
      <c r="W41" s="3995"/>
      <c r="X41" s="3995"/>
      <c r="Y41" s="3994"/>
      <c r="Z41" s="3996"/>
      <c r="AA41" s="3995"/>
      <c r="AB41" s="3995"/>
      <c r="AC41" s="3994"/>
      <c r="AD41" s="3996"/>
      <c r="AE41" s="3995"/>
      <c r="AF41" s="3995"/>
      <c r="AG41" s="3994"/>
      <c r="AH41" s="3996"/>
      <c r="AI41" s="3995"/>
      <c r="AJ41" s="3995"/>
      <c r="AK41" s="3832"/>
      <c r="AL41" s="3868"/>
      <c r="AM41" s="3867"/>
      <c r="AN41" s="3867"/>
      <c r="AO41" s="3866"/>
      <c r="AP41" s="4218"/>
      <c r="AQ41" s="4153"/>
      <c r="AR41" s="4153"/>
      <c r="AS41" s="4217"/>
      <c r="AT41" s="3868"/>
      <c r="AU41" s="3867"/>
      <c r="AV41" s="3867"/>
      <c r="AW41" s="3866"/>
      <c r="AX41" s="4216" t="s">
        <v>630</v>
      </c>
    </row>
    <row r="42" spans="1:50">
      <c r="A42" s="4215">
        <v>29</v>
      </c>
      <c r="B42" s="3927" t="s">
        <v>641</v>
      </c>
      <c r="C42" s="3880">
        <f t="shared" si="15"/>
        <v>15</v>
      </c>
      <c r="D42" s="3875">
        <f t="shared" si="16"/>
        <v>90</v>
      </c>
      <c r="E42" s="3879">
        <f t="shared" si="17"/>
        <v>105</v>
      </c>
      <c r="F42" s="3875">
        <f t="shared" si="18"/>
        <v>105</v>
      </c>
      <c r="G42" s="3879">
        <v>70</v>
      </c>
      <c r="H42" s="3878">
        <f t="shared" si="19"/>
        <v>175</v>
      </c>
      <c r="I42" s="3824">
        <f t="shared" si="20"/>
        <v>7</v>
      </c>
      <c r="J42" s="3876">
        <v>15</v>
      </c>
      <c r="K42" s="3875">
        <v>30</v>
      </c>
      <c r="L42" s="3875">
        <v>30</v>
      </c>
      <c r="M42" s="3823">
        <v>3</v>
      </c>
      <c r="N42" s="3876"/>
      <c r="O42" s="3875">
        <v>30</v>
      </c>
      <c r="P42" s="3875">
        <v>20</v>
      </c>
      <c r="Q42" s="3823">
        <v>2</v>
      </c>
      <c r="R42" s="3876"/>
      <c r="S42" s="3875">
        <v>30</v>
      </c>
      <c r="T42" s="3875">
        <v>20</v>
      </c>
      <c r="U42" s="3823">
        <v>2</v>
      </c>
      <c r="V42" s="3876"/>
      <c r="W42" s="3875"/>
      <c r="X42" s="3875"/>
      <c r="Y42" s="3823"/>
      <c r="Z42" s="3876"/>
      <c r="AA42" s="3875"/>
      <c r="AB42" s="3875"/>
      <c r="AC42" s="3823"/>
      <c r="AD42" s="3876"/>
      <c r="AE42" s="3875"/>
      <c r="AF42" s="3875"/>
      <c r="AG42" s="3823"/>
      <c r="AH42" s="3876"/>
      <c r="AI42" s="3875"/>
      <c r="AJ42" s="3875"/>
      <c r="AK42" s="3820"/>
      <c r="AL42" s="3868"/>
      <c r="AM42" s="3867"/>
      <c r="AN42" s="3867"/>
      <c r="AO42" s="3866"/>
      <c r="AP42" s="4077"/>
      <c r="AQ42" s="3867"/>
      <c r="AR42" s="3867"/>
      <c r="AS42" s="4089"/>
      <c r="AT42" s="3868"/>
      <c r="AU42" s="3867"/>
      <c r="AV42" s="3867"/>
      <c r="AW42" s="3866"/>
      <c r="AX42" s="3865" t="s">
        <v>640</v>
      </c>
    </row>
    <row r="43" spans="1:50">
      <c r="A43" s="4215">
        <v>30</v>
      </c>
      <c r="B43" s="3927" t="s">
        <v>639</v>
      </c>
      <c r="C43" s="3880">
        <f t="shared" si="15"/>
        <v>30</v>
      </c>
      <c r="D43" s="3875">
        <f t="shared" si="16"/>
        <v>90</v>
      </c>
      <c r="E43" s="3879">
        <f t="shared" si="17"/>
        <v>120</v>
      </c>
      <c r="F43" s="3875">
        <f t="shared" si="18"/>
        <v>120</v>
      </c>
      <c r="G43" s="3879">
        <v>55</v>
      </c>
      <c r="H43" s="3878">
        <f t="shared" si="19"/>
        <v>175</v>
      </c>
      <c r="I43" s="3824">
        <f t="shared" si="20"/>
        <v>7</v>
      </c>
      <c r="J43" s="3876"/>
      <c r="K43" s="3875"/>
      <c r="L43" s="3875"/>
      <c r="M43" s="3823"/>
      <c r="N43" s="3876">
        <v>15</v>
      </c>
      <c r="O43" s="3875">
        <v>45</v>
      </c>
      <c r="P43" s="3875">
        <v>15</v>
      </c>
      <c r="Q43" s="3823">
        <v>3</v>
      </c>
      <c r="R43" s="3876">
        <v>15</v>
      </c>
      <c r="S43" s="3875">
        <v>45</v>
      </c>
      <c r="T43" s="3875">
        <v>40</v>
      </c>
      <c r="U43" s="3823">
        <v>4</v>
      </c>
      <c r="V43" s="3876"/>
      <c r="W43" s="3875"/>
      <c r="X43" s="3875"/>
      <c r="Y43" s="3823"/>
      <c r="Z43" s="3876"/>
      <c r="AA43" s="3875"/>
      <c r="AB43" s="3875"/>
      <c r="AC43" s="3823"/>
      <c r="AD43" s="3876"/>
      <c r="AE43" s="3875"/>
      <c r="AF43" s="3875"/>
      <c r="AG43" s="3823"/>
      <c r="AH43" s="3876"/>
      <c r="AI43" s="3875"/>
      <c r="AJ43" s="3875"/>
      <c r="AK43" s="3820"/>
      <c r="AL43" s="3868"/>
      <c r="AM43" s="3867"/>
      <c r="AN43" s="3867"/>
      <c r="AO43" s="3866"/>
      <c r="AP43" s="4077"/>
      <c r="AQ43" s="3867"/>
      <c r="AR43" s="3867"/>
      <c r="AS43" s="4089"/>
      <c r="AT43" s="3868"/>
      <c r="AU43" s="3867"/>
      <c r="AV43" s="3867"/>
      <c r="AW43" s="3866"/>
      <c r="AX43" s="3865" t="s">
        <v>672</v>
      </c>
    </row>
    <row r="44" spans="1:50">
      <c r="A44" s="4215">
        <v>31</v>
      </c>
      <c r="B44" s="3927" t="s">
        <v>637</v>
      </c>
      <c r="C44" s="3880">
        <f t="shared" si="15"/>
        <v>45</v>
      </c>
      <c r="D44" s="3875">
        <f t="shared" si="16"/>
        <v>90</v>
      </c>
      <c r="E44" s="3879">
        <f t="shared" si="17"/>
        <v>135</v>
      </c>
      <c r="F44" s="3875">
        <f t="shared" si="18"/>
        <v>135</v>
      </c>
      <c r="G44" s="3879">
        <v>15</v>
      </c>
      <c r="H44" s="3878">
        <f t="shared" si="19"/>
        <v>150</v>
      </c>
      <c r="I44" s="3824">
        <f t="shared" si="20"/>
        <v>6</v>
      </c>
      <c r="J44" s="3822"/>
      <c r="K44" s="3821"/>
      <c r="L44" s="3821"/>
      <c r="M44" s="3823"/>
      <c r="N44" s="3876">
        <v>15</v>
      </c>
      <c r="O44" s="3875">
        <v>30</v>
      </c>
      <c r="P44" s="3875">
        <v>5</v>
      </c>
      <c r="Q44" s="3823">
        <v>2</v>
      </c>
      <c r="R44" s="3876">
        <v>15</v>
      </c>
      <c r="S44" s="3875">
        <v>30</v>
      </c>
      <c r="T44" s="3875">
        <v>5</v>
      </c>
      <c r="U44" s="3823">
        <v>2</v>
      </c>
      <c r="V44" s="3876">
        <v>15</v>
      </c>
      <c r="W44" s="3875">
        <v>30</v>
      </c>
      <c r="X44" s="3875">
        <v>5</v>
      </c>
      <c r="Y44" s="3823">
        <v>2</v>
      </c>
      <c r="Z44" s="3876"/>
      <c r="AA44" s="3875"/>
      <c r="AB44" s="3875"/>
      <c r="AC44" s="3823"/>
      <c r="AD44" s="3876"/>
      <c r="AE44" s="3875"/>
      <c r="AF44" s="3875"/>
      <c r="AG44" s="3823"/>
      <c r="AH44" s="3876"/>
      <c r="AI44" s="3875"/>
      <c r="AJ44" s="3875"/>
      <c r="AK44" s="3820"/>
      <c r="AL44" s="3868"/>
      <c r="AM44" s="3867"/>
      <c r="AN44" s="3867"/>
      <c r="AO44" s="3866"/>
      <c r="AP44" s="4077"/>
      <c r="AQ44" s="3867"/>
      <c r="AR44" s="3867"/>
      <c r="AS44" s="4089"/>
      <c r="AT44" s="3868"/>
      <c r="AU44" s="3867"/>
      <c r="AV44" s="3867"/>
      <c r="AW44" s="3866"/>
      <c r="AX44" s="3865" t="s">
        <v>734</v>
      </c>
    </row>
    <row r="45" spans="1:50">
      <c r="A45" s="4215">
        <v>32</v>
      </c>
      <c r="B45" s="3927" t="s">
        <v>635</v>
      </c>
      <c r="C45" s="3880">
        <f t="shared" si="15"/>
        <v>30</v>
      </c>
      <c r="D45" s="3875">
        <f t="shared" si="16"/>
        <v>60</v>
      </c>
      <c r="E45" s="3879">
        <f t="shared" si="17"/>
        <v>90</v>
      </c>
      <c r="F45" s="3875">
        <f t="shared" si="18"/>
        <v>90</v>
      </c>
      <c r="G45" s="3879">
        <v>10</v>
      </c>
      <c r="H45" s="3878">
        <f t="shared" si="19"/>
        <v>100</v>
      </c>
      <c r="I45" s="3824">
        <f t="shared" si="20"/>
        <v>4</v>
      </c>
      <c r="J45" s="3876"/>
      <c r="K45" s="3875"/>
      <c r="L45" s="3875"/>
      <c r="M45" s="3823"/>
      <c r="N45" s="3876"/>
      <c r="O45" s="3875"/>
      <c r="P45" s="3875"/>
      <c r="Q45" s="3823"/>
      <c r="R45" s="3876"/>
      <c r="S45" s="3875"/>
      <c r="T45" s="3875"/>
      <c r="U45" s="3823"/>
      <c r="V45" s="3876">
        <v>15</v>
      </c>
      <c r="W45" s="3875">
        <v>30</v>
      </c>
      <c r="X45" s="3875">
        <v>5</v>
      </c>
      <c r="Y45" s="3823">
        <v>2</v>
      </c>
      <c r="Z45" s="3876">
        <v>15</v>
      </c>
      <c r="AA45" s="3875">
        <v>30</v>
      </c>
      <c r="AB45" s="3875">
        <v>5</v>
      </c>
      <c r="AC45" s="3823">
        <v>2</v>
      </c>
      <c r="AD45" s="3876"/>
      <c r="AE45" s="3875"/>
      <c r="AF45" s="3875"/>
      <c r="AG45" s="3823"/>
      <c r="AH45" s="3876"/>
      <c r="AI45" s="3875"/>
      <c r="AJ45" s="3875"/>
      <c r="AK45" s="3820"/>
      <c r="AL45" s="3868"/>
      <c r="AM45" s="3867"/>
      <c r="AN45" s="3867"/>
      <c r="AO45" s="3885"/>
      <c r="AP45" s="4077"/>
      <c r="AQ45" s="3867"/>
      <c r="AR45" s="3867"/>
      <c r="AS45" s="4086"/>
      <c r="AT45" s="3868"/>
      <c r="AU45" s="3867"/>
      <c r="AV45" s="3867"/>
      <c r="AW45" s="3885"/>
      <c r="AX45" s="3884" t="s">
        <v>634</v>
      </c>
    </row>
    <row r="46" spans="1:50">
      <c r="A46" s="4215">
        <v>33</v>
      </c>
      <c r="B46" s="3927" t="s">
        <v>633</v>
      </c>
      <c r="C46" s="3880">
        <f t="shared" si="15"/>
        <v>15</v>
      </c>
      <c r="D46" s="3875">
        <f t="shared" si="16"/>
        <v>90</v>
      </c>
      <c r="E46" s="3879">
        <f t="shared" si="17"/>
        <v>105</v>
      </c>
      <c r="F46" s="3875">
        <f t="shared" si="18"/>
        <v>105</v>
      </c>
      <c r="G46" s="3879">
        <v>45</v>
      </c>
      <c r="H46" s="3878">
        <f t="shared" si="19"/>
        <v>150</v>
      </c>
      <c r="I46" s="3824">
        <f t="shared" si="20"/>
        <v>6</v>
      </c>
      <c r="J46" s="3876"/>
      <c r="K46" s="3875"/>
      <c r="L46" s="3875"/>
      <c r="M46" s="3823"/>
      <c r="N46" s="3876"/>
      <c r="O46" s="3875"/>
      <c r="P46" s="3875"/>
      <c r="Q46" s="3823"/>
      <c r="R46" s="3876"/>
      <c r="S46" s="3875"/>
      <c r="T46" s="3875"/>
      <c r="U46" s="3823"/>
      <c r="V46" s="3876"/>
      <c r="W46" s="3875"/>
      <c r="X46" s="3875"/>
      <c r="Y46" s="3823"/>
      <c r="Z46" s="3876">
        <v>15</v>
      </c>
      <c r="AA46" s="3875">
        <v>30</v>
      </c>
      <c r="AB46" s="3875">
        <v>5</v>
      </c>
      <c r="AC46" s="3823">
        <v>2</v>
      </c>
      <c r="AD46" s="3876"/>
      <c r="AE46" s="3875">
        <v>30</v>
      </c>
      <c r="AF46" s="3875">
        <v>20</v>
      </c>
      <c r="AG46" s="3823">
        <v>2</v>
      </c>
      <c r="AH46" s="3876"/>
      <c r="AI46" s="3875">
        <v>30</v>
      </c>
      <c r="AJ46" s="3875">
        <v>20</v>
      </c>
      <c r="AK46" s="3820">
        <v>2</v>
      </c>
      <c r="AL46" s="3868"/>
      <c r="AM46" s="3867"/>
      <c r="AN46" s="3867"/>
      <c r="AO46" s="3885"/>
      <c r="AP46" s="4077"/>
      <c r="AQ46" s="3867"/>
      <c r="AR46" s="3867"/>
      <c r="AS46" s="4086"/>
      <c r="AT46" s="3868"/>
      <c r="AU46" s="3867"/>
      <c r="AV46" s="3867"/>
      <c r="AW46" s="3885"/>
      <c r="AX46" s="3884" t="s">
        <v>728</v>
      </c>
    </row>
    <row r="47" spans="1:50">
      <c r="A47" s="4215">
        <v>34</v>
      </c>
      <c r="B47" s="3927" t="s">
        <v>631</v>
      </c>
      <c r="C47" s="3880">
        <f t="shared" si="15"/>
        <v>15</v>
      </c>
      <c r="D47" s="3875">
        <f t="shared" si="16"/>
        <v>60</v>
      </c>
      <c r="E47" s="3879">
        <f t="shared" si="17"/>
        <v>75</v>
      </c>
      <c r="F47" s="3875">
        <f t="shared" si="18"/>
        <v>75</v>
      </c>
      <c r="G47" s="3879">
        <v>50</v>
      </c>
      <c r="H47" s="3878">
        <f t="shared" si="19"/>
        <v>125</v>
      </c>
      <c r="I47" s="3824">
        <f t="shared" si="20"/>
        <v>5</v>
      </c>
      <c r="J47" s="3876">
        <v>15</v>
      </c>
      <c r="K47" s="3875">
        <v>30</v>
      </c>
      <c r="L47" s="3875">
        <v>30</v>
      </c>
      <c r="M47" s="3823">
        <v>3</v>
      </c>
      <c r="N47" s="3876"/>
      <c r="O47" s="3875">
        <v>30</v>
      </c>
      <c r="P47" s="3875">
        <v>20</v>
      </c>
      <c r="Q47" s="3823">
        <v>2</v>
      </c>
      <c r="R47" s="3876"/>
      <c r="S47" s="3875"/>
      <c r="T47" s="3875"/>
      <c r="U47" s="3823"/>
      <c r="V47" s="3876"/>
      <c r="W47" s="3875"/>
      <c r="X47" s="3875"/>
      <c r="Y47" s="3823"/>
      <c r="Z47" s="3876"/>
      <c r="AA47" s="3875"/>
      <c r="AB47" s="3875"/>
      <c r="AC47" s="3823"/>
      <c r="AD47" s="3876"/>
      <c r="AE47" s="3875"/>
      <c r="AF47" s="3875"/>
      <c r="AG47" s="3823"/>
      <c r="AH47" s="3876"/>
      <c r="AI47" s="3875"/>
      <c r="AJ47" s="3875"/>
      <c r="AK47" s="3820"/>
      <c r="AL47" s="3868"/>
      <c r="AM47" s="3867"/>
      <c r="AN47" s="3867"/>
      <c r="AO47" s="3885"/>
      <c r="AP47" s="4077"/>
      <c r="AQ47" s="3867"/>
      <c r="AR47" s="3867"/>
      <c r="AS47" s="4086"/>
      <c r="AT47" s="3868"/>
      <c r="AU47" s="3867"/>
      <c r="AV47" s="3867"/>
      <c r="AW47" s="3885"/>
      <c r="AX47" s="3884" t="s">
        <v>630</v>
      </c>
    </row>
    <row r="48" spans="1:50">
      <c r="A48" s="4215">
        <v>35</v>
      </c>
      <c r="B48" s="3927" t="s">
        <v>629</v>
      </c>
      <c r="C48" s="3880">
        <f t="shared" si="15"/>
        <v>15</v>
      </c>
      <c r="D48" s="3875">
        <f t="shared" si="16"/>
        <v>15</v>
      </c>
      <c r="E48" s="3879">
        <f t="shared" si="17"/>
        <v>30</v>
      </c>
      <c r="F48" s="3875">
        <f t="shared" si="18"/>
        <v>30</v>
      </c>
      <c r="G48" s="3879">
        <v>20</v>
      </c>
      <c r="H48" s="3878">
        <f t="shared" si="19"/>
        <v>50</v>
      </c>
      <c r="I48" s="3824">
        <f t="shared" si="20"/>
        <v>2</v>
      </c>
      <c r="J48" s="3876">
        <v>15</v>
      </c>
      <c r="K48" s="3875">
        <v>15</v>
      </c>
      <c r="L48" s="3875">
        <v>20</v>
      </c>
      <c r="M48" s="3823">
        <v>2</v>
      </c>
      <c r="N48" s="3876"/>
      <c r="O48" s="3875"/>
      <c r="P48" s="3875"/>
      <c r="Q48" s="3823"/>
      <c r="R48" s="3876"/>
      <c r="S48" s="3875"/>
      <c r="T48" s="3875"/>
      <c r="U48" s="3823"/>
      <c r="V48" s="3876"/>
      <c r="W48" s="3875"/>
      <c r="X48" s="3875"/>
      <c r="Y48" s="3823"/>
      <c r="Z48" s="3876"/>
      <c r="AA48" s="3875"/>
      <c r="AB48" s="3875"/>
      <c r="AC48" s="3823"/>
      <c r="AD48" s="3876"/>
      <c r="AE48" s="3875"/>
      <c r="AF48" s="3875"/>
      <c r="AG48" s="3823"/>
      <c r="AH48" s="3876"/>
      <c r="AI48" s="3875"/>
      <c r="AJ48" s="3875"/>
      <c r="AK48" s="3820"/>
      <c r="AL48" s="3868"/>
      <c r="AM48" s="3867"/>
      <c r="AN48" s="3867"/>
      <c r="AO48" s="3885"/>
      <c r="AP48" s="4077"/>
      <c r="AQ48" s="3867"/>
      <c r="AR48" s="3867"/>
      <c r="AS48" s="4086"/>
      <c r="AT48" s="3868"/>
      <c r="AU48" s="3867"/>
      <c r="AV48" s="3867"/>
      <c r="AW48" s="3885"/>
      <c r="AX48" s="3884" t="s">
        <v>628</v>
      </c>
    </row>
    <row r="49" spans="1:50">
      <c r="A49" s="4215">
        <v>36</v>
      </c>
      <c r="B49" s="4214" t="s">
        <v>733</v>
      </c>
      <c r="C49" s="4046">
        <f t="shared" si="15"/>
        <v>15</v>
      </c>
      <c r="D49" s="4038">
        <f t="shared" si="16"/>
        <v>30</v>
      </c>
      <c r="E49" s="4045">
        <f t="shared" si="17"/>
        <v>45</v>
      </c>
      <c r="F49" s="4038">
        <f t="shared" si="18"/>
        <v>45</v>
      </c>
      <c r="G49" s="4045">
        <v>5</v>
      </c>
      <c r="H49" s="4044">
        <f t="shared" si="19"/>
        <v>50</v>
      </c>
      <c r="I49" s="4043">
        <f t="shared" si="20"/>
        <v>2</v>
      </c>
      <c r="J49" s="3858"/>
      <c r="K49" s="3857"/>
      <c r="L49" s="3857"/>
      <c r="M49" s="3856"/>
      <c r="N49" s="3858"/>
      <c r="O49" s="3857"/>
      <c r="P49" s="3857"/>
      <c r="Q49" s="3856"/>
      <c r="R49" s="3858"/>
      <c r="S49" s="3857"/>
      <c r="T49" s="3857"/>
      <c r="U49" s="3856"/>
      <c r="V49" s="3858"/>
      <c r="W49" s="3857"/>
      <c r="X49" s="3857"/>
      <c r="Y49" s="3856"/>
      <c r="Z49" s="3858"/>
      <c r="AA49" s="3857"/>
      <c r="AB49" s="3857"/>
      <c r="AC49" s="3856"/>
      <c r="AD49" s="4039"/>
      <c r="AE49" s="4038"/>
      <c r="AF49" s="4038"/>
      <c r="AG49" s="4037"/>
      <c r="AH49" s="3858">
        <v>15</v>
      </c>
      <c r="AI49" s="3857">
        <v>30</v>
      </c>
      <c r="AJ49" s="3857">
        <v>5</v>
      </c>
      <c r="AK49" s="4176">
        <v>2</v>
      </c>
      <c r="AL49" s="3868"/>
      <c r="AM49" s="3867"/>
      <c r="AN49" s="3867"/>
      <c r="AO49" s="3885"/>
      <c r="AP49" s="4213"/>
      <c r="AQ49" s="3980"/>
      <c r="AR49" s="3980"/>
      <c r="AS49" s="4212"/>
      <c r="AT49" s="3868"/>
      <c r="AU49" s="3867"/>
      <c r="AV49" s="3867"/>
      <c r="AW49" s="3885"/>
      <c r="AX49" s="4211" t="s">
        <v>530</v>
      </c>
    </row>
    <row r="50" spans="1:50" ht="15.75" thickBot="1">
      <c r="A50" s="4210">
        <v>37</v>
      </c>
      <c r="B50" s="4123" t="s">
        <v>732</v>
      </c>
      <c r="C50" s="4061">
        <f t="shared" si="15"/>
        <v>0</v>
      </c>
      <c r="D50" s="4060">
        <f t="shared" si="16"/>
        <v>30</v>
      </c>
      <c r="E50" s="4070">
        <f t="shared" si="17"/>
        <v>30</v>
      </c>
      <c r="F50" s="4060">
        <f t="shared" si="18"/>
        <v>30</v>
      </c>
      <c r="G50" s="4070">
        <v>20</v>
      </c>
      <c r="H50" s="4069">
        <v>50</v>
      </c>
      <c r="I50" s="4068">
        <f t="shared" si="20"/>
        <v>2</v>
      </c>
      <c r="J50" s="4208"/>
      <c r="K50" s="4207"/>
      <c r="L50" s="4207"/>
      <c r="M50" s="4209"/>
      <c r="N50" s="4208"/>
      <c r="O50" s="4207"/>
      <c r="P50" s="4207"/>
      <c r="Q50" s="4209"/>
      <c r="R50" s="4208"/>
      <c r="S50" s="4207"/>
      <c r="T50" s="4207"/>
      <c r="U50" s="4209"/>
      <c r="V50" s="4208"/>
      <c r="W50" s="4207"/>
      <c r="X50" s="4207"/>
      <c r="Y50" s="4209"/>
      <c r="Z50" s="4208"/>
      <c r="AA50" s="4207"/>
      <c r="AB50" s="4207"/>
      <c r="AC50" s="4209"/>
      <c r="AD50" s="4066"/>
      <c r="AE50" s="4060"/>
      <c r="AF50" s="4060"/>
      <c r="AG50" s="4067"/>
      <c r="AH50" s="4208"/>
      <c r="AI50" s="4207"/>
      <c r="AJ50" s="4207"/>
      <c r="AK50" s="4206"/>
      <c r="AL50" s="3848"/>
      <c r="AM50" s="3847">
        <v>30</v>
      </c>
      <c r="AN50" s="3847">
        <v>20</v>
      </c>
      <c r="AO50" s="3901">
        <v>2</v>
      </c>
      <c r="AP50" s="4205"/>
      <c r="AQ50" s="3847"/>
      <c r="AR50" s="3847"/>
      <c r="AS50" s="4204"/>
      <c r="AT50" s="3848"/>
      <c r="AU50" s="3847"/>
      <c r="AV50" s="3847"/>
      <c r="AW50" s="3901"/>
      <c r="AX50" s="4203" t="s">
        <v>484</v>
      </c>
    </row>
    <row r="51" spans="1:50">
      <c r="A51" s="4202" t="s">
        <v>625</v>
      </c>
      <c r="B51" s="4201" t="s">
        <v>624</v>
      </c>
      <c r="C51" s="4055">
        <f t="shared" ref="C51:H51" si="21">C52+C65+C70+C79+C83</f>
        <v>540</v>
      </c>
      <c r="D51" s="4051">
        <f t="shared" si="21"/>
        <v>1140</v>
      </c>
      <c r="E51" s="4200">
        <f t="shared" si="21"/>
        <v>1680</v>
      </c>
      <c r="F51" s="4051">
        <f t="shared" si="21"/>
        <v>1680</v>
      </c>
      <c r="G51" s="4200">
        <f t="shared" si="21"/>
        <v>795</v>
      </c>
      <c r="H51" s="4199">
        <f t="shared" si="21"/>
        <v>2475</v>
      </c>
      <c r="I51" s="4198">
        <f>SUM(I52:I86)-I52-I65-I70-I79-I83</f>
        <v>99</v>
      </c>
      <c r="J51" s="4052">
        <f t="shared" ref="J51:AW51" si="22">J52+J65+J70+J79+J83</f>
        <v>0</v>
      </c>
      <c r="K51" s="4051">
        <f t="shared" si="22"/>
        <v>0</v>
      </c>
      <c r="L51" s="4051">
        <f t="shared" si="22"/>
        <v>0</v>
      </c>
      <c r="M51" s="4053">
        <f t="shared" si="22"/>
        <v>0</v>
      </c>
      <c r="N51" s="4052">
        <f t="shared" si="22"/>
        <v>0</v>
      </c>
      <c r="O51" s="4051">
        <f t="shared" si="22"/>
        <v>0</v>
      </c>
      <c r="P51" s="4051">
        <f t="shared" si="22"/>
        <v>0</v>
      </c>
      <c r="Q51" s="4053">
        <f t="shared" si="22"/>
        <v>0</v>
      </c>
      <c r="R51" s="4197">
        <f t="shared" si="22"/>
        <v>90</v>
      </c>
      <c r="S51" s="4051">
        <f t="shared" si="22"/>
        <v>105</v>
      </c>
      <c r="T51" s="4051">
        <f t="shared" si="22"/>
        <v>130</v>
      </c>
      <c r="U51" s="4053">
        <f t="shared" si="22"/>
        <v>13</v>
      </c>
      <c r="V51" s="4052">
        <f t="shared" si="22"/>
        <v>45</v>
      </c>
      <c r="W51" s="4051">
        <f t="shared" si="22"/>
        <v>180</v>
      </c>
      <c r="X51" s="4051">
        <f t="shared" si="22"/>
        <v>75</v>
      </c>
      <c r="Y51" s="4053">
        <f t="shared" si="22"/>
        <v>12</v>
      </c>
      <c r="Z51" s="4052">
        <f t="shared" si="22"/>
        <v>105</v>
      </c>
      <c r="AA51" s="4051">
        <f t="shared" si="22"/>
        <v>210</v>
      </c>
      <c r="AB51" s="4051">
        <f t="shared" si="22"/>
        <v>160</v>
      </c>
      <c r="AC51" s="4053">
        <f t="shared" si="22"/>
        <v>19</v>
      </c>
      <c r="AD51" s="4052">
        <f t="shared" si="22"/>
        <v>105</v>
      </c>
      <c r="AE51" s="4051">
        <f t="shared" si="22"/>
        <v>225</v>
      </c>
      <c r="AF51" s="4051">
        <f t="shared" si="22"/>
        <v>180</v>
      </c>
      <c r="AG51" s="4053">
        <f t="shared" si="22"/>
        <v>20</v>
      </c>
      <c r="AH51" s="4052">
        <f t="shared" si="22"/>
        <v>90</v>
      </c>
      <c r="AI51" s="4051">
        <f t="shared" si="22"/>
        <v>180</v>
      </c>
      <c r="AJ51" s="4051">
        <f t="shared" si="22"/>
        <v>155</v>
      </c>
      <c r="AK51" s="4053">
        <f t="shared" si="22"/>
        <v>17</v>
      </c>
      <c r="AL51" s="4196">
        <f t="shared" si="22"/>
        <v>75</v>
      </c>
      <c r="AM51" s="4192">
        <f t="shared" si="22"/>
        <v>165</v>
      </c>
      <c r="AN51" s="4192">
        <f t="shared" si="22"/>
        <v>60</v>
      </c>
      <c r="AO51" s="4191">
        <f t="shared" si="22"/>
        <v>12</v>
      </c>
      <c r="AP51" s="4195">
        <f t="shared" si="22"/>
        <v>30</v>
      </c>
      <c r="AQ51" s="4102">
        <f t="shared" si="22"/>
        <v>75</v>
      </c>
      <c r="AR51" s="4102">
        <f t="shared" si="22"/>
        <v>45</v>
      </c>
      <c r="AS51" s="4194">
        <f t="shared" si="22"/>
        <v>6</v>
      </c>
      <c r="AT51" s="4193">
        <f t="shared" si="22"/>
        <v>0</v>
      </c>
      <c r="AU51" s="4192">
        <f t="shared" si="22"/>
        <v>0</v>
      </c>
      <c r="AV51" s="4192">
        <f t="shared" si="22"/>
        <v>0</v>
      </c>
      <c r="AW51" s="4191">
        <f t="shared" si="22"/>
        <v>0</v>
      </c>
      <c r="AX51" s="4049"/>
    </row>
    <row r="52" spans="1:50">
      <c r="A52" s="4190">
        <v>38</v>
      </c>
      <c r="B52" s="4144" t="s">
        <v>623</v>
      </c>
      <c r="C52" s="4141">
        <f>SUM(C53:C64)</f>
        <v>180</v>
      </c>
      <c r="D52" s="4138">
        <f t="shared" ref="D52:D86" si="23">K52+O52+S52+W52+AA52+AE52+AI52+AM52+AQ52+AU52</f>
        <v>225</v>
      </c>
      <c r="E52" s="4143">
        <f t="shared" ref="E52:E69" si="24">SUM(C52:D52)</f>
        <v>405</v>
      </c>
      <c r="F52" s="4138">
        <f>SUM(F53:F64)</f>
        <v>405</v>
      </c>
      <c r="G52" s="4143">
        <f>SUM(G53:G64)</f>
        <v>270</v>
      </c>
      <c r="H52" s="4142">
        <f>SUM(H53:H64)</f>
        <v>675</v>
      </c>
      <c r="I52" s="4151">
        <f>SUM(I53:I64)</f>
        <v>27</v>
      </c>
      <c r="J52" s="4139"/>
      <c r="K52" s="4138"/>
      <c r="L52" s="4138"/>
      <c r="M52" s="4140"/>
      <c r="N52" s="4139"/>
      <c r="O52" s="4138"/>
      <c r="P52" s="4138"/>
      <c r="Q52" s="4140"/>
      <c r="R52" s="4139">
        <f t="shared" ref="R52:AW52" si="25">SUM(R53:R64)</f>
        <v>90</v>
      </c>
      <c r="S52" s="4138">
        <f t="shared" si="25"/>
        <v>105</v>
      </c>
      <c r="T52" s="4138">
        <f t="shared" si="25"/>
        <v>130</v>
      </c>
      <c r="U52" s="4140">
        <f t="shared" si="25"/>
        <v>13</v>
      </c>
      <c r="V52" s="4139">
        <f t="shared" si="25"/>
        <v>0</v>
      </c>
      <c r="W52" s="4138">
        <f t="shared" si="25"/>
        <v>0</v>
      </c>
      <c r="X52" s="4138">
        <f t="shared" si="25"/>
        <v>0</v>
      </c>
      <c r="Y52" s="4140">
        <f t="shared" si="25"/>
        <v>0</v>
      </c>
      <c r="Z52" s="4139">
        <f t="shared" si="25"/>
        <v>30</v>
      </c>
      <c r="AA52" s="4138">
        <f t="shared" si="25"/>
        <v>60</v>
      </c>
      <c r="AB52" s="4138">
        <f t="shared" si="25"/>
        <v>60</v>
      </c>
      <c r="AC52" s="4140">
        <f t="shared" si="25"/>
        <v>6</v>
      </c>
      <c r="AD52" s="4139">
        <f t="shared" si="25"/>
        <v>30</v>
      </c>
      <c r="AE52" s="4138">
        <f t="shared" si="25"/>
        <v>30</v>
      </c>
      <c r="AF52" s="4138">
        <f t="shared" si="25"/>
        <v>40</v>
      </c>
      <c r="AG52" s="4140">
        <f t="shared" si="25"/>
        <v>4</v>
      </c>
      <c r="AH52" s="4139">
        <f t="shared" si="25"/>
        <v>30</v>
      </c>
      <c r="AI52" s="4138">
        <f t="shared" si="25"/>
        <v>30</v>
      </c>
      <c r="AJ52" s="4138">
        <f t="shared" si="25"/>
        <v>40</v>
      </c>
      <c r="AK52" s="4140">
        <f t="shared" si="25"/>
        <v>4</v>
      </c>
      <c r="AL52" s="4139">
        <f t="shared" si="25"/>
        <v>0</v>
      </c>
      <c r="AM52" s="4138">
        <f t="shared" si="25"/>
        <v>0</v>
      </c>
      <c r="AN52" s="4138">
        <f t="shared" si="25"/>
        <v>0</v>
      </c>
      <c r="AO52" s="4137">
        <f t="shared" si="25"/>
        <v>0</v>
      </c>
      <c r="AP52" s="4189">
        <f t="shared" si="25"/>
        <v>0</v>
      </c>
      <c r="AQ52" s="4138">
        <f t="shared" si="25"/>
        <v>0</v>
      </c>
      <c r="AR52" s="4138">
        <f t="shared" si="25"/>
        <v>0</v>
      </c>
      <c r="AS52" s="4188">
        <f t="shared" si="25"/>
        <v>0</v>
      </c>
      <c r="AT52" s="4141">
        <f t="shared" si="25"/>
        <v>0</v>
      </c>
      <c r="AU52" s="4138">
        <f t="shared" si="25"/>
        <v>0</v>
      </c>
      <c r="AV52" s="4138">
        <f t="shared" si="25"/>
        <v>0</v>
      </c>
      <c r="AW52" s="4137">
        <f t="shared" si="25"/>
        <v>0</v>
      </c>
      <c r="AX52" s="4187" t="s">
        <v>728</v>
      </c>
    </row>
    <row r="53" spans="1:50" ht="25.5">
      <c r="A53" s="4185">
        <v>38.1</v>
      </c>
      <c r="B53" s="4186" t="s">
        <v>621</v>
      </c>
      <c r="C53" s="3880">
        <f t="shared" ref="C53:C86" si="26">J53+N53+R53+V53+Z53+AD53+AH53+AL53+AP53+AT53</f>
        <v>15</v>
      </c>
      <c r="D53" s="3875">
        <f t="shared" si="23"/>
        <v>30</v>
      </c>
      <c r="E53" s="3879">
        <f t="shared" si="24"/>
        <v>45</v>
      </c>
      <c r="F53" s="3875">
        <f t="shared" ref="F53:F64" si="27">SUM(E53:E53)</f>
        <v>45</v>
      </c>
      <c r="G53" s="3879">
        <v>30</v>
      </c>
      <c r="H53" s="3878">
        <f t="shared" ref="H53:H64" si="28">SUM(F53:G53)</f>
        <v>75</v>
      </c>
      <c r="I53" s="3824">
        <f t="shared" ref="I53:I64" si="29">M53+Q53+U53+Y53+AC53+AG53+AK53+AO53+AS53+AW53</f>
        <v>3</v>
      </c>
      <c r="J53" s="3876"/>
      <c r="K53" s="3875"/>
      <c r="L53" s="3875"/>
      <c r="M53" s="3823"/>
      <c r="N53" s="3876"/>
      <c r="O53" s="3875"/>
      <c r="P53" s="3875"/>
      <c r="Q53" s="3823"/>
      <c r="R53" s="3921">
        <v>15</v>
      </c>
      <c r="S53" s="3920">
        <v>30</v>
      </c>
      <c r="T53" s="3920">
        <v>30</v>
      </c>
      <c r="U53" s="3919">
        <v>3</v>
      </c>
      <c r="V53" s="3921"/>
      <c r="W53" s="3920"/>
      <c r="X53" s="3920"/>
      <c r="Y53" s="3919"/>
      <c r="Z53" s="3921"/>
      <c r="AA53" s="3920"/>
      <c r="AB53" s="3920"/>
      <c r="AC53" s="3919"/>
      <c r="AD53" s="3921"/>
      <c r="AE53" s="3920"/>
      <c r="AF53" s="3920"/>
      <c r="AG53" s="3919"/>
      <c r="AH53" s="3921"/>
      <c r="AI53" s="3920"/>
      <c r="AJ53" s="3920"/>
      <c r="AK53" s="3919"/>
      <c r="AL53" s="3876"/>
      <c r="AM53" s="3875"/>
      <c r="AN53" s="3875"/>
      <c r="AO53" s="3820"/>
      <c r="AP53" s="4181"/>
      <c r="AQ53" s="3875"/>
      <c r="AR53" s="3875"/>
      <c r="AS53" s="4180"/>
      <c r="AT53" s="3880"/>
      <c r="AU53" s="3875"/>
      <c r="AV53" s="3875"/>
      <c r="AW53" s="3820"/>
      <c r="AX53" s="4179" t="s">
        <v>552</v>
      </c>
    </row>
    <row r="54" spans="1:50">
      <c r="A54" s="4185">
        <v>38.200000000000003</v>
      </c>
      <c r="B54" s="3881" t="s">
        <v>619</v>
      </c>
      <c r="C54" s="3880">
        <f t="shared" si="26"/>
        <v>15</v>
      </c>
      <c r="D54" s="3875">
        <f t="shared" si="23"/>
        <v>15</v>
      </c>
      <c r="E54" s="3879">
        <f t="shared" si="24"/>
        <v>30</v>
      </c>
      <c r="F54" s="3875">
        <f t="shared" si="27"/>
        <v>30</v>
      </c>
      <c r="G54" s="3879">
        <v>20</v>
      </c>
      <c r="H54" s="3878">
        <f t="shared" si="28"/>
        <v>50</v>
      </c>
      <c r="I54" s="3824">
        <f t="shared" si="29"/>
        <v>2</v>
      </c>
      <c r="J54" s="3876"/>
      <c r="K54" s="3875"/>
      <c r="L54" s="3875"/>
      <c r="M54" s="3823"/>
      <c r="N54" s="3876"/>
      <c r="O54" s="3875"/>
      <c r="P54" s="3875"/>
      <c r="Q54" s="3823"/>
      <c r="R54" s="3921">
        <v>15</v>
      </c>
      <c r="S54" s="3920">
        <v>15</v>
      </c>
      <c r="T54" s="3920">
        <v>20</v>
      </c>
      <c r="U54" s="3919">
        <v>2</v>
      </c>
      <c r="V54" s="3921"/>
      <c r="W54" s="3920"/>
      <c r="X54" s="3920"/>
      <c r="Y54" s="3919"/>
      <c r="Z54" s="3921"/>
      <c r="AA54" s="3920"/>
      <c r="AB54" s="3920"/>
      <c r="AC54" s="3919"/>
      <c r="AD54" s="3921"/>
      <c r="AE54" s="3920"/>
      <c r="AF54" s="3920"/>
      <c r="AG54" s="3919"/>
      <c r="AH54" s="3921"/>
      <c r="AI54" s="3920"/>
      <c r="AJ54" s="3920"/>
      <c r="AK54" s="3919"/>
      <c r="AL54" s="3876"/>
      <c r="AM54" s="3875"/>
      <c r="AN54" s="3875"/>
      <c r="AO54" s="3820"/>
      <c r="AP54" s="4181"/>
      <c r="AQ54" s="3875"/>
      <c r="AR54" s="3875"/>
      <c r="AS54" s="4180"/>
      <c r="AT54" s="3880"/>
      <c r="AU54" s="3875"/>
      <c r="AV54" s="3875"/>
      <c r="AW54" s="3820"/>
      <c r="AX54" s="4179" t="s">
        <v>552</v>
      </c>
    </row>
    <row r="55" spans="1:50">
      <c r="A55" s="4185">
        <v>38.299999999999997</v>
      </c>
      <c r="B55" s="3927" t="s">
        <v>617</v>
      </c>
      <c r="C55" s="3926">
        <f t="shared" si="26"/>
        <v>15</v>
      </c>
      <c r="D55" s="3920">
        <f t="shared" si="23"/>
        <v>15</v>
      </c>
      <c r="E55" s="3925">
        <f t="shared" si="24"/>
        <v>30</v>
      </c>
      <c r="F55" s="3920">
        <f t="shared" si="27"/>
        <v>30</v>
      </c>
      <c r="G55" s="3925">
        <v>20</v>
      </c>
      <c r="H55" s="3924">
        <f t="shared" si="28"/>
        <v>50</v>
      </c>
      <c r="I55" s="3923">
        <f t="shared" si="29"/>
        <v>2</v>
      </c>
      <c r="J55" s="3921"/>
      <c r="K55" s="3920"/>
      <c r="L55" s="3920"/>
      <c r="M55" s="3919"/>
      <c r="N55" s="3921"/>
      <c r="O55" s="3920"/>
      <c r="P55" s="3920"/>
      <c r="Q55" s="3919"/>
      <c r="R55" s="3921">
        <v>15</v>
      </c>
      <c r="S55" s="3920">
        <v>15</v>
      </c>
      <c r="T55" s="3920">
        <v>20</v>
      </c>
      <c r="U55" s="3919">
        <v>2</v>
      </c>
      <c r="V55" s="3921"/>
      <c r="W55" s="3920"/>
      <c r="X55" s="3920"/>
      <c r="Y55" s="3919"/>
      <c r="Z55" s="3921"/>
      <c r="AA55" s="3920"/>
      <c r="AB55" s="3920"/>
      <c r="AC55" s="3919"/>
      <c r="AD55" s="3921"/>
      <c r="AE55" s="3920"/>
      <c r="AF55" s="3920"/>
      <c r="AG55" s="3919"/>
      <c r="AH55" s="3921"/>
      <c r="AI55" s="3920"/>
      <c r="AJ55" s="3920"/>
      <c r="AK55" s="3919"/>
      <c r="AL55" s="3921"/>
      <c r="AM55" s="3920"/>
      <c r="AN55" s="3920"/>
      <c r="AO55" s="4147"/>
      <c r="AP55" s="4184"/>
      <c r="AQ55" s="3920"/>
      <c r="AR55" s="3920"/>
      <c r="AS55" s="4183"/>
      <c r="AT55" s="3926"/>
      <c r="AU55" s="3920"/>
      <c r="AV55" s="3920"/>
      <c r="AW55" s="4147"/>
      <c r="AX55" s="4182" t="s">
        <v>552</v>
      </c>
    </row>
    <row r="56" spans="1:50">
      <c r="A56" s="4185">
        <v>38.4</v>
      </c>
      <c r="B56" s="3927" t="s">
        <v>615</v>
      </c>
      <c r="C56" s="3926">
        <f t="shared" si="26"/>
        <v>15</v>
      </c>
      <c r="D56" s="3920">
        <f t="shared" si="23"/>
        <v>30</v>
      </c>
      <c r="E56" s="3925">
        <f t="shared" si="24"/>
        <v>45</v>
      </c>
      <c r="F56" s="3920">
        <f t="shared" si="27"/>
        <v>45</v>
      </c>
      <c r="G56" s="3925">
        <v>30</v>
      </c>
      <c r="H56" s="3924">
        <f t="shared" si="28"/>
        <v>75</v>
      </c>
      <c r="I56" s="3923">
        <f t="shared" si="29"/>
        <v>3</v>
      </c>
      <c r="J56" s="3921"/>
      <c r="K56" s="3920"/>
      <c r="L56" s="3920"/>
      <c r="M56" s="3919"/>
      <c r="N56" s="3921"/>
      <c r="O56" s="3920"/>
      <c r="P56" s="3920"/>
      <c r="Q56" s="3919"/>
      <c r="R56" s="3921"/>
      <c r="S56" s="3920"/>
      <c r="T56" s="3920"/>
      <c r="U56" s="3919"/>
      <c r="V56" s="3921"/>
      <c r="W56" s="3920"/>
      <c r="X56" s="3920"/>
      <c r="Y56" s="3919"/>
      <c r="Z56" s="3921">
        <v>15</v>
      </c>
      <c r="AA56" s="3920">
        <v>30</v>
      </c>
      <c r="AB56" s="3920">
        <v>30</v>
      </c>
      <c r="AC56" s="3919">
        <v>3</v>
      </c>
      <c r="AD56" s="3921"/>
      <c r="AE56" s="3920"/>
      <c r="AF56" s="3920"/>
      <c r="AG56" s="3919"/>
      <c r="AH56" s="3921"/>
      <c r="AI56" s="3920"/>
      <c r="AJ56" s="3920"/>
      <c r="AK56" s="3919"/>
      <c r="AL56" s="3921"/>
      <c r="AM56" s="3920"/>
      <c r="AN56" s="3920"/>
      <c r="AO56" s="4147"/>
      <c r="AP56" s="4184"/>
      <c r="AQ56" s="3920"/>
      <c r="AR56" s="3920"/>
      <c r="AS56" s="4183"/>
      <c r="AT56" s="3926"/>
      <c r="AU56" s="3920"/>
      <c r="AV56" s="3920"/>
      <c r="AW56" s="4147"/>
      <c r="AX56" s="4182" t="s">
        <v>533</v>
      </c>
    </row>
    <row r="57" spans="1:50">
      <c r="A57" s="4185">
        <v>38.5</v>
      </c>
      <c r="B57" s="3881" t="s">
        <v>613</v>
      </c>
      <c r="C57" s="3880">
        <f t="shared" si="26"/>
        <v>15</v>
      </c>
      <c r="D57" s="3875">
        <f t="shared" si="23"/>
        <v>30</v>
      </c>
      <c r="E57" s="3879">
        <f t="shared" si="24"/>
        <v>45</v>
      </c>
      <c r="F57" s="3875">
        <f t="shared" si="27"/>
        <v>45</v>
      </c>
      <c r="G57" s="3879">
        <v>30</v>
      </c>
      <c r="H57" s="3878">
        <f t="shared" si="28"/>
        <v>75</v>
      </c>
      <c r="I57" s="3824">
        <f t="shared" si="29"/>
        <v>3</v>
      </c>
      <c r="J57" s="3876"/>
      <c r="K57" s="3875"/>
      <c r="L57" s="3875"/>
      <c r="M57" s="3823"/>
      <c r="N57" s="3876"/>
      <c r="O57" s="3875"/>
      <c r="P57" s="3875"/>
      <c r="Q57" s="3823"/>
      <c r="R57" s="3921"/>
      <c r="S57" s="3920"/>
      <c r="T57" s="3920"/>
      <c r="U57" s="3919"/>
      <c r="V57" s="3921"/>
      <c r="W57" s="3920"/>
      <c r="X57" s="3920"/>
      <c r="Y57" s="3919"/>
      <c r="Z57" s="3921">
        <v>15</v>
      </c>
      <c r="AA57" s="3920">
        <v>30</v>
      </c>
      <c r="AB57" s="3920">
        <v>30</v>
      </c>
      <c r="AC57" s="3919">
        <v>3</v>
      </c>
      <c r="AD57" s="3921"/>
      <c r="AE57" s="3920"/>
      <c r="AF57" s="3920"/>
      <c r="AG57" s="3919"/>
      <c r="AH57" s="3921"/>
      <c r="AI57" s="3920"/>
      <c r="AJ57" s="3920"/>
      <c r="AK57" s="3919"/>
      <c r="AL57" s="3876"/>
      <c r="AM57" s="3875"/>
      <c r="AN57" s="3875"/>
      <c r="AO57" s="3820"/>
      <c r="AP57" s="4181"/>
      <c r="AQ57" s="3875"/>
      <c r="AR57" s="3875"/>
      <c r="AS57" s="4180"/>
      <c r="AT57" s="3880"/>
      <c r="AU57" s="3875"/>
      <c r="AV57" s="3875"/>
      <c r="AW57" s="3820"/>
      <c r="AX57" s="4179" t="s">
        <v>533</v>
      </c>
    </row>
    <row r="58" spans="1:50">
      <c r="A58" s="4185">
        <v>38.6</v>
      </c>
      <c r="B58" s="3881" t="s">
        <v>611</v>
      </c>
      <c r="C58" s="3880">
        <f t="shared" si="26"/>
        <v>15</v>
      </c>
      <c r="D58" s="3875">
        <f t="shared" si="23"/>
        <v>15</v>
      </c>
      <c r="E58" s="3879">
        <f t="shared" si="24"/>
        <v>30</v>
      </c>
      <c r="F58" s="3875">
        <f t="shared" si="27"/>
        <v>30</v>
      </c>
      <c r="G58" s="3879">
        <v>20</v>
      </c>
      <c r="H58" s="3878">
        <f t="shared" si="28"/>
        <v>50</v>
      </c>
      <c r="I58" s="3824">
        <f t="shared" si="29"/>
        <v>2</v>
      </c>
      <c r="J58" s="3876"/>
      <c r="K58" s="3875"/>
      <c r="L58" s="3875"/>
      <c r="M58" s="3823"/>
      <c r="N58" s="3876"/>
      <c r="O58" s="3875"/>
      <c r="P58" s="3875"/>
      <c r="Q58" s="3823"/>
      <c r="R58" s="3921"/>
      <c r="S58" s="3920"/>
      <c r="T58" s="3920"/>
      <c r="U58" s="3919"/>
      <c r="V58" s="3921"/>
      <c r="W58" s="3920"/>
      <c r="X58" s="3920"/>
      <c r="Y58" s="3919"/>
      <c r="Z58" s="3921"/>
      <c r="AA58" s="3935"/>
      <c r="AB58" s="3920"/>
      <c r="AC58" s="3919"/>
      <c r="AD58" s="3921">
        <v>15</v>
      </c>
      <c r="AE58" s="3920">
        <v>15</v>
      </c>
      <c r="AF58" s="3920">
        <v>20</v>
      </c>
      <c r="AG58" s="3919">
        <v>2</v>
      </c>
      <c r="AH58" s="3921"/>
      <c r="AI58" s="3920"/>
      <c r="AJ58" s="3920"/>
      <c r="AK58" s="3919"/>
      <c r="AL58" s="3876"/>
      <c r="AM58" s="3875"/>
      <c r="AN58" s="3875"/>
      <c r="AO58" s="3820"/>
      <c r="AP58" s="4181"/>
      <c r="AQ58" s="3875"/>
      <c r="AR58" s="3875"/>
      <c r="AS58" s="4180"/>
      <c r="AT58" s="3880"/>
      <c r="AU58" s="3875"/>
      <c r="AV58" s="3875"/>
      <c r="AW58" s="3820"/>
      <c r="AX58" s="4179" t="s">
        <v>532</v>
      </c>
    </row>
    <row r="59" spans="1:50">
      <c r="A59" s="4185">
        <v>38.700000000000003</v>
      </c>
      <c r="B59" s="3881" t="s">
        <v>609</v>
      </c>
      <c r="C59" s="3880">
        <f t="shared" si="26"/>
        <v>15</v>
      </c>
      <c r="D59" s="3875">
        <f t="shared" si="23"/>
        <v>15</v>
      </c>
      <c r="E59" s="3879">
        <f t="shared" si="24"/>
        <v>30</v>
      </c>
      <c r="F59" s="3875">
        <f t="shared" si="27"/>
        <v>30</v>
      </c>
      <c r="G59" s="3879">
        <v>20</v>
      </c>
      <c r="H59" s="3878">
        <f t="shared" si="28"/>
        <v>50</v>
      </c>
      <c r="I59" s="3824">
        <f t="shared" si="29"/>
        <v>2</v>
      </c>
      <c r="J59" s="3876"/>
      <c r="K59" s="3875"/>
      <c r="L59" s="3875"/>
      <c r="M59" s="3823"/>
      <c r="N59" s="3876"/>
      <c r="O59" s="3875"/>
      <c r="P59" s="3875"/>
      <c r="Q59" s="3823"/>
      <c r="R59" s="3921">
        <v>15</v>
      </c>
      <c r="S59" s="3920">
        <v>15</v>
      </c>
      <c r="T59" s="3920">
        <v>20</v>
      </c>
      <c r="U59" s="3919">
        <v>2</v>
      </c>
      <c r="V59" s="3921"/>
      <c r="W59" s="3920"/>
      <c r="X59" s="3920"/>
      <c r="Y59" s="3919"/>
      <c r="Z59" s="3921"/>
      <c r="AA59" s="3920"/>
      <c r="AB59" s="3920"/>
      <c r="AC59" s="3919"/>
      <c r="AD59" s="3921"/>
      <c r="AE59" s="3920"/>
      <c r="AF59" s="3920"/>
      <c r="AG59" s="3919"/>
      <c r="AH59" s="3921"/>
      <c r="AI59" s="3920"/>
      <c r="AJ59" s="3920"/>
      <c r="AK59" s="3919"/>
      <c r="AL59" s="3876"/>
      <c r="AM59" s="3875"/>
      <c r="AN59" s="3875"/>
      <c r="AO59" s="3820"/>
      <c r="AP59" s="4181"/>
      <c r="AQ59" s="3875"/>
      <c r="AR59" s="3875"/>
      <c r="AS59" s="4180"/>
      <c r="AT59" s="3880"/>
      <c r="AU59" s="3875"/>
      <c r="AV59" s="3875"/>
      <c r="AW59" s="3820"/>
      <c r="AX59" s="4179" t="s">
        <v>552</v>
      </c>
    </row>
    <row r="60" spans="1:50">
      <c r="A60" s="4185">
        <v>38.799999999999997</v>
      </c>
      <c r="B60" s="3881" t="s">
        <v>607</v>
      </c>
      <c r="C60" s="3880">
        <f t="shared" si="26"/>
        <v>15</v>
      </c>
      <c r="D60" s="3875">
        <f t="shared" si="23"/>
        <v>15</v>
      </c>
      <c r="E60" s="3879">
        <f t="shared" si="24"/>
        <v>30</v>
      </c>
      <c r="F60" s="3875">
        <f t="shared" si="27"/>
        <v>30</v>
      </c>
      <c r="G60" s="3879">
        <v>20</v>
      </c>
      <c r="H60" s="3878">
        <f t="shared" si="28"/>
        <v>50</v>
      </c>
      <c r="I60" s="3824">
        <f t="shared" si="29"/>
        <v>2</v>
      </c>
      <c r="J60" s="3876"/>
      <c r="K60" s="3875"/>
      <c r="L60" s="3875"/>
      <c r="M60" s="3823"/>
      <c r="N60" s="3876"/>
      <c r="O60" s="3875"/>
      <c r="P60" s="3875"/>
      <c r="Q60" s="3823"/>
      <c r="R60" s="3921"/>
      <c r="S60" s="3920"/>
      <c r="T60" s="3920"/>
      <c r="U60" s="3919"/>
      <c r="V60" s="3921"/>
      <c r="W60" s="3920"/>
      <c r="X60" s="3920"/>
      <c r="Y60" s="3919"/>
      <c r="Z60" s="3921"/>
      <c r="AA60" s="3920"/>
      <c r="AB60" s="3920"/>
      <c r="AC60" s="3919"/>
      <c r="AD60" s="3921">
        <v>15</v>
      </c>
      <c r="AE60" s="3920">
        <v>15</v>
      </c>
      <c r="AF60" s="3920">
        <v>20</v>
      </c>
      <c r="AG60" s="3919">
        <v>2</v>
      </c>
      <c r="AH60" s="3921"/>
      <c r="AI60" s="3920"/>
      <c r="AJ60" s="3920"/>
      <c r="AK60" s="3919"/>
      <c r="AL60" s="3876"/>
      <c r="AM60" s="3875"/>
      <c r="AN60" s="3875"/>
      <c r="AO60" s="3820"/>
      <c r="AP60" s="4181"/>
      <c r="AQ60" s="3875"/>
      <c r="AR60" s="3875"/>
      <c r="AS60" s="4180"/>
      <c r="AT60" s="3880"/>
      <c r="AU60" s="3875"/>
      <c r="AV60" s="3875"/>
      <c r="AW60" s="3820"/>
      <c r="AX60" s="4179" t="s">
        <v>532</v>
      </c>
    </row>
    <row r="61" spans="1:50">
      <c r="A61" s="4185">
        <v>38.9</v>
      </c>
      <c r="B61" s="3881" t="s">
        <v>605</v>
      </c>
      <c r="C61" s="3880">
        <f t="shared" si="26"/>
        <v>15</v>
      </c>
      <c r="D61" s="3875">
        <f t="shared" si="23"/>
        <v>15</v>
      </c>
      <c r="E61" s="3879">
        <f t="shared" si="24"/>
        <v>30</v>
      </c>
      <c r="F61" s="3875">
        <f t="shared" si="27"/>
        <v>30</v>
      </c>
      <c r="G61" s="3879">
        <v>20</v>
      </c>
      <c r="H61" s="3878">
        <f t="shared" si="28"/>
        <v>50</v>
      </c>
      <c r="I61" s="3824">
        <f t="shared" si="29"/>
        <v>2</v>
      </c>
      <c r="J61" s="3876"/>
      <c r="K61" s="3875"/>
      <c r="L61" s="3875"/>
      <c r="M61" s="3823"/>
      <c r="N61" s="3876"/>
      <c r="O61" s="3875"/>
      <c r="P61" s="3875"/>
      <c r="Q61" s="3823"/>
      <c r="R61" s="3921"/>
      <c r="S61" s="3920"/>
      <c r="T61" s="3920"/>
      <c r="U61" s="3919"/>
      <c r="V61" s="3921"/>
      <c r="W61" s="3920"/>
      <c r="X61" s="3920"/>
      <c r="Y61" s="3919"/>
      <c r="Z61" s="3921"/>
      <c r="AA61" s="3920"/>
      <c r="AB61" s="3920"/>
      <c r="AC61" s="3919"/>
      <c r="AD61" s="3921"/>
      <c r="AE61" s="3920"/>
      <c r="AF61" s="3920"/>
      <c r="AG61" s="3919"/>
      <c r="AH61" s="3921">
        <v>15</v>
      </c>
      <c r="AI61" s="3920">
        <v>15</v>
      </c>
      <c r="AJ61" s="3920">
        <v>20</v>
      </c>
      <c r="AK61" s="3919">
        <v>2</v>
      </c>
      <c r="AL61" s="3876"/>
      <c r="AM61" s="3875"/>
      <c r="AN61" s="3875"/>
      <c r="AO61" s="3820"/>
      <c r="AP61" s="4181"/>
      <c r="AQ61" s="3875"/>
      <c r="AR61" s="3875"/>
      <c r="AS61" s="4180"/>
      <c r="AT61" s="3880"/>
      <c r="AU61" s="3875"/>
      <c r="AV61" s="3875"/>
      <c r="AW61" s="3820"/>
      <c r="AX61" s="4179" t="s">
        <v>530</v>
      </c>
    </row>
    <row r="62" spans="1:50">
      <c r="A62" s="3864" t="s">
        <v>731</v>
      </c>
      <c r="B62" s="3927" t="s">
        <v>603</v>
      </c>
      <c r="C62" s="3926">
        <f t="shared" si="26"/>
        <v>15</v>
      </c>
      <c r="D62" s="3920">
        <f t="shared" si="23"/>
        <v>15</v>
      </c>
      <c r="E62" s="3925">
        <f t="shared" si="24"/>
        <v>30</v>
      </c>
      <c r="F62" s="3920">
        <f t="shared" si="27"/>
        <v>30</v>
      </c>
      <c r="G62" s="3879">
        <v>20</v>
      </c>
      <c r="H62" s="3924">
        <f t="shared" si="28"/>
        <v>50</v>
      </c>
      <c r="I62" s="3923">
        <f t="shared" si="29"/>
        <v>2</v>
      </c>
      <c r="J62" s="3921"/>
      <c r="K62" s="3920"/>
      <c r="L62" s="3920"/>
      <c r="M62" s="3919"/>
      <c r="N62" s="3921"/>
      <c r="O62" s="3920"/>
      <c r="P62" s="3920"/>
      <c r="Q62" s="3919"/>
      <c r="R62" s="3921">
        <v>15</v>
      </c>
      <c r="S62" s="3920">
        <v>15</v>
      </c>
      <c r="T62" s="3920">
        <v>20</v>
      </c>
      <c r="U62" s="3919">
        <v>2</v>
      </c>
      <c r="V62" s="3921"/>
      <c r="W62" s="3920"/>
      <c r="X62" s="3920"/>
      <c r="Y62" s="3919"/>
      <c r="Z62" s="3921"/>
      <c r="AA62" s="3920"/>
      <c r="AB62" s="3920"/>
      <c r="AC62" s="3919"/>
      <c r="AD62" s="3921"/>
      <c r="AE62" s="3920"/>
      <c r="AF62" s="3920"/>
      <c r="AG62" s="3919"/>
      <c r="AH62" s="3921"/>
      <c r="AI62" s="3920"/>
      <c r="AJ62" s="3920"/>
      <c r="AK62" s="3919"/>
      <c r="AL62" s="3921"/>
      <c r="AM62" s="3920"/>
      <c r="AN62" s="3920"/>
      <c r="AO62" s="4147"/>
      <c r="AP62" s="4184"/>
      <c r="AQ62" s="3920"/>
      <c r="AR62" s="3920"/>
      <c r="AS62" s="4183"/>
      <c r="AT62" s="3926"/>
      <c r="AU62" s="3920"/>
      <c r="AV62" s="3920"/>
      <c r="AW62" s="4147"/>
      <c r="AX62" s="4182" t="s">
        <v>552</v>
      </c>
    </row>
    <row r="63" spans="1:50">
      <c r="A63" s="3864" t="s">
        <v>730</v>
      </c>
      <c r="B63" s="3881" t="s">
        <v>601</v>
      </c>
      <c r="C63" s="3880">
        <f t="shared" si="26"/>
        <v>15</v>
      </c>
      <c r="D63" s="3875">
        <f t="shared" si="23"/>
        <v>15</v>
      </c>
      <c r="E63" s="3879">
        <f t="shared" si="24"/>
        <v>30</v>
      </c>
      <c r="F63" s="3875">
        <f t="shared" si="27"/>
        <v>30</v>
      </c>
      <c r="G63" s="3879">
        <v>20</v>
      </c>
      <c r="H63" s="3878">
        <f t="shared" si="28"/>
        <v>50</v>
      </c>
      <c r="I63" s="3824">
        <f t="shared" si="29"/>
        <v>2</v>
      </c>
      <c r="J63" s="3876"/>
      <c r="K63" s="3875"/>
      <c r="L63" s="3875"/>
      <c r="M63" s="3823"/>
      <c r="N63" s="3876"/>
      <c r="O63" s="3875"/>
      <c r="P63" s="3875"/>
      <c r="Q63" s="3823"/>
      <c r="R63" s="3921"/>
      <c r="S63" s="3920"/>
      <c r="T63" s="3920"/>
      <c r="U63" s="3919"/>
      <c r="V63" s="3921"/>
      <c r="W63" s="3920"/>
      <c r="X63" s="3920"/>
      <c r="Y63" s="3919"/>
      <c r="Z63" s="3921"/>
      <c r="AA63" s="3920"/>
      <c r="AB63" s="3920"/>
      <c r="AC63" s="3919"/>
      <c r="AD63" s="3921"/>
      <c r="AE63" s="3920"/>
      <c r="AF63" s="3920"/>
      <c r="AG63" s="3919"/>
      <c r="AH63" s="3921">
        <v>15</v>
      </c>
      <c r="AI63" s="3920">
        <v>15</v>
      </c>
      <c r="AJ63" s="3920">
        <v>20</v>
      </c>
      <c r="AK63" s="3919">
        <v>2</v>
      </c>
      <c r="AL63" s="3876"/>
      <c r="AM63" s="3875"/>
      <c r="AN63" s="3875"/>
      <c r="AO63" s="3820"/>
      <c r="AP63" s="4181"/>
      <c r="AQ63" s="3875"/>
      <c r="AR63" s="3875"/>
      <c r="AS63" s="4180"/>
      <c r="AT63" s="3880"/>
      <c r="AU63" s="3875"/>
      <c r="AV63" s="3875"/>
      <c r="AW63" s="3820"/>
      <c r="AX63" s="4179" t="s">
        <v>530</v>
      </c>
    </row>
    <row r="64" spans="1:50" ht="15.75" thickBot="1">
      <c r="A64" s="3864" t="s">
        <v>729</v>
      </c>
      <c r="B64" s="3914" t="s">
        <v>599</v>
      </c>
      <c r="C64" s="3913">
        <f t="shared" si="26"/>
        <v>15</v>
      </c>
      <c r="D64" s="3909">
        <f t="shared" si="23"/>
        <v>15</v>
      </c>
      <c r="E64" s="3912">
        <f t="shared" si="24"/>
        <v>30</v>
      </c>
      <c r="F64" s="3909">
        <f t="shared" si="27"/>
        <v>30</v>
      </c>
      <c r="G64" s="3879">
        <v>20</v>
      </c>
      <c r="H64" s="3911">
        <f t="shared" si="28"/>
        <v>50</v>
      </c>
      <c r="I64" s="3824">
        <f t="shared" si="29"/>
        <v>2</v>
      </c>
      <c r="J64" s="3910"/>
      <c r="K64" s="3909"/>
      <c r="L64" s="3909"/>
      <c r="M64" s="3811"/>
      <c r="N64" s="3910"/>
      <c r="O64" s="3909"/>
      <c r="P64" s="3909"/>
      <c r="Q64" s="3811"/>
      <c r="R64" s="4117">
        <v>15</v>
      </c>
      <c r="S64" s="4116">
        <v>15</v>
      </c>
      <c r="T64" s="4116">
        <v>20</v>
      </c>
      <c r="U64" s="4118">
        <v>2</v>
      </c>
      <c r="V64" s="4117"/>
      <c r="W64" s="4116"/>
      <c r="X64" s="4116"/>
      <c r="Y64" s="4118"/>
      <c r="Z64" s="4117"/>
      <c r="AA64" s="4116"/>
      <c r="AB64" s="4116"/>
      <c r="AC64" s="4118"/>
      <c r="AD64" s="4117"/>
      <c r="AE64" s="4116"/>
      <c r="AF64" s="4116"/>
      <c r="AG64" s="4118"/>
      <c r="AH64" s="4117"/>
      <c r="AI64" s="4116"/>
      <c r="AJ64" s="4116"/>
      <c r="AK64" s="4118"/>
      <c r="AL64" s="3910"/>
      <c r="AM64" s="3909"/>
      <c r="AN64" s="3909"/>
      <c r="AO64" s="3808"/>
      <c r="AP64" s="4178"/>
      <c r="AQ64" s="3909"/>
      <c r="AR64" s="3909"/>
      <c r="AS64" s="4177"/>
      <c r="AT64" s="3862"/>
      <c r="AU64" s="3857"/>
      <c r="AV64" s="3857"/>
      <c r="AW64" s="4176"/>
      <c r="AX64" s="4175" t="s">
        <v>552</v>
      </c>
    </row>
    <row r="65" spans="1:50">
      <c r="A65" s="4174">
        <v>39</v>
      </c>
      <c r="B65" s="4173" t="s">
        <v>598</v>
      </c>
      <c r="C65" s="4170">
        <f t="shared" si="26"/>
        <v>60</v>
      </c>
      <c r="D65" s="4167">
        <f t="shared" si="23"/>
        <v>210</v>
      </c>
      <c r="E65" s="4172">
        <f t="shared" si="24"/>
        <v>270</v>
      </c>
      <c r="F65" s="4167">
        <f>SUM(F66:F69)</f>
        <v>270</v>
      </c>
      <c r="G65" s="4167">
        <f>G66+G67+G68+G69</f>
        <v>105</v>
      </c>
      <c r="H65" s="4172">
        <f>H66+H67+H68+H69</f>
        <v>375</v>
      </c>
      <c r="I65" s="4171">
        <f t="shared" ref="I65:AW65" si="30">SUM(I66:I69)</f>
        <v>15</v>
      </c>
      <c r="J65" s="4168">
        <f t="shared" si="30"/>
        <v>0</v>
      </c>
      <c r="K65" s="4167">
        <f t="shared" si="30"/>
        <v>0</v>
      </c>
      <c r="L65" s="4167">
        <f t="shared" si="30"/>
        <v>0</v>
      </c>
      <c r="M65" s="4166">
        <f t="shared" si="30"/>
        <v>0</v>
      </c>
      <c r="N65" s="4163">
        <f t="shared" si="30"/>
        <v>0</v>
      </c>
      <c r="O65" s="4162">
        <f t="shared" si="30"/>
        <v>0</v>
      </c>
      <c r="P65" s="4162">
        <f t="shared" si="30"/>
        <v>0</v>
      </c>
      <c r="Q65" s="4161">
        <f t="shared" si="30"/>
        <v>0</v>
      </c>
      <c r="R65" s="4170">
        <f t="shared" si="30"/>
        <v>0</v>
      </c>
      <c r="S65" s="4167">
        <f t="shared" si="30"/>
        <v>0</v>
      </c>
      <c r="T65" s="4167">
        <f t="shared" si="30"/>
        <v>0</v>
      </c>
      <c r="U65" s="4169">
        <f t="shared" si="30"/>
        <v>0</v>
      </c>
      <c r="V65" s="4168">
        <f t="shared" si="30"/>
        <v>30</v>
      </c>
      <c r="W65" s="4167">
        <f t="shared" si="30"/>
        <v>120</v>
      </c>
      <c r="X65" s="4167">
        <f t="shared" si="30"/>
        <v>50</v>
      </c>
      <c r="Y65" s="4169">
        <f t="shared" si="30"/>
        <v>8</v>
      </c>
      <c r="Z65" s="4168">
        <f t="shared" si="30"/>
        <v>15</v>
      </c>
      <c r="AA65" s="4167">
        <f t="shared" si="30"/>
        <v>30</v>
      </c>
      <c r="AB65" s="4167">
        <f t="shared" si="30"/>
        <v>30</v>
      </c>
      <c r="AC65" s="4169">
        <f t="shared" si="30"/>
        <v>3</v>
      </c>
      <c r="AD65" s="4168">
        <f t="shared" si="30"/>
        <v>0</v>
      </c>
      <c r="AE65" s="4167">
        <f t="shared" si="30"/>
        <v>0</v>
      </c>
      <c r="AF65" s="4167">
        <f t="shared" si="30"/>
        <v>0</v>
      </c>
      <c r="AG65" s="4169">
        <f t="shared" si="30"/>
        <v>0</v>
      </c>
      <c r="AH65" s="4168">
        <f t="shared" si="30"/>
        <v>15</v>
      </c>
      <c r="AI65" s="4167">
        <f t="shared" si="30"/>
        <v>60</v>
      </c>
      <c r="AJ65" s="4167">
        <f t="shared" si="30"/>
        <v>25</v>
      </c>
      <c r="AK65" s="4169">
        <f t="shared" si="30"/>
        <v>4</v>
      </c>
      <c r="AL65" s="4168">
        <f t="shared" si="30"/>
        <v>0</v>
      </c>
      <c r="AM65" s="4167">
        <f t="shared" si="30"/>
        <v>0</v>
      </c>
      <c r="AN65" s="4167">
        <f t="shared" si="30"/>
        <v>0</v>
      </c>
      <c r="AO65" s="4166">
        <f t="shared" si="30"/>
        <v>0</v>
      </c>
      <c r="AP65" s="4163">
        <f t="shared" si="30"/>
        <v>0</v>
      </c>
      <c r="AQ65" s="4165">
        <f t="shared" si="30"/>
        <v>0</v>
      </c>
      <c r="AR65" s="4165">
        <f t="shared" si="30"/>
        <v>0</v>
      </c>
      <c r="AS65" s="4164">
        <f t="shared" si="30"/>
        <v>0</v>
      </c>
      <c r="AT65" s="4163">
        <f t="shared" si="30"/>
        <v>0</v>
      </c>
      <c r="AU65" s="4162">
        <f t="shared" si="30"/>
        <v>0</v>
      </c>
      <c r="AV65" s="4162">
        <f t="shared" si="30"/>
        <v>0</v>
      </c>
      <c r="AW65" s="4161">
        <f t="shared" si="30"/>
        <v>0</v>
      </c>
      <c r="AX65" s="4160" t="s">
        <v>728</v>
      </c>
    </row>
    <row r="66" spans="1:50">
      <c r="A66" s="4084">
        <v>39.1</v>
      </c>
      <c r="B66" s="3881" t="s">
        <v>595</v>
      </c>
      <c r="C66" s="3880">
        <f t="shared" si="26"/>
        <v>15</v>
      </c>
      <c r="D66" s="3875">
        <f t="shared" si="23"/>
        <v>60</v>
      </c>
      <c r="E66" s="3879">
        <f t="shared" si="24"/>
        <v>75</v>
      </c>
      <c r="F66" s="3875">
        <f>SUM(E66:E66)</f>
        <v>75</v>
      </c>
      <c r="G66" s="3879">
        <v>25</v>
      </c>
      <c r="H66" s="3878">
        <f>SUM(F66:G66)</f>
        <v>100</v>
      </c>
      <c r="I66" s="3824">
        <f>M66+Q66+U66+Y66+AC66+AG66+AK66+AO66+AS66+AW66</f>
        <v>4</v>
      </c>
      <c r="J66" s="3876"/>
      <c r="K66" s="3875"/>
      <c r="L66" s="3875"/>
      <c r="M66" s="3820"/>
      <c r="N66" s="3868"/>
      <c r="O66" s="3867"/>
      <c r="P66" s="3867"/>
      <c r="Q66" s="3866"/>
      <c r="R66" s="3921"/>
      <c r="S66" s="3920"/>
      <c r="T66" s="3920"/>
      <c r="U66" s="3919"/>
      <c r="V66" s="3921">
        <v>15</v>
      </c>
      <c r="W66" s="3920">
        <v>60</v>
      </c>
      <c r="X66" s="3920">
        <v>25</v>
      </c>
      <c r="Y66" s="3919">
        <v>4</v>
      </c>
      <c r="Z66" s="3921"/>
      <c r="AA66" s="3920"/>
      <c r="AB66" s="3920"/>
      <c r="AC66" s="3919"/>
      <c r="AD66" s="3876"/>
      <c r="AE66" s="3875"/>
      <c r="AF66" s="3875"/>
      <c r="AG66" s="3823"/>
      <c r="AH66" s="3876"/>
      <c r="AI66" s="3875"/>
      <c r="AJ66" s="3875"/>
      <c r="AK66" s="3823"/>
      <c r="AL66" s="3876"/>
      <c r="AM66" s="3875"/>
      <c r="AN66" s="3875"/>
      <c r="AO66" s="4159"/>
      <c r="AP66" s="3868"/>
      <c r="AQ66" s="3867"/>
      <c r="AR66" s="3867"/>
      <c r="AS66" s="4089"/>
      <c r="AT66" s="3868"/>
      <c r="AU66" s="3867"/>
      <c r="AV66" s="3867"/>
      <c r="AW66" s="3866"/>
      <c r="AX66" s="3865" t="s">
        <v>534</v>
      </c>
    </row>
    <row r="67" spans="1:50">
      <c r="A67" s="4084">
        <v>39.200000000000003</v>
      </c>
      <c r="B67" s="3881" t="s">
        <v>593</v>
      </c>
      <c r="C67" s="3880">
        <f t="shared" si="26"/>
        <v>15</v>
      </c>
      <c r="D67" s="3875">
        <f t="shared" si="23"/>
        <v>30</v>
      </c>
      <c r="E67" s="3879">
        <f t="shared" si="24"/>
        <v>45</v>
      </c>
      <c r="F67" s="3875">
        <f>SUM(E67:E67)</f>
        <v>45</v>
      </c>
      <c r="G67" s="3879">
        <v>30</v>
      </c>
      <c r="H67" s="3878">
        <f>SUM(F67:G67)</f>
        <v>75</v>
      </c>
      <c r="I67" s="3824">
        <f>M67+Q67+U67+Y67+AC67+AG67+AK67+AO67+AS67+AW67</f>
        <v>3</v>
      </c>
      <c r="J67" s="3876"/>
      <c r="K67" s="3875"/>
      <c r="L67" s="3875"/>
      <c r="M67" s="3820"/>
      <c r="N67" s="3868"/>
      <c r="O67" s="3867"/>
      <c r="P67" s="3867"/>
      <c r="Q67" s="3866"/>
      <c r="R67" s="3880"/>
      <c r="S67" s="3875"/>
      <c r="T67" s="3875"/>
      <c r="U67" s="3823"/>
      <c r="V67" s="3921"/>
      <c r="W67" s="3920"/>
      <c r="X67" s="3920"/>
      <c r="Y67" s="3919"/>
      <c r="Z67" s="3921">
        <v>15</v>
      </c>
      <c r="AA67" s="3920">
        <v>30</v>
      </c>
      <c r="AB67" s="3920">
        <v>30</v>
      </c>
      <c r="AC67" s="3919">
        <v>3</v>
      </c>
      <c r="AD67" s="3876"/>
      <c r="AE67" s="3875"/>
      <c r="AF67" s="3875"/>
      <c r="AG67" s="3823"/>
      <c r="AH67" s="3876"/>
      <c r="AI67" s="3875"/>
      <c r="AJ67" s="3875"/>
      <c r="AK67" s="3823"/>
      <c r="AL67" s="3876"/>
      <c r="AM67" s="3875"/>
      <c r="AN67" s="3875"/>
      <c r="AO67" s="3823"/>
      <c r="AP67" s="3868"/>
      <c r="AQ67" s="3867"/>
      <c r="AR67" s="3867"/>
      <c r="AS67" s="4089"/>
      <c r="AT67" s="3868"/>
      <c r="AU67" s="3867"/>
      <c r="AV67" s="3867"/>
      <c r="AW67" s="3866"/>
      <c r="AX67" s="3865" t="s">
        <v>533</v>
      </c>
    </row>
    <row r="68" spans="1:50">
      <c r="A68" s="4084">
        <v>39.299999999999997</v>
      </c>
      <c r="B68" s="3881" t="s">
        <v>591</v>
      </c>
      <c r="C68" s="3880">
        <f t="shared" si="26"/>
        <v>15</v>
      </c>
      <c r="D68" s="3875">
        <f t="shared" si="23"/>
        <v>60</v>
      </c>
      <c r="E68" s="3879">
        <f t="shared" si="24"/>
        <v>75</v>
      </c>
      <c r="F68" s="3875">
        <f>SUM(E68:E68)</f>
        <v>75</v>
      </c>
      <c r="G68" s="3879">
        <v>25</v>
      </c>
      <c r="H68" s="3878">
        <f>SUM(F68:G68)</f>
        <v>100</v>
      </c>
      <c r="I68" s="3824">
        <f>M68+Q68+U68+Y68+AC68+AG68+AK68+AO68+AS68+AW68</f>
        <v>4</v>
      </c>
      <c r="J68" s="3876"/>
      <c r="K68" s="3875"/>
      <c r="L68" s="3875"/>
      <c r="M68" s="3820"/>
      <c r="N68" s="3868"/>
      <c r="O68" s="3867"/>
      <c r="P68" s="3867"/>
      <c r="Q68" s="3866"/>
      <c r="R68" s="3880"/>
      <c r="S68" s="3875"/>
      <c r="T68" s="3875"/>
      <c r="U68" s="3823"/>
      <c r="V68" s="3921">
        <v>15</v>
      </c>
      <c r="W68" s="3920">
        <v>60</v>
      </c>
      <c r="X68" s="3920">
        <v>25</v>
      </c>
      <c r="Y68" s="3919">
        <v>4</v>
      </c>
      <c r="Z68" s="3921"/>
      <c r="AA68" s="3920"/>
      <c r="AB68" s="3920"/>
      <c r="AC68" s="3919"/>
      <c r="AD68" s="3876"/>
      <c r="AE68" s="3875"/>
      <c r="AF68" s="3875"/>
      <c r="AG68" s="3823"/>
      <c r="AH68" s="3876"/>
      <c r="AI68" s="3875"/>
      <c r="AJ68" s="3875"/>
      <c r="AK68" s="3823"/>
      <c r="AL68" s="3876"/>
      <c r="AM68" s="3875"/>
      <c r="AN68" s="3875"/>
      <c r="AO68" s="4026"/>
      <c r="AP68" s="3868"/>
      <c r="AQ68" s="3867"/>
      <c r="AR68" s="3867"/>
      <c r="AS68" s="4089"/>
      <c r="AT68" s="3868"/>
      <c r="AU68" s="3867"/>
      <c r="AV68" s="3867"/>
      <c r="AW68" s="3866"/>
      <c r="AX68" s="3865" t="s">
        <v>534</v>
      </c>
    </row>
    <row r="69" spans="1:50">
      <c r="A69" s="4084">
        <v>39.4</v>
      </c>
      <c r="B69" s="3881" t="s">
        <v>589</v>
      </c>
      <c r="C69" s="3880">
        <f t="shared" si="26"/>
        <v>15</v>
      </c>
      <c r="D69" s="3875">
        <f t="shared" si="23"/>
        <v>60</v>
      </c>
      <c r="E69" s="3879">
        <f t="shared" si="24"/>
        <v>75</v>
      </c>
      <c r="F69" s="3875">
        <f>SUM(E69:E69)</f>
        <v>75</v>
      </c>
      <c r="G69" s="3879">
        <v>25</v>
      </c>
      <c r="H69" s="3878">
        <f>SUM(F69:G69)</f>
        <v>100</v>
      </c>
      <c r="I69" s="3824">
        <f>M69+Q69+U69+Y69+AC69+AG69+AK69+AO69+AS69+AW69</f>
        <v>4</v>
      </c>
      <c r="J69" s="3876"/>
      <c r="K69" s="3875"/>
      <c r="L69" s="3875"/>
      <c r="M69" s="3820"/>
      <c r="N69" s="3868"/>
      <c r="O69" s="4158"/>
      <c r="P69" s="3867"/>
      <c r="Q69" s="4157"/>
      <c r="R69" s="3880"/>
      <c r="S69" s="3875"/>
      <c r="T69" s="3875"/>
      <c r="U69" s="3823"/>
      <c r="V69" s="3876"/>
      <c r="W69" s="3875"/>
      <c r="X69" s="3875"/>
      <c r="Y69" s="3823"/>
      <c r="Z69" s="3876"/>
      <c r="AA69" s="3875"/>
      <c r="AB69" s="3875"/>
      <c r="AC69" s="3823"/>
      <c r="AD69" s="3921"/>
      <c r="AE69" s="3920"/>
      <c r="AF69" s="3920"/>
      <c r="AG69" s="3919"/>
      <c r="AH69" s="3921">
        <v>15</v>
      </c>
      <c r="AI69" s="3920">
        <v>60</v>
      </c>
      <c r="AJ69" s="3920">
        <v>25</v>
      </c>
      <c r="AK69" s="3919">
        <v>4</v>
      </c>
      <c r="AL69" s="3921"/>
      <c r="AM69" s="3920"/>
      <c r="AN69" s="3920"/>
      <c r="AO69" s="3919"/>
      <c r="AP69" s="3868"/>
      <c r="AQ69" s="3867"/>
      <c r="AR69" s="3867"/>
      <c r="AS69" s="4086"/>
      <c r="AT69" s="3868"/>
      <c r="AU69" s="3867"/>
      <c r="AV69" s="3867"/>
      <c r="AW69" s="3885"/>
      <c r="AX69" s="3884" t="s">
        <v>530</v>
      </c>
    </row>
    <row r="70" spans="1:50">
      <c r="A70" s="4156">
        <v>40</v>
      </c>
      <c r="B70" s="4144" t="s">
        <v>588</v>
      </c>
      <c r="C70" s="4141">
        <f t="shared" si="26"/>
        <v>120</v>
      </c>
      <c r="D70" s="4138">
        <f t="shared" si="23"/>
        <v>285</v>
      </c>
      <c r="E70" s="4143">
        <f t="shared" ref="E70:AW70" si="31">SUM(E71:E78)</f>
        <v>405</v>
      </c>
      <c r="F70" s="4138">
        <f t="shared" si="31"/>
        <v>405</v>
      </c>
      <c r="G70" s="4143">
        <f t="shared" si="31"/>
        <v>95</v>
      </c>
      <c r="H70" s="4142">
        <f t="shared" si="31"/>
        <v>500</v>
      </c>
      <c r="I70" s="4151">
        <f t="shared" si="31"/>
        <v>20</v>
      </c>
      <c r="J70" s="4139">
        <f t="shared" si="31"/>
        <v>0</v>
      </c>
      <c r="K70" s="4138">
        <f t="shared" si="31"/>
        <v>0</v>
      </c>
      <c r="L70" s="4138">
        <f t="shared" si="31"/>
        <v>0</v>
      </c>
      <c r="M70" s="4137">
        <f t="shared" si="31"/>
        <v>0</v>
      </c>
      <c r="N70" s="4135">
        <f t="shared" si="31"/>
        <v>0</v>
      </c>
      <c r="O70" s="4134">
        <f t="shared" si="31"/>
        <v>0</v>
      </c>
      <c r="P70" s="4134">
        <f t="shared" si="31"/>
        <v>0</v>
      </c>
      <c r="Q70" s="4133">
        <f t="shared" si="31"/>
        <v>0</v>
      </c>
      <c r="R70" s="4141">
        <f t="shared" si="31"/>
        <v>0</v>
      </c>
      <c r="S70" s="4138">
        <f t="shared" si="31"/>
        <v>0</v>
      </c>
      <c r="T70" s="4138">
        <f t="shared" si="31"/>
        <v>0</v>
      </c>
      <c r="U70" s="4140">
        <f t="shared" si="31"/>
        <v>0</v>
      </c>
      <c r="V70" s="4139">
        <f t="shared" si="31"/>
        <v>0</v>
      </c>
      <c r="W70" s="4138">
        <f t="shared" si="31"/>
        <v>0</v>
      </c>
      <c r="X70" s="4138">
        <f t="shared" si="31"/>
        <v>0</v>
      </c>
      <c r="Y70" s="4140">
        <f t="shared" si="31"/>
        <v>0</v>
      </c>
      <c r="Z70" s="4139">
        <f t="shared" si="31"/>
        <v>30</v>
      </c>
      <c r="AA70" s="4138">
        <f t="shared" si="31"/>
        <v>60</v>
      </c>
      <c r="AB70" s="4138">
        <f t="shared" si="31"/>
        <v>10</v>
      </c>
      <c r="AC70" s="4140">
        <f t="shared" si="31"/>
        <v>4</v>
      </c>
      <c r="AD70" s="4139">
        <f t="shared" si="31"/>
        <v>30</v>
      </c>
      <c r="AE70" s="4138">
        <f t="shared" si="31"/>
        <v>105</v>
      </c>
      <c r="AF70" s="4138">
        <f t="shared" si="31"/>
        <v>40</v>
      </c>
      <c r="AG70" s="4140">
        <f t="shared" si="31"/>
        <v>7</v>
      </c>
      <c r="AH70" s="4139">
        <f t="shared" si="31"/>
        <v>15</v>
      </c>
      <c r="AI70" s="4138">
        <f t="shared" si="31"/>
        <v>30</v>
      </c>
      <c r="AJ70" s="4138">
        <f t="shared" si="31"/>
        <v>30</v>
      </c>
      <c r="AK70" s="4140">
        <f t="shared" si="31"/>
        <v>3</v>
      </c>
      <c r="AL70" s="4139">
        <f t="shared" si="31"/>
        <v>45</v>
      </c>
      <c r="AM70" s="4138">
        <f t="shared" si="31"/>
        <v>90</v>
      </c>
      <c r="AN70" s="4138">
        <f t="shared" si="31"/>
        <v>15</v>
      </c>
      <c r="AO70" s="4137">
        <f t="shared" si="31"/>
        <v>6</v>
      </c>
      <c r="AP70" s="4135">
        <f t="shared" si="31"/>
        <v>0</v>
      </c>
      <c r="AQ70" s="4134">
        <f t="shared" si="31"/>
        <v>0</v>
      </c>
      <c r="AR70" s="4134">
        <f t="shared" si="31"/>
        <v>0</v>
      </c>
      <c r="AS70" s="4136">
        <f t="shared" si="31"/>
        <v>0</v>
      </c>
      <c r="AT70" s="4135">
        <f t="shared" si="31"/>
        <v>0</v>
      </c>
      <c r="AU70" s="4134">
        <f t="shared" si="31"/>
        <v>0</v>
      </c>
      <c r="AV70" s="4134">
        <f t="shared" si="31"/>
        <v>0</v>
      </c>
      <c r="AW70" s="4133">
        <f t="shared" si="31"/>
        <v>0</v>
      </c>
      <c r="AX70" s="4155" t="s">
        <v>570</v>
      </c>
    </row>
    <row r="71" spans="1:50">
      <c r="A71" s="4084">
        <v>40.1</v>
      </c>
      <c r="B71" s="3881" t="s">
        <v>586</v>
      </c>
      <c r="C71" s="3880">
        <f t="shared" si="26"/>
        <v>15</v>
      </c>
      <c r="D71" s="3875">
        <f t="shared" si="23"/>
        <v>60</v>
      </c>
      <c r="E71" s="3879">
        <f t="shared" ref="E71:E86" si="32">SUM(C71:D71)</f>
        <v>75</v>
      </c>
      <c r="F71" s="3875">
        <f t="shared" ref="F71:F78" si="33">SUM(E71:E71)</f>
        <v>75</v>
      </c>
      <c r="G71" s="3879">
        <v>25</v>
      </c>
      <c r="H71" s="3878">
        <f t="shared" ref="H71:H78" si="34">SUM(F71:G71)</f>
        <v>100</v>
      </c>
      <c r="I71" s="3824">
        <f t="shared" ref="I71:I78" si="35">M71+Q71+U71+Y71+AC71+AG71+AK71+AO71+AS71+AW71</f>
        <v>4</v>
      </c>
      <c r="J71" s="3876"/>
      <c r="K71" s="3875"/>
      <c r="L71" s="3875"/>
      <c r="M71" s="3820"/>
      <c r="N71" s="3868"/>
      <c r="O71" s="3867"/>
      <c r="P71" s="3867"/>
      <c r="Q71" s="3866"/>
      <c r="R71" s="3880"/>
      <c r="S71" s="3875"/>
      <c r="T71" s="3875"/>
      <c r="U71" s="3823"/>
      <c r="V71" s="3876"/>
      <c r="W71" s="3875"/>
      <c r="X71" s="3875"/>
      <c r="Y71" s="3823"/>
      <c r="Z71" s="3921"/>
      <c r="AA71" s="3920"/>
      <c r="AB71" s="3920"/>
      <c r="AC71" s="3919"/>
      <c r="AD71" s="3921">
        <v>15</v>
      </c>
      <c r="AE71" s="3920">
        <v>60</v>
      </c>
      <c r="AF71" s="3920">
        <v>25</v>
      </c>
      <c r="AG71" s="3919">
        <v>4</v>
      </c>
      <c r="AH71" s="3921"/>
      <c r="AI71" s="3920"/>
      <c r="AJ71" s="3920"/>
      <c r="AK71" s="3919"/>
      <c r="AL71" s="3921"/>
      <c r="AM71" s="3920"/>
      <c r="AN71" s="3920"/>
      <c r="AO71" s="4147"/>
      <c r="AP71" s="3917"/>
      <c r="AQ71" s="3867"/>
      <c r="AR71" s="3867"/>
      <c r="AS71" s="4089"/>
      <c r="AT71" s="4154"/>
      <c r="AU71" s="4153"/>
      <c r="AV71" s="4153"/>
      <c r="AW71" s="4152"/>
      <c r="AX71" s="3865" t="s">
        <v>532</v>
      </c>
    </row>
    <row r="72" spans="1:50">
      <c r="A72" s="4084">
        <v>40.200000000000003</v>
      </c>
      <c r="B72" s="3881" t="s">
        <v>584</v>
      </c>
      <c r="C72" s="3880">
        <f t="shared" si="26"/>
        <v>15</v>
      </c>
      <c r="D72" s="3875">
        <f t="shared" si="23"/>
        <v>30</v>
      </c>
      <c r="E72" s="3879">
        <f t="shared" si="32"/>
        <v>45</v>
      </c>
      <c r="F72" s="3875">
        <f t="shared" si="33"/>
        <v>45</v>
      </c>
      <c r="G72" s="3879">
        <v>30</v>
      </c>
      <c r="H72" s="3878">
        <f t="shared" si="34"/>
        <v>75</v>
      </c>
      <c r="I72" s="3824">
        <f t="shared" si="35"/>
        <v>3</v>
      </c>
      <c r="J72" s="3876"/>
      <c r="K72" s="3875"/>
      <c r="L72" s="3875"/>
      <c r="M72" s="3820"/>
      <c r="N72" s="3868"/>
      <c r="O72" s="3867"/>
      <c r="P72" s="3867"/>
      <c r="Q72" s="3866"/>
      <c r="R72" s="3880"/>
      <c r="S72" s="3875"/>
      <c r="T72" s="3875"/>
      <c r="U72" s="3823"/>
      <c r="V72" s="3921"/>
      <c r="W72" s="3920"/>
      <c r="X72" s="3920"/>
      <c r="Y72" s="3919"/>
      <c r="Z72" s="3921"/>
      <c r="AA72" s="3920"/>
      <c r="AB72" s="3920"/>
      <c r="AC72" s="3919"/>
      <c r="AD72" s="3921"/>
      <c r="AE72" s="3920"/>
      <c r="AF72" s="3920"/>
      <c r="AG72" s="3919"/>
      <c r="AH72" s="3921">
        <v>15</v>
      </c>
      <c r="AI72" s="3920">
        <v>30</v>
      </c>
      <c r="AJ72" s="3920">
        <v>30</v>
      </c>
      <c r="AK72" s="3919">
        <v>3</v>
      </c>
      <c r="AL72" s="3921"/>
      <c r="AM72" s="3920"/>
      <c r="AN72" s="3920"/>
      <c r="AO72" s="3919"/>
      <c r="AP72" s="3917"/>
      <c r="AQ72" s="3867"/>
      <c r="AR72" s="3867"/>
      <c r="AS72" s="4089"/>
      <c r="AT72" s="3868"/>
      <c r="AU72" s="3867"/>
      <c r="AV72" s="3867"/>
      <c r="AW72" s="3866"/>
      <c r="AX72" s="3865" t="s">
        <v>530</v>
      </c>
    </row>
    <row r="73" spans="1:50">
      <c r="A73" s="4084">
        <v>40.299999999999997</v>
      </c>
      <c r="B73" s="3881" t="s">
        <v>582</v>
      </c>
      <c r="C73" s="3880">
        <f t="shared" si="26"/>
        <v>15</v>
      </c>
      <c r="D73" s="3875">
        <f t="shared" si="23"/>
        <v>30</v>
      </c>
      <c r="E73" s="3879">
        <f t="shared" si="32"/>
        <v>45</v>
      </c>
      <c r="F73" s="3875">
        <f t="shared" si="33"/>
        <v>45</v>
      </c>
      <c r="G73" s="3879">
        <v>5</v>
      </c>
      <c r="H73" s="3878">
        <f t="shared" si="34"/>
        <v>50</v>
      </c>
      <c r="I73" s="3824">
        <f t="shared" si="35"/>
        <v>2</v>
      </c>
      <c r="J73" s="3876"/>
      <c r="K73" s="3875"/>
      <c r="L73" s="3875"/>
      <c r="M73" s="3820"/>
      <c r="N73" s="3868"/>
      <c r="O73" s="3867"/>
      <c r="P73" s="3867"/>
      <c r="Q73" s="3866"/>
      <c r="R73" s="3880"/>
      <c r="S73" s="3875"/>
      <c r="T73" s="3875"/>
      <c r="U73" s="3823"/>
      <c r="V73" s="3876"/>
      <c r="W73" s="3875"/>
      <c r="X73" s="3875"/>
      <c r="Y73" s="3823"/>
      <c r="Z73" s="3921"/>
      <c r="AA73" s="3920"/>
      <c r="AB73" s="3920"/>
      <c r="AC73" s="3919"/>
      <c r="AD73" s="3921"/>
      <c r="AE73" s="3920"/>
      <c r="AF73" s="3920"/>
      <c r="AG73" s="3919"/>
      <c r="AH73" s="3921"/>
      <c r="AI73" s="3920"/>
      <c r="AJ73" s="3920"/>
      <c r="AK73" s="3919"/>
      <c r="AL73" s="3921">
        <v>15</v>
      </c>
      <c r="AM73" s="3920">
        <v>30</v>
      </c>
      <c r="AN73" s="3920">
        <v>5</v>
      </c>
      <c r="AO73" s="3919">
        <v>2</v>
      </c>
      <c r="AP73" s="3917"/>
      <c r="AQ73" s="3867"/>
      <c r="AR73" s="3867"/>
      <c r="AS73" s="4089"/>
      <c r="AT73" s="3868"/>
      <c r="AU73" s="3867"/>
      <c r="AV73" s="3867"/>
      <c r="AW73" s="3866"/>
      <c r="AX73" s="3865" t="s">
        <v>484</v>
      </c>
    </row>
    <row r="74" spans="1:50">
      <c r="A74" s="4084">
        <v>40.4</v>
      </c>
      <c r="B74" s="3881" t="s">
        <v>580</v>
      </c>
      <c r="C74" s="3880">
        <f t="shared" si="26"/>
        <v>15</v>
      </c>
      <c r="D74" s="3875">
        <f t="shared" si="23"/>
        <v>30</v>
      </c>
      <c r="E74" s="3879">
        <f t="shared" si="32"/>
        <v>45</v>
      </c>
      <c r="F74" s="3875">
        <f t="shared" si="33"/>
        <v>45</v>
      </c>
      <c r="G74" s="3879">
        <v>5</v>
      </c>
      <c r="H74" s="3878">
        <f t="shared" si="34"/>
        <v>50</v>
      </c>
      <c r="I74" s="3824">
        <f t="shared" si="35"/>
        <v>2</v>
      </c>
      <c r="J74" s="3876"/>
      <c r="K74" s="3875"/>
      <c r="L74" s="3875"/>
      <c r="M74" s="3820"/>
      <c r="N74" s="3868"/>
      <c r="O74" s="3867"/>
      <c r="P74" s="3867"/>
      <c r="Q74" s="3866"/>
      <c r="R74" s="3880"/>
      <c r="S74" s="3875"/>
      <c r="T74" s="3875"/>
      <c r="U74" s="3823"/>
      <c r="V74" s="3921"/>
      <c r="W74" s="3920"/>
      <c r="X74" s="3920"/>
      <c r="Y74" s="3919"/>
      <c r="Z74" s="3921"/>
      <c r="AA74" s="3920"/>
      <c r="AB74" s="3920"/>
      <c r="AC74" s="3919"/>
      <c r="AD74" s="3921"/>
      <c r="AE74" s="3920"/>
      <c r="AF74" s="3920"/>
      <c r="AG74" s="3919"/>
      <c r="AH74" s="3921"/>
      <c r="AI74" s="3920"/>
      <c r="AJ74" s="3920"/>
      <c r="AK74" s="3919"/>
      <c r="AL74" s="3921">
        <v>15</v>
      </c>
      <c r="AM74" s="3920">
        <v>30</v>
      </c>
      <c r="AN74" s="3920">
        <v>5</v>
      </c>
      <c r="AO74" s="3919">
        <v>2</v>
      </c>
      <c r="AP74" s="3917"/>
      <c r="AQ74" s="3867"/>
      <c r="AR74" s="3867"/>
      <c r="AS74" s="4089"/>
      <c r="AT74" s="3868"/>
      <c r="AU74" s="3867"/>
      <c r="AV74" s="3867"/>
      <c r="AW74" s="3866"/>
      <c r="AX74" s="3865" t="s">
        <v>484</v>
      </c>
    </row>
    <row r="75" spans="1:50">
      <c r="A75" s="4148">
        <v>40.5</v>
      </c>
      <c r="B75" s="3927" t="s">
        <v>578</v>
      </c>
      <c r="C75" s="3926">
        <f t="shared" si="26"/>
        <v>15</v>
      </c>
      <c r="D75" s="3920">
        <f t="shared" si="23"/>
        <v>45</v>
      </c>
      <c r="E75" s="3925">
        <f t="shared" si="32"/>
        <v>60</v>
      </c>
      <c r="F75" s="3920">
        <f t="shared" si="33"/>
        <v>60</v>
      </c>
      <c r="G75" s="3925">
        <v>15</v>
      </c>
      <c r="H75" s="3924">
        <f t="shared" si="34"/>
        <v>75</v>
      </c>
      <c r="I75" s="3923">
        <f t="shared" si="35"/>
        <v>3</v>
      </c>
      <c r="J75" s="3921"/>
      <c r="K75" s="3920"/>
      <c r="L75" s="3920"/>
      <c r="M75" s="4147"/>
      <c r="N75" s="3917"/>
      <c r="O75" s="3916"/>
      <c r="P75" s="3916"/>
      <c r="Q75" s="3866"/>
      <c r="R75" s="3926"/>
      <c r="S75" s="3920"/>
      <c r="T75" s="3920"/>
      <c r="U75" s="3919"/>
      <c r="V75" s="3921"/>
      <c r="W75" s="3920"/>
      <c r="X75" s="3920"/>
      <c r="Y75" s="3919"/>
      <c r="Z75" s="3921"/>
      <c r="AA75" s="3920"/>
      <c r="AB75" s="3920"/>
      <c r="AC75" s="3919"/>
      <c r="AD75" s="3921">
        <v>15</v>
      </c>
      <c r="AE75" s="3920">
        <v>45</v>
      </c>
      <c r="AF75" s="3920">
        <v>15</v>
      </c>
      <c r="AG75" s="3919">
        <v>3</v>
      </c>
      <c r="AH75" s="3921"/>
      <c r="AI75" s="3920"/>
      <c r="AJ75" s="3920"/>
      <c r="AK75" s="3919"/>
      <c r="AL75" s="3921"/>
      <c r="AM75" s="3920"/>
      <c r="AN75" s="3920"/>
      <c r="AO75" s="4147"/>
      <c r="AP75" s="3917"/>
      <c r="AQ75" s="3916"/>
      <c r="AR75" s="3916"/>
      <c r="AS75" s="4089"/>
      <c r="AT75" s="3917"/>
      <c r="AU75" s="3916"/>
      <c r="AV75" s="3916"/>
      <c r="AW75" s="3866"/>
      <c r="AX75" s="3915" t="s">
        <v>532</v>
      </c>
    </row>
    <row r="76" spans="1:50">
      <c r="A76" s="4148">
        <v>40.6</v>
      </c>
      <c r="B76" s="3927" t="s">
        <v>576</v>
      </c>
      <c r="C76" s="3926">
        <f t="shared" si="26"/>
        <v>15</v>
      </c>
      <c r="D76" s="3920">
        <f t="shared" si="23"/>
        <v>30</v>
      </c>
      <c r="E76" s="3925">
        <f t="shared" si="32"/>
        <v>45</v>
      </c>
      <c r="F76" s="3920">
        <f t="shared" si="33"/>
        <v>45</v>
      </c>
      <c r="G76" s="3925">
        <v>5</v>
      </c>
      <c r="H76" s="3924">
        <f t="shared" si="34"/>
        <v>50</v>
      </c>
      <c r="I76" s="3923">
        <f t="shared" si="35"/>
        <v>2</v>
      </c>
      <c r="J76" s="3921"/>
      <c r="K76" s="3920"/>
      <c r="L76" s="3920"/>
      <c r="M76" s="4147"/>
      <c r="N76" s="3917"/>
      <c r="O76" s="3916"/>
      <c r="P76" s="3916"/>
      <c r="Q76" s="3866"/>
      <c r="R76" s="3926"/>
      <c r="S76" s="3920"/>
      <c r="T76" s="3920"/>
      <c r="U76" s="3919"/>
      <c r="V76" s="3921"/>
      <c r="W76" s="3920"/>
      <c r="X76" s="3920"/>
      <c r="Y76" s="3919"/>
      <c r="Z76" s="3921">
        <v>15</v>
      </c>
      <c r="AA76" s="3920">
        <v>30</v>
      </c>
      <c r="AB76" s="3920">
        <v>5</v>
      </c>
      <c r="AC76" s="3919">
        <v>2</v>
      </c>
      <c r="AD76" s="3921"/>
      <c r="AE76" s="3920"/>
      <c r="AF76" s="3920"/>
      <c r="AG76" s="3919"/>
      <c r="AH76" s="3921"/>
      <c r="AI76" s="3920"/>
      <c r="AJ76" s="3920"/>
      <c r="AK76" s="3919"/>
      <c r="AL76" s="3921"/>
      <c r="AM76" s="3920"/>
      <c r="AN76" s="3920"/>
      <c r="AO76" s="4147"/>
      <c r="AP76" s="3917"/>
      <c r="AQ76" s="3916"/>
      <c r="AR76" s="3916"/>
      <c r="AS76" s="4089"/>
      <c r="AT76" s="3917"/>
      <c r="AU76" s="3916"/>
      <c r="AV76" s="3916"/>
      <c r="AW76" s="3866"/>
      <c r="AX76" s="3915" t="s">
        <v>533</v>
      </c>
    </row>
    <row r="77" spans="1:50">
      <c r="A77" s="4084">
        <v>40.700000000000003</v>
      </c>
      <c r="B77" s="3881" t="s">
        <v>727</v>
      </c>
      <c r="C77" s="3880">
        <f t="shared" si="26"/>
        <v>15</v>
      </c>
      <c r="D77" s="3875">
        <f t="shared" si="23"/>
        <v>30</v>
      </c>
      <c r="E77" s="3879">
        <f t="shared" si="32"/>
        <v>45</v>
      </c>
      <c r="F77" s="3875">
        <f t="shared" si="33"/>
        <v>45</v>
      </c>
      <c r="G77" s="3879">
        <v>5</v>
      </c>
      <c r="H77" s="3878">
        <f t="shared" si="34"/>
        <v>50</v>
      </c>
      <c r="I77" s="3824">
        <f t="shared" si="35"/>
        <v>2</v>
      </c>
      <c r="J77" s="3876"/>
      <c r="K77" s="3875"/>
      <c r="L77" s="3875"/>
      <c r="M77" s="3820"/>
      <c r="N77" s="3868"/>
      <c r="O77" s="3867"/>
      <c r="P77" s="3867"/>
      <c r="Q77" s="3866"/>
      <c r="R77" s="3880"/>
      <c r="S77" s="3875"/>
      <c r="T77" s="3875"/>
      <c r="U77" s="3823"/>
      <c r="V77" s="3921"/>
      <c r="W77" s="3920"/>
      <c r="X77" s="3920"/>
      <c r="Y77" s="3919"/>
      <c r="Z77" s="3921"/>
      <c r="AA77" s="3920"/>
      <c r="AB77" s="3920"/>
      <c r="AC77" s="3919"/>
      <c r="AD77" s="3921"/>
      <c r="AE77" s="3920"/>
      <c r="AF77" s="3920"/>
      <c r="AG77" s="3919"/>
      <c r="AH77" s="3921"/>
      <c r="AI77" s="3920"/>
      <c r="AJ77" s="3920"/>
      <c r="AK77" s="3919"/>
      <c r="AL77" s="3921">
        <v>15</v>
      </c>
      <c r="AM77" s="3920">
        <v>30</v>
      </c>
      <c r="AN77" s="3920">
        <v>5</v>
      </c>
      <c r="AO77" s="3919">
        <v>2</v>
      </c>
      <c r="AP77" s="3917"/>
      <c r="AQ77" s="3867"/>
      <c r="AR77" s="3867"/>
      <c r="AS77" s="4089"/>
      <c r="AT77" s="3868"/>
      <c r="AU77" s="3867"/>
      <c r="AV77" s="3867"/>
      <c r="AW77" s="3866"/>
      <c r="AX77" s="3865" t="s">
        <v>484</v>
      </c>
    </row>
    <row r="78" spans="1:50">
      <c r="A78" s="4084">
        <v>40.799999999999997</v>
      </c>
      <c r="B78" s="3881" t="s">
        <v>572</v>
      </c>
      <c r="C78" s="3880">
        <f t="shared" si="26"/>
        <v>15</v>
      </c>
      <c r="D78" s="3875">
        <f t="shared" si="23"/>
        <v>30</v>
      </c>
      <c r="E78" s="3879">
        <f t="shared" si="32"/>
        <v>45</v>
      </c>
      <c r="F78" s="3875">
        <f t="shared" si="33"/>
        <v>45</v>
      </c>
      <c r="G78" s="3879">
        <v>5</v>
      </c>
      <c r="H78" s="3878">
        <f t="shared" si="34"/>
        <v>50</v>
      </c>
      <c r="I78" s="3824">
        <f t="shared" si="35"/>
        <v>2</v>
      </c>
      <c r="J78" s="3876"/>
      <c r="K78" s="3875"/>
      <c r="L78" s="3875"/>
      <c r="M78" s="3820"/>
      <c r="N78" s="3868"/>
      <c r="O78" s="3867"/>
      <c r="P78" s="3867"/>
      <c r="Q78" s="3885"/>
      <c r="R78" s="3880"/>
      <c r="S78" s="3875"/>
      <c r="T78" s="3875"/>
      <c r="U78" s="3823"/>
      <c r="V78" s="3876"/>
      <c r="W78" s="3875"/>
      <c r="X78" s="3875"/>
      <c r="Y78" s="3823"/>
      <c r="Z78" s="3921">
        <v>15</v>
      </c>
      <c r="AA78" s="3920">
        <v>30</v>
      </c>
      <c r="AB78" s="3920">
        <v>5</v>
      </c>
      <c r="AC78" s="3919">
        <v>2</v>
      </c>
      <c r="AD78" s="3921"/>
      <c r="AE78" s="3920"/>
      <c r="AF78" s="3920"/>
      <c r="AG78" s="3919"/>
      <c r="AH78" s="3921"/>
      <c r="AI78" s="3920"/>
      <c r="AJ78" s="3920"/>
      <c r="AK78" s="3919"/>
      <c r="AL78" s="3921"/>
      <c r="AM78" s="3920"/>
      <c r="AN78" s="3920"/>
      <c r="AO78" s="3919"/>
      <c r="AP78" s="3917"/>
      <c r="AQ78" s="3867"/>
      <c r="AR78" s="3867"/>
      <c r="AS78" s="4086"/>
      <c r="AT78" s="3868"/>
      <c r="AU78" s="3867"/>
      <c r="AV78" s="3867"/>
      <c r="AW78" s="3885"/>
      <c r="AX78" s="3865" t="s">
        <v>533</v>
      </c>
    </row>
    <row r="79" spans="1:50">
      <c r="A79" s="4145">
        <v>41</v>
      </c>
      <c r="B79" s="4144" t="s">
        <v>726</v>
      </c>
      <c r="C79" s="4141">
        <f t="shared" si="26"/>
        <v>60</v>
      </c>
      <c r="D79" s="4138">
        <f t="shared" si="23"/>
        <v>150</v>
      </c>
      <c r="E79" s="4143">
        <f t="shared" si="32"/>
        <v>210</v>
      </c>
      <c r="F79" s="4138">
        <f>F80+F81+F82</f>
        <v>210</v>
      </c>
      <c r="G79" s="4143">
        <f>SUM(G80:G82)</f>
        <v>115</v>
      </c>
      <c r="H79" s="4142">
        <f>H80+H81+H82</f>
        <v>325</v>
      </c>
      <c r="I79" s="4151">
        <f t="shared" ref="I79:AW79" si="36">SUM(I80:I82)</f>
        <v>13</v>
      </c>
      <c r="J79" s="4139">
        <f t="shared" si="36"/>
        <v>0</v>
      </c>
      <c r="K79" s="4138">
        <f t="shared" si="36"/>
        <v>0</v>
      </c>
      <c r="L79" s="4138">
        <f t="shared" si="36"/>
        <v>0</v>
      </c>
      <c r="M79" s="4137">
        <f t="shared" si="36"/>
        <v>0</v>
      </c>
      <c r="N79" s="4135">
        <f t="shared" si="36"/>
        <v>0</v>
      </c>
      <c r="O79" s="4134">
        <f t="shared" si="36"/>
        <v>0</v>
      </c>
      <c r="P79" s="4134">
        <f t="shared" si="36"/>
        <v>0</v>
      </c>
      <c r="Q79" s="4133">
        <f t="shared" si="36"/>
        <v>0</v>
      </c>
      <c r="R79" s="4141">
        <f t="shared" si="36"/>
        <v>0</v>
      </c>
      <c r="S79" s="4138">
        <f t="shared" si="36"/>
        <v>0</v>
      </c>
      <c r="T79" s="4138">
        <f t="shared" si="36"/>
        <v>0</v>
      </c>
      <c r="U79" s="4140">
        <f t="shared" si="36"/>
        <v>0</v>
      </c>
      <c r="V79" s="4139">
        <f t="shared" si="36"/>
        <v>15</v>
      </c>
      <c r="W79" s="4138">
        <f t="shared" si="36"/>
        <v>60</v>
      </c>
      <c r="X79" s="4138">
        <f t="shared" si="36"/>
        <v>25</v>
      </c>
      <c r="Y79" s="4140">
        <f t="shared" si="36"/>
        <v>4</v>
      </c>
      <c r="Z79" s="4139">
        <f t="shared" si="36"/>
        <v>15</v>
      </c>
      <c r="AA79" s="4138">
        <f t="shared" si="36"/>
        <v>30</v>
      </c>
      <c r="AB79" s="4138">
        <f t="shared" si="36"/>
        <v>30</v>
      </c>
      <c r="AC79" s="4140">
        <f t="shared" si="36"/>
        <v>3</v>
      </c>
      <c r="AD79" s="4139">
        <f t="shared" si="36"/>
        <v>30</v>
      </c>
      <c r="AE79" s="4138">
        <f t="shared" si="36"/>
        <v>60</v>
      </c>
      <c r="AF79" s="4138">
        <f t="shared" si="36"/>
        <v>60</v>
      </c>
      <c r="AG79" s="4140">
        <f t="shared" si="36"/>
        <v>6</v>
      </c>
      <c r="AH79" s="4139">
        <f t="shared" si="36"/>
        <v>0</v>
      </c>
      <c r="AI79" s="4138">
        <f t="shared" si="36"/>
        <v>0</v>
      </c>
      <c r="AJ79" s="4138">
        <f t="shared" si="36"/>
        <v>0</v>
      </c>
      <c r="AK79" s="4140">
        <f t="shared" si="36"/>
        <v>0</v>
      </c>
      <c r="AL79" s="4139">
        <f t="shared" si="36"/>
        <v>0</v>
      </c>
      <c r="AM79" s="4138">
        <f t="shared" si="36"/>
        <v>0</v>
      </c>
      <c r="AN79" s="4138">
        <f t="shared" si="36"/>
        <v>0</v>
      </c>
      <c r="AO79" s="4137">
        <f t="shared" si="36"/>
        <v>0</v>
      </c>
      <c r="AP79" s="4135">
        <f t="shared" si="36"/>
        <v>0</v>
      </c>
      <c r="AQ79" s="4134">
        <f t="shared" si="36"/>
        <v>0</v>
      </c>
      <c r="AR79" s="4134">
        <f t="shared" si="36"/>
        <v>0</v>
      </c>
      <c r="AS79" s="4136">
        <f t="shared" si="36"/>
        <v>0</v>
      </c>
      <c r="AT79" s="4135">
        <f t="shared" si="36"/>
        <v>0</v>
      </c>
      <c r="AU79" s="4134">
        <f t="shared" si="36"/>
        <v>0</v>
      </c>
      <c r="AV79" s="4134">
        <f t="shared" si="36"/>
        <v>0</v>
      </c>
      <c r="AW79" s="4133">
        <f t="shared" si="36"/>
        <v>0</v>
      </c>
      <c r="AX79" s="4132" t="s">
        <v>597</v>
      </c>
    </row>
    <row r="80" spans="1:50">
      <c r="A80" s="4148">
        <v>41.1</v>
      </c>
      <c r="B80" s="3927" t="s">
        <v>725</v>
      </c>
      <c r="C80" s="3926">
        <f t="shared" si="26"/>
        <v>15</v>
      </c>
      <c r="D80" s="3920">
        <f t="shared" si="23"/>
        <v>60</v>
      </c>
      <c r="E80" s="3925">
        <f t="shared" si="32"/>
        <v>75</v>
      </c>
      <c r="F80" s="3920">
        <f>SUM(E80:E80)</f>
        <v>75</v>
      </c>
      <c r="G80" s="3925">
        <v>25</v>
      </c>
      <c r="H80" s="3924">
        <f>SUM(F80:G80)</f>
        <v>100</v>
      </c>
      <c r="I80" s="3923">
        <f>M80+Q80+U80+Y80+AC80+AG80+AK80+AO80+AS80+AW80</f>
        <v>4</v>
      </c>
      <c r="J80" s="3921"/>
      <c r="K80" s="3920"/>
      <c r="L80" s="3920"/>
      <c r="M80" s="4147"/>
      <c r="N80" s="3917"/>
      <c r="O80" s="3916"/>
      <c r="P80" s="3916"/>
      <c r="Q80" s="3866"/>
      <c r="R80" s="3921"/>
      <c r="S80" s="3920"/>
      <c r="T80" s="3920"/>
      <c r="U80" s="3919"/>
      <c r="V80" s="3921">
        <v>15</v>
      </c>
      <c r="W80" s="3920">
        <v>60</v>
      </c>
      <c r="X80" s="3920">
        <v>25</v>
      </c>
      <c r="Y80" s="3919">
        <v>4</v>
      </c>
      <c r="Z80" s="3921"/>
      <c r="AA80" s="3920"/>
      <c r="AB80" s="3920"/>
      <c r="AC80" s="3919"/>
      <c r="AD80" s="3921"/>
      <c r="AE80" s="3920"/>
      <c r="AF80" s="3920"/>
      <c r="AG80" s="3919"/>
      <c r="AH80" s="3921"/>
      <c r="AI80" s="3920"/>
      <c r="AJ80" s="3920"/>
      <c r="AK80" s="3919"/>
      <c r="AL80" s="3921"/>
      <c r="AM80" s="3920"/>
      <c r="AN80" s="3920"/>
      <c r="AO80" s="4150"/>
      <c r="AP80" s="3917"/>
      <c r="AQ80" s="3916"/>
      <c r="AR80" s="3916"/>
      <c r="AS80" s="4089"/>
      <c r="AT80" s="3917"/>
      <c r="AU80" s="3916"/>
      <c r="AV80" s="3916"/>
      <c r="AW80" s="3866"/>
      <c r="AX80" s="4146" t="s">
        <v>534</v>
      </c>
    </row>
    <row r="81" spans="1:50">
      <c r="A81" s="4084">
        <v>41.2</v>
      </c>
      <c r="B81" s="3881" t="s">
        <v>724</v>
      </c>
      <c r="C81" s="3880">
        <f t="shared" si="26"/>
        <v>30</v>
      </c>
      <c r="D81" s="3875">
        <f t="shared" si="23"/>
        <v>60</v>
      </c>
      <c r="E81" s="3879">
        <f t="shared" si="32"/>
        <v>90</v>
      </c>
      <c r="F81" s="3875">
        <f>SUM(E81:E81)</f>
        <v>90</v>
      </c>
      <c r="G81" s="3879">
        <v>60</v>
      </c>
      <c r="H81" s="3878">
        <f>SUM(F81:G81)</f>
        <v>150</v>
      </c>
      <c r="I81" s="3824">
        <f>M81+Q81+U81+Y81+AC81+AG81+AK81+AO81+AS81+AW81</f>
        <v>6</v>
      </c>
      <c r="J81" s="3876"/>
      <c r="K81" s="3875"/>
      <c r="L81" s="3875"/>
      <c r="M81" s="3820"/>
      <c r="N81" s="3868"/>
      <c r="O81" s="3867"/>
      <c r="P81" s="3867"/>
      <c r="Q81" s="3866"/>
      <c r="R81" s="3880"/>
      <c r="S81" s="3875"/>
      <c r="T81" s="3875"/>
      <c r="U81" s="3823"/>
      <c r="V81" s="3876"/>
      <c r="W81" s="3875"/>
      <c r="X81" s="3875"/>
      <c r="Y81" s="3823"/>
      <c r="Z81" s="3876">
        <v>15</v>
      </c>
      <c r="AA81" s="3875">
        <v>30</v>
      </c>
      <c r="AB81" s="3875">
        <v>30</v>
      </c>
      <c r="AC81" s="3823">
        <v>3</v>
      </c>
      <c r="AD81" s="3876">
        <v>15</v>
      </c>
      <c r="AE81" s="3875">
        <v>30</v>
      </c>
      <c r="AF81" s="3875">
        <v>30</v>
      </c>
      <c r="AG81" s="3823">
        <v>3</v>
      </c>
      <c r="AH81" s="3876"/>
      <c r="AI81" s="3875"/>
      <c r="AJ81" s="3875"/>
      <c r="AK81" s="3823"/>
      <c r="AL81" s="3876"/>
      <c r="AM81" s="3875"/>
      <c r="AN81" s="3875"/>
      <c r="AO81" s="4149"/>
      <c r="AP81" s="3868"/>
      <c r="AQ81" s="3867"/>
      <c r="AR81" s="3867"/>
      <c r="AS81" s="4089"/>
      <c r="AT81" s="3868"/>
      <c r="AU81" s="3867"/>
      <c r="AV81" s="3867"/>
      <c r="AW81" s="3866"/>
      <c r="AX81" s="4125" t="s">
        <v>723</v>
      </c>
    </row>
    <row r="82" spans="1:50">
      <c r="A82" s="4148">
        <v>41.3</v>
      </c>
      <c r="B82" s="3927" t="s">
        <v>722</v>
      </c>
      <c r="C82" s="3926">
        <f t="shared" si="26"/>
        <v>15</v>
      </c>
      <c r="D82" s="3920">
        <f t="shared" si="23"/>
        <v>30</v>
      </c>
      <c r="E82" s="3925">
        <f t="shared" si="32"/>
        <v>45</v>
      </c>
      <c r="F82" s="3920">
        <f>SUM(E82:E82)</f>
        <v>45</v>
      </c>
      <c r="G82" s="3925">
        <v>30</v>
      </c>
      <c r="H82" s="3924">
        <f>SUM(F82:G82)</f>
        <v>75</v>
      </c>
      <c r="I82" s="3923">
        <f>M82+Q82+U82+Y82+AC82+AG82+AK82+AO82+AS82+AW82</f>
        <v>3</v>
      </c>
      <c r="J82" s="3921"/>
      <c r="K82" s="3920"/>
      <c r="L82" s="3920"/>
      <c r="M82" s="4147"/>
      <c r="N82" s="3917"/>
      <c r="O82" s="3916"/>
      <c r="P82" s="3916"/>
      <c r="Q82" s="3866"/>
      <c r="R82" s="3926"/>
      <c r="S82" s="3920"/>
      <c r="T82" s="3920"/>
      <c r="U82" s="3919"/>
      <c r="V82" s="3921"/>
      <c r="W82" s="3920"/>
      <c r="X82" s="3920"/>
      <c r="Y82" s="3919"/>
      <c r="Z82" s="3921"/>
      <c r="AA82" s="3920"/>
      <c r="AB82" s="3920"/>
      <c r="AC82" s="3919"/>
      <c r="AD82" s="3921">
        <v>15</v>
      </c>
      <c r="AE82" s="3920">
        <v>30</v>
      </c>
      <c r="AF82" s="3920">
        <v>30</v>
      </c>
      <c r="AG82" s="3919">
        <v>3</v>
      </c>
      <c r="AH82" s="3921"/>
      <c r="AI82" s="3920"/>
      <c r="AJ82" s="3920"/>
      <c r="AK82" s="3919"/>
      <c r="AL82" s="3921"/>
      <c r="AM82" s="3920"/>
      <c r="AN82" s="3920"/>
      <c r="AO82" s="4026"/>
      <c r="AP82" s="3917"/>
      <c r="AQ82" s="3916"/>
      <c r="AR82" s="3916"/>
      <c r="AS82" s="4089"/>
      <c r="AT82" s="3917"/>
      <c r="AU82" s="3916"/>
      <c r="AV82" s="3916"/>
      <c r="AW82" s="3866"/>
      <c r="AX82" s="4146" t="s">
        <v>532</v>
      </c>
    </row>
    <row r="83" spans="1:50">
      <c r="A83" s="4145">
        <v>42</v>
      </c>
      <c r="B83" s="4144" t="s">
        <v>721</v>
      </c>
      <c r="C83" s="4141">
        <f t="shared" si="26"/>
        <v>120</v>
      </c>
      <c r="D83" s="4138">
        <f t="shared" si="23"/>
        <v>270</v>
      </c>
      <c r="E83" s="4143">
        <f t="shared" si="32"/>
        <v>390</v>
      </c>
      <c r="F83" s="4138">
        <f>F84+F85+F86</f>
        <v>390</v>
      </c>
      <c r="G83" s="4143">
        <f>G84+G85+G86</f>
        <v>210</v>
      </c>
      <c r="H83" s="4142">
        <f>H84+H85+H86</f>
        <v>600</v>
      </c>
      <c r="I83" s="4126">
        <f t="shared" ref="I83:AW83" si="37">SUM(I84:I86)</f>
        <v>24</v>
      </c>
      <c r="J83" s="4139">
        <f t="shared" si="37"/>
        <v>0</v>
      </c>
      <c r="K83" s="4138">
        <f t="shared" si="37"/>
        <v>0</v>
      </c>
      <c r="L83" s="4138">
        <f t="shared" si="37"/>
        <v>0</v>
      </c>
      <c r="M83" s="4137">
        <f t="shared" si="37"/>
        <v>0</v>
      </c>
      <c r="N83" s="4135">
        <f t="shared" si="37"/>
        <v>0</v>
      </c>
      <c r="O83" s="4134">
        <f t="shared" si="37"/>
        <v>0</v>
      </c>
      <c r="P83" s="4134">
        <f t="shared" si="37"/>
        <v>0</v>
      </c>
      <c r="Q83" s="4133">
        <f t="shared" si="37"/>
        <v>0</v>
      </c>
      <c r="R83" s="4141">
        <f t="shared" si="37"/>
        <v>0</v>
      </c>
      <c r="S83" s="4138">
        <f t="shared" si="37"/>
        <v>0</v>
      </c>
      <c r="T83" s="4138">
        <f t="shared" si="37"/>
        <v>0</v>
      </c>
      <c r="U83" s="4140">
        <f t="shared" si="37"/>
        <v>0</v>
      </c>
      <c r="V83" s="4139">
        <f t="shared" si="37"/>
        <v>0</v>
      </c>
      <c r="W83" s="4138">
        <f t="shared" si="37"/>
        <v>0</v>
      </c>
      <c r="X83" s="4138">
        <f t="shared" si="37"/>
        <v>0</v>
      </c>
      <c r="Y83" s="4140">
        <f t="shared" si="37"/>
        <v>0</v>
      </c>
      <c r="Z83" s="4139">
        <f t="shared" si="37"/>
        <v>15</v>
      </c>
      <c r="AA83" s="4138">
        <f t="shared" si="37"/>
        <v>30</v>
      </c>
      <c r="AB83" s="4138">
        <f t="shared" si="37"/>
        <v>30</v>
      </c>
      <c r="AC83" s="4140">
        <f t="shared" si="37"/>
        <v>3</v>
      </c>
      <c r="AD83" s="4139">
        <f t="shared" si="37"/>
        <v>15</v>
      </c>
      <c r="AE83" s="4138">
        <f t="shared" si="37"/>
        <v>30</v>
      </c>
      <c r="AF83" s="4138">
        <f t="shared" si="37"/>
        <v>40</v>
      </c>
      <c r="AG83" s="4140">
        <f t="shared" si="37"/>
        <v>3</v>
      </c>
      <c r="AH83" s="4139">
        <f t="shared" si="37"/>
        <v>30</v>
      </c>
      <c r="AI83" s="4138">
        <f t="shared" si="37"/>
        <v>60</v>
      </c>
      <c r="AJ83" s="4138">
        <f t="shared" si="37"/>
        <v>60</v>
      </c>
      <c r="AK83" s="4140">
        <f t="shared" si="37"/>
        <v>6</v>
      </c>
      <c r="AL83" s="4139">
        <f t="shared" si="37"/>
        <v>30</v>
      </c>
      <c r="AM83" s="4138">
        <f t="shared" si="37"/>
        <v>75</v>
      </c>
      <c r="AN83" s="4138">
        <f t="shared" si="37"/>
        <v>45</v>
      </c>
      <c r="AO83" s="4137">
        <f t="shared" si="37"/>
        <v>6</v>
      </c>
      <c r="AP83" s="4135">
        <f t="shared" si="37"/>
        <v>30</v>
      </c>
      <c r="AQ83" s="4134">
        <f t="shared" si="37"/>
        <v>75</v>
      </c>
      <c r="AR83" s="4134">
        <f t="shared" si="37"/>
        <v>45</v>
      </c>
      <c r="AS83" s="4136">
        <f t="shared" si="37"/>
        <v>6</v>
      </c>
      <c r="AT83" s="4135">
        <f t="shared" si="37"/>
        <v>0</v>
      </c>
      <c r="AU83" s="4134">
        <f t="shared" si="37"/>
        <v>0</v>
      </c>
      <c r="AV83" s="4134">
        <f t="shared" si="37"/>
        <v>0</v>
      </c>
      <c r="AW83" s="4133">
        <f t="shared" si="37"/>
        <v>0</v>
      </c>
      <c r="AX83" s="4132" t="s">
        <v>494</v>
      </c>
    </row>
    <row r="84" spans="1:50">
      <c r="A84" s="4131">
        <v>42.1</v>
      </c>
      <c r="B84" s="4130" t="s">
        <v>720</v>
      </c>
      <c r="C84" s="3880">
        <f t="shared" si="26"/>
        <v>45</v>
      </c>
      <c r="D84" s="3875">
        <f t="shared" si="23"/>
        <v>90</v>
      </c>
      <c r="E84" s="3879">
        <f t="shared" si="32"/>
        <v>135</v>
      </c>
      <c r="F84" s="3875">
        <f>SUM(E84:E84)</f>
        <v>135</v>
      </c>
      <c r="G84" s="3879">
        <v>90</v>
      </c>
      <c r="H84" s="3878">
        <f>SUM(F84:G84)</f>
        <v>225</v>
      </c>
      <c r="I84" s="4126">
        <f>M84+Q84+U84+Y84+AC84+AG84+AK84+AO84+AS84+AW84</f>
        <v>9</v>
      </c>
      <c r="J84" s="3876"/>
      <c r="K84" s="3875"/>
      <c r="L84" s="3875"/>
      <c r="M84" s="3820"/>
      <c r="N84" s="3868"/>
      <c r="O84" s="3867"/>
      <c r="P84" s="3867"/>
      <c r="Q84" s="3956"/>
      <c r="R84" s="3880"/>
      <c r="S84" s="3875"/>
      <c r="T84" s="3875"/>
      <c r="U84" s="3823"/>
      <c r="V84" s="3876"/>
      <c r="W84" s="3875"/>
      <c r="X84" s="3875"/>
      <c r="Y84" s="3823"/>
      <c r="Z84" s="3876">
        <v>15</v>
      </c>
      <c r="AA84" s="3875">
        <v>30</v>
      </c>
      <c r="AB84" s="3875">
        <v>30</v>
      </c>
      <c r="AC84" s="3823">
        <v>3</v>
      </c>
      <c r="AD84" s="3876">
        <v>15</v>
      </c>
      <c r="AE84" s="3875">
        <v>30</v>
      </c>
      <c r="AF84" s="3875">
        <v>40</v>
      </c>
      <c r="AG84" s="3823">
        <v>3</v>
      </c>
      <c r="AH84" s="3876">
        <v>15</v>
      </c>
      <c r="AI84" s="3875">
        <v>30</v>
      </c>
      <c r="AJ84" s="3875">
        <v>30</v>
      </c>
      <c r="AK84" s="3823">
        <v>3</v>
      </c>
      <c r="AL84" s="3876"/>
      <c r="AM84" s="3875"/>
      <c r="AN84" s="3875"/>
      <c r="AO84" s="4129"/>
      <c r="AP84" s="3868"/>
      <c r="AQ84" s="3867"/>
      <c r="AR84" s="3867"/>
      <c r="AS84" s="4128"/>
      <c r="AT84" s="3868"/>
      <c r="AU84" s="3867"/>
      <c r="AV84" s="3867"/>
      <c r="AW84" s="3956"/>
      <c r="AX84" s="4127" t="s">
        <v>719</v>
      </c>
    </row>
    <row r="85" spans="1:50">
      <c r="A85" s="4084">
        <v>42.2</v>
      </c>
      <c r="B85" s="3881" t="s">
        <v>718</v>
      </c>
      <c r="C85" s="3880">
        <f t="shared" si="26"/>
        <v>45</v>
      </c>
      <c r="D85" s="3875">
        <f t="shared" si="23"/>
        <v>90</v>
      </c>
      <c r="E85" s="3879">
        <f t="shared" si="32"/>
        <v>135</v>
      </c>
      <c r="F85" s="3875">
        <f>SUM(E85:E85)</f>
        <v>135</v>
      </c>
      <c r="G85" s="3879">
        <v>90</v>
      </c>
      <c r="H85" s="3878">
        <f>SUM(F85:G85)</f>
        <v>225</v>
      </c>
      <c r="I85" s="4126">
        <f>M85+Q85+U85+Y85+AC85+AG85+AK85+AO85+AS85+AW85</f>
        <v>9</v>
      </c>
      <c r="J85" s="3876"/>
      <c r="K85" s="3875"/>
      <c r="L85" s="3875"/>
      <c r="M85" s="3820"/>
      <c r="N85" s="3868"/>
      <c r="O85" s="3867"/>
      <c r="P85" s="3867"/>
      <c r="Q85" s="3866"/>
      <c r="R85" s="3880"/>
      <c r="S85" s="3875"/>
      <c r="T85" s="3875"/>
      <c r="U85" s="3823"/>
      <c r="V85" s="3876"/>
      <c r="W85" s="3875"/>
      <c r="X85" s="3875"/>
      <c r="Y85" s="3823"/>
      <c r="Z85" s="3876"/>
      <c r="AA85" s="3875"/>
      <c r="AB85" s="3875"/>
      <c r="AC85" s="3823"/>
      <c r="AD85" s="3876"/>
      <c r="AE85" s="3875"/>
      <c r="AF85" s="3875"/>
      <c r="AG85" s="3823"/>
      <c r="AH85" s="3876">
        <v>15</v>
      </c>
      <c r="AI85" s="3875">
        <v>30</v>
      </c>
      <c r="AJ85" s="3875">
        <v>30</v>
      </c>
      <c r="AK85" s="3823">
        <v>3</v>
      </c>
      <c r="AL85" s="3876">
        <v>15</v>
      </c>
      <c r="AM85" s="3875">
        <v>30</v>
      </c>
      <c r="AN85" s="3875">
        <v>30</v>
      </c>
      <c r="AO85" s="3823">
        <v>3</v>
      </c>
      <c r="AP85" s="3876">
        <v>15</v>
      </c>
      <c r="AQ85" s="3875">
        <v>30</v>
      </c>
      <c r="AR85" s="3875">
        <v>30</v>
      </c>
      <c r="AS85" s="3820">
        <v>3</v>
      </c>
      <c r="AT85" s="3868"/>
      <c r="AU85" s="3867"/>
      <c r="AV85" s="3867"/>
      <c r="AW85" s="3866"/>
      <c r="AX85" s="4125" t="s">
        <v>717</v>
      </c>
    </row>
    <row r="86" spans="1:50" ht="15.75" thickBot="1">
      <c r="A86" s="4124">
        <v>42.3</v>
      </c>
      <c r="B86" s="4123" t="s">
        <v>716</v>
      </c>
      <c r="C86" s="4119">
        <f t="shared" si="26"/>
        <v>30</v>
      </c>
      <c r="D86" s="4116">
        <f t="shared" si="23"/>
        <v>90</v>
      </c>
      <c r="E86" s="4122">
        <f t="shared" si="32"/>
        <v>120</v>
      </c>
      <c r="F86" s="4116">
        <f>SUM(E86:E86)</f>
        <v>120</v>
      </c>
      <c r="G86" s="4122">
        <v>30</v>
      </c>
      <c r="H86" s="4121">
        <f>SUM(F86:G86)</f>
        <v>150</v>
      </c>
      <c r="I86" s="4120">
        <f>M86+Q86+U86+Y86+AC86+AG86+AK86+AO86+AS86+AW86</f>
        <v>6</v>
      </c>
      <c r="J86" s="4117"/>
      <c r="K86" s="4116"/>
      <c r="L86" s="4116"/>
      <c r="M86" s="4115"/>
      <c r="N86" s="4114"/>
      <c r="O86" s="4113"/>
      <c r="P86" s="4113"/>
      <c r="Q86" s="4112"/>
      <c r="R86" s="4119"/>
      <c r="S86" s="4116"/>
      <c r="T86" s="4116"/>
      <c r="U86" s="4118"/>
      <c r="V86" s="4117"/>
      <c r="W86" s="4116"/>
      <c r="X86" s="4116"/>
      <c r="Y86" s="4118"/>
      <c r="Z86" s="4117"/>
      <c r="AA86" s="4116"/>
      <c r="AB86" s="4116"/>
      <c r="AC86" s="4118"/>
      <c r="AD86" s="4117"/>
      <c r="AE86" s="4116"/>
      <c r="AF86" s="4116"/>
      <c r="AG86" s="4118"/>
      <c r="AH86" s="4117"/>
      <c r="AI86" s="4116"/>
      <c r="AJ86" s="4116"/>
      <c r="AK86" s="4118"/>
      <c r="AL86" s="4117">
        <v>15</v>
      </c>
      <c r="AM86" s="4116">
        <v>45</v>
      </c>
      <c r="AN86" s="4116">
        <v>15</v>
      </c>
      <c r="AO86" s="4118">
        <v>3</v>
      </c>
      <c r="AP86" s="4117">
        <v>15</v>
      </c>
      <c r="AQ86" s="4116">
        <v>45</v>
      </c>
      <c r="AR86" s="4116">
        <v>15</v>
      </c>
      <c r="AS86" s="4115">
        <v>3</v>
      </c>
      <c r="AT86" s="4114"/>
      <c r="AU86" s="4113"/>
      <c r="AV86" s="4113"/>
      <c r="AW86" s="4112"/>
      <c r="AX86" s="4111" t="s">
        <v>489</v>
      </c>
    </row>
    <row r="87" spans="1:50">
      <c r="A87" s="4057" t="s">
        <v>544</v>
      </c>
      <c r="B87" s="4056" t="s">
        <v>538</v>
      </c>
      <c r="C87" s="4105">
        <f t="shared" ref="C87:AW87" si="38">SUM(C88:C94)</f>
        <v>0</v>
      </c>
      <c r="D87" s="4102">
        <f t="shared" si="38"/>
        <v>1560</v>
      </c>
      <c r="E87" s="4110">
        <f t="shared" si="38"/>
        <v>1560</v>
      </c>
      <c r="F87" s="4102">
        <f t="shared" si="38"/>
        <v>1560</v>
      </c>
      <c r="G87" s="4110">
        <f t="shared" si="38"/>
        <v>15</v>
      </c>
      <c r="H87" s="4109">
        <f t="shared" si="38"/>
        <v>1575</v>
      </c>
      <c r="I87" s="4108">
        <f t="shared" si="38"/>
        <v>63</v>
      </c>
      <c r="J87" s="4103">
        <f t="shared" si="38"/>
        <v>0</v>
      </c>
      <c r="K87" s="4102">
        <f t="shared" si="38"/>
        <v>0</v>
      </c>
      <c r="L87" s="4102">
        <f t="shared" si="38"/>
        <v>0</v>
      </c>
      <c r="M87" s="4101">
        <f t="shared" si="38"/>
        <v>0</v>
      </c>
      <c r="N87" s="4107">
        <f t="shared" si="38"/>
        <v>0</v>
      </c>
      <c r="O87" s="4096">
        <f t="shared" si="38"/>
        <v>150</v>
      </c>
      <c r="P87" s="4096">
        <f t="shared" si="38"/>
        <v>0</v>
      </c>
      <c r="Q87" s="4106">
        <f t="shared" si="38"/>
        <v>6</v>
      </c>
      <c r="R87" s="4105">
        <f t="shared" si="38"/>
        <v>0</v>
      </c>
      <c r="S87" s="4102">
        <f t="shared" si="38"/>
        <v>0</v>
      </c>
      <c r="T87" s="4102">
        <f t="shared" si="38"/>
        <v>0</v>
      </c>
      <c r="U87" s="4104">
        <f t="shared" si="38"/>
        <v>0</v>
      </c>
      <c r="V87" s="4103">
        <f t="shared" si="38"/>
        <v>0</v>
      </c>
      <c r="W87" s="4102">
        <f t="shared" si="38"/>
        <v>300</v>
      </c>
      <c r="X87" s="4102">
        <f t="shared" si="38"/>
        <v>0</v>
      </c>
      <c r="Y87" s="4104">
        <f t="shared" si="38"/>
        <v>12</v>
      </c>
      <c r="Z87" s="4103">
        <f t="shared" si="38"/>
        <v>0</v>
      </c>
      <c r="AA87" s="4102">
        <f t="shared" si="38"/>
        <v>100</v>
      </c>
      <c r="AB87" s="4102">
        <f t="shared" si="38"/>
        <v>0</v>
      </c>
      <c r="AC87" s="4104">
        <f t="shared" si="38"/>
        <v>4</v>
      </c>
      <c r="AD87" s="4103">
        <f t="shared" si="38"/>
        <v>0</v>
      </c>
      <c r="AE87" s="4102">
        <f t="shared" si="38"/>
        <v>200</v>
      </c>
      <c r="AF87" s="4102">
        <f t="shared" si="38"/>
        <v>0</v>
      </c>
      <c r="AG87" s="4104">
        <f t="shared" si="38"/>
        <v>8</v>
      </c>
      <c r="AH87" s="4103">
        <f t="shared" si="38"/>
        <v>0</v>
      </c>
      <c r="AI87" s="4102">
        <f t="shared" si="38"/>
        <v>100</v>
      </c>
      <c r="AJ87" s="4102">
        <f t="shared" si="38"/>
        <v>0</v>
      </c>
      <c r="AK87" s="4101">
        <f t="shared" si="38"/>
        <v>4</v>
      </c>
      <c r="AL87" s="4100">
        <f t="shared" si="38"/>
        <v>0</v>
      </c>
      <c r="AM87" s="4099">
        <f t="shared" si="38"/>
        <v>200</v>
      </c>
      <c r="AN87" s="4099">
        <f t="shared" si="38"/>
        <v>0</v>
      </c>
      <c r="AO87" s="4098">
        <f t="shared" si="38"/>
        <v>8</v>
      </c>
      <c r="AP87" s="4097">
        <f t="shared" si="38"/>
        <v>0</v>
      </c>
      <c r="AQ87" s="4096">
        <f t="shared" si="38"/>
        <v>0</v>
      </c>
      <c r="AR87" s="4096">
        <f t="shared" si="38"/>
        <v>0</v>
      </c>
      <c r="AS87" s="4095">
        <f t="shared" si="38"/>
        <v>0</v>
      </c>
      <c r="AT87" s="4094">
        <f t="shared" si="38"/>
        <v>0</v>
      </c>
      <c r="AU87" s="4093">
        <f t="shared" si="38"/>
        <v>510</v>
      </c>
      <c r="AV87" s="4093">
        <f t="shared" si="38"/>
        <v>15</v>
      </c>
      <c r="AW87" s="4092">
        <f t="shared" si="38"/>
        <v>21</v>
      </c>
      <c r="AX87" s="4091"/>
    </row>
    <row r="88" spans="1:50">
      <c r="A88" s="4084">
        <v>43</v>
      </c>
      <c r="B88" s="3881" t="s">
        <v>537</v>
      </c>
      <c r="C88" s="3880">
        <f t="shared" ref="C88:D94" si="39">J88+N88+R88+V88+Z88+AD88+AH88+AL88+AP88+AT88</f>
        <v>0</v>
      </c>
      <c r="D88" s="3875">
        <f t="shared" si="39"/>
        <v>150</v>
      </c>
      <c r="E88" s="3879">
        <f t="shared" ref="E88:E94" si="40">SUM(C88:D88)</f>
        <v>150</v>
      </c>
      <c r="F88" s="3875">
        <f t="shared" ref="F88:F94" si="41">SUM(E88:E88)</f>
        <v>150</v>
      </c>
      <c r="G88" s="3879">
        <f>L88+P88+T88+X88+AB88+AF88+AJ88+AN88+AR88+AV88</f>
        <v>0</v>
      </c>
      <c r="H88" s="3878">
        <f t="shared" ref="H88:H94" si="42">SUM(F88:G88)</f>
        <v>150</v>
      </c>
      <c r="I88" s="3824">
        <v>6</v>
      </c>
      <c r="J88" s="3876"/>
      <c r="K88" s="3875"/>
      <c r="L88" s="3875"/>
      <c r="M88" s="3820"/>
      <c r="N88" s="3868"/>
      <c r="O88" s="3867">
        <v>150</v>
      </c>
      <c r="P88" s="3867"/>
      <c r="Q88" s="3885">
        <v>6</v>
      </c>
      <c r="R88" s="3880"/>
      <c r="S88" s="3875"/>
      <c r="T88" s="3875"/>
      <c r="U88" s="3823"/>
      <c r="V88" s="3876"/>
      <c r="W88" s="3875"/>
      <c r="X88" s="3875"/>
      <c r="Y88" s="3823"/>
      <c r="Z88" s="3876"/>
      <c r="AA88" s="3875"/>
      <c r="AB88" s="3875"/>
      <c r="AC88" s="3823"/>
      <c r="AD88" s="3876"/>
      <c r="AE88" s="3875"/>
      <c r="AF88" s="3875"/>
      <c r="AG88" s="3823"/>
      <c r="AH88" s="3876"/>
      <c r="AI88" s="3875"/>
      <c r="AJ88" s="3875"/>
      <c r="AK88" s="3820"/>
      <c r="AL88" s="3868"/>
      <c r="AM88" s="3867"/>
      <c r="AN88" s="3867"/>
      <c r="AO88" s="3866"/>
      <c r="AP88" s="4077"/>
      <c r="AQ88" s="3867"/>
      <c r="AR88" s="3867"/>
      <c r="AS88" s="4089"/>
      <c r="AT88" s="3868"/>
      <c r="AU88" s="3867"/>
      <c r="AV88" s="3867"/>
      <c r="AW88" s="3866"/>
      <c r="AX88" s="3865" t="s">
        <v>536</v>
      </c>
    </row>
    <row r="89" spans="1:50">
      <c r="A89" s="4084">
        <v>44</v>
      </c>
      <c r="B89" s="3881" t="s">
        <v>535</v>
      </c>
      <c r="C89" s="3880">
        <f t="shared" si="39"/>
        <v>0</v>
      </c>
      <c r="D89" s="3875">
        <f t="shared" si="39"/>
        <v>300</v>
      </c>
      <c r="E89" s="3879">
        <f t="shared" si="40"/>
        <v>300</v>
      </c>
      <c r="F89" s="3875">
        <f t="shared" si="41"/>
        <v>300</v>
      </c>
      <c r="G89" s="3879">
        <v>0</v>
      </c>
      <c r="H89" s="3878">
        <f t="shared" si="42"/>
        <v>300</v>
      </c>
      <c r="I89" s="3824">
        <f>M89+Q89+U89+Y89+AC89+AG89+AK89+AO89+AS89+AW89</f>
        <v>12</v>
      </c>
      <c r="J89" s="3876"/>
      <c r="K89" s="3875"/>
      <c r="L89" s="3875"/>
      <c r="M89" s="3820"/>
      <c r="N89" s="3868"/>
      <c r="O89" s="3867"/>
      <c r="P89" s="3867"/>
      <c r="Q89" s="3866"/>
      <c r="R89" s="3880"/>
      <c r="S89" s="3875"/>
      <c r="T89" s="3875"/>
      <c r="U89" s="3823"/>
      <c r="V89" s="3876"/>
      <c r="W89" s="3875">
        <v>300</v>
      </c>
      <c r="X89" s="3875"/>
      <c r="Y89" s="3823">
        <v>12</v>
      </c>
      <c r="Z89" s="3876"/>
      <c r="AA89" s="3875"/>
      <c r="AB89" s="3875"/>
      <c r="AC89" s="3823"/>
      <c r="AD89" s="3876"/>
      <c r="AE89" s="3875"/>
      <c r="AF89" s="3875"/>
      <c r="AG89" s="3823"/>
      <c r="AH89" s="3876"/>
      <c r="AI89" s="3875"/>
      <c r="AJ89" s="3875"/>
      <c r="AK89" s="3820"/>
      <c r="AL89" s="3868"/>
      <c r="AM89" s="3867"/>
      <c r="AN89" s="3867"/>
      <c r="AO89" s="3866"/>
      <c r="AP89" s="4077"/>
      <c r="AQ89" s="3867"/>
      <c r="AR89" s="3867"/>
      <c r="AS89" s="4089"/>
      <c r="AT89" s="3868"/>
      <c r="AU89" s="3867"/>
      <c r="AV89" s="3867"/>
      <c r="AW89" s="3866"/>
      <c r="AX89" s="3865" t="s">
        <v>534</v>
      </c>
    </row>
    <row r="90" spans="1:50">
      <c r="A90" s="4084">
        <v>45</v>
      </c>
      <c r="B90" s="4090" t="s">
        <v>531</v>
      </c>
      <c r="C90" s="3880">
        <f t="shared" si="39"/>
        <v>0</v>
      </c>
      <c r="D90" s="3875">
        <f t="shared" si="39"/>
        <v>100</v>
      </c>
      <c r="E90" s="3879">
        <f t="shared" si="40"/>
        <v>100</v>
      </c>
      <c r="F90" s="3875">
        <f t="shared" si="41"/>
        <v>100</v>
      </c>
      <c r="G90" s="3879">
        <v>0</v>
      </c>
      <c r="H90" s="3878">
        <f t="shared" si="42"/>
        <v>100</v>
      </c>
      <c r="I90" s="3824">
        <f>M90+Q90+U90+Y90+AC90+AG90+AK90+AO90+AS90+AW90</f>
        <v>4</v>
      </c>
      <c r="J90" s="3876"/>
      <c r="K90" s="3875"/>
      <c r="L90" s="3875"/>
      <c r="M90" s="3820"/>
      <c r="N90" s="3868"/>
      <c r="O90" s="3867"/>
      <c r="P90" s="3867"/>
      <c r="Q90" s="3866"/>
      <c r="R90" s="3880"/>
      <c r="S90" s="3875"/>
      <c r="T90" s="3875"/>
      <c r="U90" s="3823"/>
      <c r="V90" s="3876"/>
      <c r="W90" s="3875"/>
      <c r="X90" s="3875"/>
      <c r="Y90" s="3823"/>
      <c r="Z90" s="3876"/>
      <c r="AA90" s="3875">
        <v>100</v>
      </c>
      <c r="AB90" s="3875"/>
      <c r="AC90" s="3823">
        <v>4</v>
      </c>
      <c r="AD90" s="3876"/>
      <c r="AE90" s="3875"/>
      <c r="AF90" s="3875"/>
      <c r="AG90" s="3823"/>
      <c r="AH90" s="3876"/>
      <c r="AI90" s="3875"/>
      <c r="AJ90" s="3875"/>
      <c r="AK90" s="3820"/>
      <c r="AL90" s="3868"/>
      <c r="AM90" s="3867"/>
      <c r="AN90" s="3867"/>
      <c r="AO90" s="3866"/>
      <c r="AP90" s="4077"/>
      <c r="AQ90" s="3867"/>
      <c r="AR90" s="3867"/>
      <c r="AS90" s="4089"/>
      <c r="AT90" s="3868"/>
      <c r="AU90" s="3867"/>
      <c r="AV90" s="3867"/>
      <c r="AW90" s="3866"/>
      <c r="AX90" s="3865" t="s">
        <v>533</v>
      </c>
    </row>
    <row r="91" spans="1:50">
      <c r="A91" s="4084">
        <v>46</v>
      </c>
      <c r="B91" s="4088" t="s">
        <v>529</v>
      </c>
      <c r="C91" s="4046">
        <f t="shared" si="39"/>
        <v>0</v>
      </c>
      <c r="D91" s="4038">
        <f t="shared" si="39"/>
        <v>200</v>
      </c>
      <c r="E91" s="4045">
        <f t="shared" si="40"/>
        <v>200</v>
      </c>
      <c r="F91" s="4038">
        <f t="shared" si="41"/>
        <v>200</v>
      </c>
      <c r="G91" s="4045">
        <v>0</v>
      </c>
      <c r="H91" s="4044">
        <f t="shared" si="42"/>
        <v>200</v>
      </c>
      <c r="I91" s="4043">
        <v>8</v>
      </c>
      <c r="J91" s="4039"/>
      <c r="K91" s="4038"/>
      <c r="L91" s="4038"/>
      <c r="M91" s="4087"/>
      <c r="N91" s="3868"/>
      <c r="O91" s="3867"/>
      <c r="P91" s="3867"/>
      <c r="Q91" s="3885"/>
      <c r="R91" s="4046"/>
      <c r="S91" s="4038"/>
      <c r="T91" s="4038"/>
      <c r="U91" s="4037"/>
      <c r="V91" s="4039"/>
      <c r="W91" s="4038"/>
      <c r="X91" s="4038"/>
      <c r="Y91" s="4037"/>
      <c r="Z91" s="4039"/>
      <c r="AA91" s="4038"/>
      <c r="AB91" s="4038"/>
      <c r="AC91" s="4037"/>
      <c r="AD91" s="4039"/>
      <c r="AE91" s="4038">
        <v>200</v>
      </c>
      <c r="AF91" s="4038"/>
      <c r="AG91" s="4037">
        <v>8</v>
      </c>
      <c r="AH91" s="4039"/>
      <c r="AI91" s="4038"/>
      <c r="AJ91" s="4038"/>
      <c r="AK91" s="4087"/>
      <c r="AL91" s="3868"/>
      <c r="AM91" s="3867"/>
      <c r="AN91" s="3867"/>
      <c r="AO91" s="3885"/>
      <c r="AP91" s="4077"/>
      <c r="AQ91" s="3867"/>
      <c r="AR91" s="3867"/>
      <c r="AS91" s="4086"/>
      <c r="AT91" s="3868"/>
      <c r="AU91" s="3867"/>
      <c r="AV91" s="3867"/>
      <c r="AW91" s="3885"/>
      <c r="AX91" s="4085" t="s">
        <v>532</v>
      </c>
    </row>
    <row r="92" spans="1:50">
      <c r="A92" s="4084">
        <v>47</v>
      </c>
      <c r="B92" s="4083" t="s">
        <v>531</v>
      </c>
      <c r="C92" s="4076">
        <f t="shared" si="39"/>
        <v>0</v>
      </c>
      <c r="D92" s="4075">
        <f t="shared" si="39"/>
        <v>100</v>
      </c>
      <c r="E92" s="4082">
        <f t="shared" si="40"/>
        <v>100</v>
      </c>
      <c r="F92" s="4075">
        <f t="shared" si="41"/>
        <v>100</v>
      </c>
      <c r="G92" s="4082">
        <v>0</v>
      </c>
      <c r="H92" s="4081">
        <f t="shared" si="42"/>
        <v>100</v>
      </c>
      <c r="I92" s="4080">
        <f>M92+Q92+U92+Y92+AC92+AG92+AK92+AO92+AS92+AW92</f>
        <v>4</v>
      </c>
      <c r="J92" s="4078"/>
      <c r="K92" s="4075"/>
      <c r="L92" s="4075"/>
      <c r="M92" s="4074"/>
      <c r="N92" s="3868"/>
      <c r="O92" s="3867"/>
      <c r="P92" s="3867"/>
      <c r="Q92" s="3885"/>
      <c r="R92" s="4076"/>
      <c r="S92" s="4075"/>
      <c r="T92" s="4075"/>
      <c r="U92" s="4079"/>
      <c r="V92" s="4078"/>
      <c r="W92" s="4075"/>
      <c r="X92" s="4075"/>
      <c r="Y92" s="4079"/>
      <c r="Z92" s="4078"/>
      <c r="AA92" s="4075"/>
      <c r="AB92" s="4075"/>
      <c r="AC92" s="4079"/>
      <c r="AD92" s="4078"/>
      <c r="AE92" s="4075"/>
      <c r="AF92" s="4075"/>
      <c r="AG92" s="4079"/>
      <c r="AH92" s="4078"/>
      <c r="AI92" s="4075">
        <v>100</v>
      </c>
      <c r="AJ92" s="4075"/>
      <c r="AK92" s="4074">
        <v>4</v>
      </c>
      <c r="AL92" s="3868"/>
      <c r="AM92" s="3867"/>
      <c r="AN92" s="3867"/>
      <c r="AO92" s="3885"/>
      <c r="AP92" s="4077"/>
      <c r="AQ92" s="3867"/>
      <c r="AR92" s="3867"/>
      <c r="AS92" s="3885"/>
      <c r="AT92" s="4076"/>
      <c r="AU92" s="4075"/>
      <c r="AV92" s="4075"/>
      <c r="AW92" s="4074"/>
      <c r="AX92" s="4073" t="s">
        <v>530</v>
      </c>
    </row>
    <row r="93" spans="1:50">
      <c r="A93" s="4084">
        <v>48</v>
      </c>
      <c r="B93" s="4083" t="s">
        <v>529</v>
      </c>
      <c r="C93" s="4076">
        <f t="shared" si="39"/>
        <v>0</v>
      </c>
      <c r="D93" s="4075">
        <f t="shared" si="39"/>
        <v>200</v>
      </c>
      <c r="E93" s="4082">
        <f t="shared" si="40"/>
        <v>200</v>
      </c>
      <c r="F93" s="4075">
        <f t="shared" si="41"/>
        <v>200</v>
      </c>
      <c r="G93" s="4082">
        <f>L93+P93+T93+X93+AB93+AF93+AJ93+AN93+AR93+AV93</f>
        <v>0</v>
      </c>
      <c r="H93" s="4081">
        <f t="shared" si="42"/>
        <v>200</v>
      </c>
      <c r="I93" s="4080">
        <v>8</v>
      </c>
      <c r="J93" s="4078"/>
      <c r="K93" s="4075"/>
      <c r="L93" s="4075"/>
      <c r="M93" s="4074"/>
      <c r="N93" s="3868"/>
      <c r="O93" s="3867"/>
      <c r="P93" s="3867"/>
      <c r="Q93" s="3885"/>
      <c r="R93" s="4076"/>
      <c r="S93" s="4075"/>
      <c r="T93" s="4075"/>
      <c r="U93" s="4079"/>
      <c r="V93" s="4078"/>
      <c r="W93" s="4075"/>
      <c r="X93" s="4075"/>
      <c r="Y93" s="4079"/>
      <c r="Z93" s="4078"/>
      <c r="AA93" s="4075"/>
      <c r="AB93" s="4075"/>
      <c r="AC93" s="4079"/>
      <c r="AD93" s="4078"/>
      <c r="AE93" s="4075"/>
      <c r="AF93" s="4075"/>
      <c r="AG93" s="4079"/>
      <c r="AH93" s="4078"/>
      <c r="AI93" s="4075"/>
      <c r="AJ93" s="4075"/>
      <c r="AK93" s="4074"/>
      <c r="AL93" s="3868"/>
      <c r="AM93" s="3867">
        <v>200</v>
      </c>
      <c r="AN93" s="3867"/>
      <c r="AO93" s="3885">
        <v>8</v>
      </c>
      <c r="AP93" s="4077"/>
      <c r="AQ93" s="3867"/>
      <c r="AR93" s="3867"/>
      <c r="AS93" s="3885"/>
      <c r="AT93" s="4076"/>
      <c r="AU93" s="4075"/>
      <c r="AV93" s="4075"/>
      <c r="AW93" s="4074"/>
      <c r="AX93" s="4073" t="s">
        <v>484</v>
      </c>
    </row>
    <row r="94" spans="1:50" ht="15.75" thickBot="1">
      <c r="A94" s="4072">
        <v>49</v>
      </c>
      <c r="B94" s="4071" t="s">
        <v>528</v>
      </c>
      <c r="C94" s="4061">
        <f t="shared" si="39"/>
        <v>0</v>
      </c>
      <c r="D94" s="4060">
        <f t="shared" si="39"/>
        <v>510</v>
      </c>
      <c r="E94" s="4070">
        <f t="shared" si="40"/>
        <v>510</v>
      </c>
      <c r="F94" s="4060">
        <f t="shared" si="41"/>
        <v>510</v>
      </c>
      <c r="G94" s="4070">
        <v>15</v>
      </c>
      <c r="H94" s="4069">
        <f t="shared" si="42"/>
        <v>525</v>
      </c>
      <c r="I94" s="4068">
        <v>21</v>
      </c>
      <c r="J94" s="4066"/>
      <c r="K94" s="4060"/>
      <c r="L94" s="4060"/>
      <c r="M94" s="4059"/>
      <c r="N94" s="4065"/>
      <c r="O94" s="4063"/>
      <c r="P94" s="4063"/>
      <c r="Q94" s="4062"/>
      <c r="R94" s="4061"/>
      <c r="S94" s="4060"/>
      <c r="T94" s="4060"/>
      <c r="U94" s="4067"/>
      <c r="V94" s="4066"/>
      <c r="W94" s="4060"/>
      <c r="X94" s="4060"/>
      <c r="Y94" s="4067"/>
      <c r="Z94" s="4066"/>
      <c r="AA94" s="4060"/>
      <c r="AB94" s="4060"/>
      <c r="AC94" s="4067"/>
      <c r="AD94" s="4066"/>
      <c r="AE94" s="4060"/>
      <c r="AF94" s="4060"/>
      <c r="AG94" s="4067"/>
      <c r="AH94" s="4066"/>
      <c r="AI94" s="4060"/>
      <c r="AJ94" s="4060"/>
      <c r="AK94" s="4059"/>
      <c r="AL94" s="4065"/>
      <c r="AM94" s="4063"/>
      <c r="AN94" s="4063"/>
      <c r="AO94" s="4062"/>
      <c r="AP94" s="4064"/>
      <c r="AQ94" s="4063"/>
      <c r="AR94" s="4063"/>
      <c r="AS94" s="4062"/>
      <c r="AT94" s="4061"/>
      <c r="AU94" s="4060">
        <v>510</v>
      </c>
      <c r="AV94" s="4060">
        <v>15</v>
      </c>
      <c r="AW94" s="4059">
        <v>21</v>
      </c>
      <c r="AX94" s="4058" t="s">
        <v>527</v>
      </c>
    </row>
    <row r="95" spans="1:50">
      <c r="A95" s="4057" t="s">
        <v>539</v>
      </c>
      <c r="B95" s="4056" t="s">
        <v>543</v>
      </c>
      <c r="C95" s="4055">
        <f t="shared" ref="C95:I95" si="43">SUM(C96:C97)</f>
        <v>15</v>
      </c>
      <c r="D95" s="4052">
        <f t="shared" si="43"/>
        <v>75</v>
      </c>
      <c r="E95" s="4052">
        <f t="shared" si="43"/>
        <v>90</v>
      </c>
      <c r="F95" s="4052">
        <f t="shared" si="43"/>
        <v>90</v>
      </c>
      <c r="G95" s="4052">
        <f t="shared" si="43"/>
        <v>535</v>
      </c>
      <c r="H95" s="4052">
        <f t="shared" si="43"/>
        <v>625</v>
      </c>
      <c r="I95" s="4054">
        <f t="shared" si="43"/>
        <v>25</v>
      </c>
      <c r="J95" s="4052">
        <f t="shared" ref="J95:AG95" si="44">SUM(J96:J96)</f>
        <v>0</v>
      </c>
      <c r="K95" s="4051">
        <f t="shared" si="44"/>
        <v>0</v>
      </c>
      <c r="L95" s="4051">
        <f t="shared" si="44"/>
        <v>0</v>
      </c>
      <c r="M95" s="4053">
        <f t="shared" si="44"/>
        <v>0</v>
      </c>
      <c r="N95" s="4052">
        <f t="shared" si="44"/>
        <v>0</v>
      </c>
      <c r="O95" s="4051">
        <f t="shared" si="44"/>
        <v>0</v>
      </c>
      <c r="P95" s="4051">
        <f t="shared" si="44"/>
        <v>0</v>
      </c>
      <c r="Q95" s="4053">
        <f t="shared" si="44"/>
        <v>0</v>
      </c>
      <c r="R95" s="4052">
        <f t="shared" si="44"/>
        <v>0</v>
      </c>
      <c r="S95" s="4051">
        <f t="shared" si="44"/>
        <v>0</v>
      </c>
      <c r="T95" s="4051">
        <f t="shared" si="44"/>
        <v>0</v>
      </c>
      <c r="U95" s="4053">
        <f t="shared" si="44"/>
        <v>0</v>
      </c>
      <c r="V95" s="4052">
        <f t="shared" si="44"/>
        <v>0</v>
      </c>
      <c r="W95" s="4051">
        <f t="shared" si="44"/>
        <v>0</v>
      </c>
      <c r="X95" s="4051">
        <f t="shared" si="44"/>
        <v>0</v>
      </c>
      <c r="Y95" s="4053">
        <f t="shared" si="44"/>
        <v>0</v>
      </c>
      <c r="Z95" s="4052">
        <f t="shared" si="44"/>
        <v>0</v>
      </c>
      <c r="AA95" s="4051">
        <f t="shared" si="44"/>
        <v>0</v>
      </c>
      <c r="AB95" s="4051">
        <f t="shared" si="44"/>
        <v>0</v>
      </c>
      <c r="AC95" s="4053">
        <f t="shared" si="44"/>
        <v>0</v>
      </c>
      <c r="AD95" s="4052">
        <f t="shared" si="44"/>
        <v>0</v>
      </c>
      <c r="AE95" s="4051">
        <f t="shared" si="44"/>
        <v>0</v>
      </c>
      <c r="AF95" s="4051">
        <f t="shared" si="44"/>
        <v>0</v>
      </c>
      <c r="AG95" s="4053">
        <f t="shared" si="44"/>
        <v>0</v>
      </c>
      <c r="AH95" s="4051">
        <f>SUM(AH96:AH97)</f>
        <v>15</v>
      </c>
      <c r="AI95" s="4051">
        <f>SUM(AI96:AI97)</f>
        <v>30</v>
      </c>
      <c r="AJ95" s="4051">
        <f>SUM(AJ96:AJ97)</f>
        <v>30</v>
      </c>
      <c r="AK95" s="4053">
        <f>SUM(AK96:AK97)</f>
        <v>3</v>
      </c>
      <c r="AL95" s="4052">
        <f t="shared" ref="AL95:AW95" si="45">SUM(AL96:AL96)</f>
        <v>0</v>
      </c>
      <c r="AM95" s="4051">
        <f t="shared" si="45"/>
        <v>15</v>
      </c>
      <c r="AN95" s="4051">
        <f t="shared" si="45"/>
        <v>85</v>
      </c>
      <c r="AO95" s="4053">
        <f t="shared" si="45"/>
        <v>4</v>
      </c>
      <c r="AP95" s="4052">
        <f t="shared" si="45"/>
        <v>0</v>
      </c>
      <c r="AQ95" s="4051">
        <f t="shared" si="45"/>
        <v>15</v>
      </c>
      <c r="AR95" s="4051">
        <f t="shared" si="45"/>
        <v>185</v>
      </c>
      <c r="AS95" s="4053">
        <f t="shared" si="45"/>
        <v>8</v>
      </c>
      <c r="AT95" s="4052">
        <f t="shared" si="45"/>
        <v>0</v>
      </c>
      <c r="AU95" s="4051">
        <f t="shared" si="45"/>
        <v>15</v>
      </c>
      <c r="AV95" s="4051">
        <f t="shared" si="45"/>
        <v>235</v>
      </c>
      <c r="AW95" s="4050">
        <f t="shared" si="45"/>
        <v>10</v>
      </c>
      <c r="AX95" s="4049" t="s">
        <v>542</v>
      </c>
    </row>
    <row r="96" spans="1:50">
      <c r="A96" s="4048">
        <v>50</v>
      </c>
      <c r="B96" s="4047" t="s">
        <v>13</v>
      </c>
      <c r="C96" s="4046">
        <f>J96+N96+R96+V96+Z96+AD96+AH96+AL96+AP96+AT96</f>
        <v>0</v>
      </c>
      <c r="D96" s="4038">
        <f>K96+O96+S96+W96+AA96+AE96+AI96+AM96+AQ96+AU96</f>
        <v>45</v>
      </c>
      <c r="E96" s="4045">
        <f>SUM(C96:D96)</f>
        <v>45</v>
      </c>
      <c r="F96" s="4038">
        <f>SUM(E96:E96)</f>
        <v>45</v>
      </c>
      <c r="G96" s="4045">
        <v>505</v>
      </c>
      <c r="H96" s="4044">
        <f>SUM(F96:G96)</f>
        <v>550</v>
      </c>
      <c r="I96" s="4043">
        <f>M96+Q96+U96+Y96+AC96+AG96+AK96+AO96+AS96+AW96</f>
        <v>22</v>
      </c>
      <c r="J96" s="4039"/>
      <c r="K96" s="4038"/>
      <c r="L96" s="4038"/>
      <c r="M96" s="4037"/>
      <c r="N96" s="4039"/>
      <c r="O96" s="4038"/>
      <c r="P96" s="4038"/>
      <c r="Q96" s="4042"/>
      <c r="R96" s="4039"/>
      <c r="S96" s="4038"/>
      <c r="T96" s="4038"/>
      <c r="U96" s="4037"/>
      <c r="V96" s="4039"/>
      <c r="W96" s="4038"/>
      <c r="X96" s="4038"/>
      <c r="Y96" s="4037"/>
      <c r="Z96" s="4039"/>
      <c r="AA96" s="4038"/>
      <c r="AB96" s="4038"/>
      <c r="AC96" s="4037"/>
      <c r="AD96" s="4039"/>
      <c r="AE96" s="4038"/>
      <c r="AF96" s="4038"/>
      <c r="AG96" s="4037"/>
      <c r="AH96" s="4039"/>
      <c r="AI96" s="4038"/>
      <c r="AJ96" s="4038"/>
      <c r="AK96" s="4037"/>
      <c r="AL96" s="4039"/>
      <c r="AM96" s="4038">
        <v>15</v>
      </c>
      <c r="AN96" s="4038">
        <v>85</v>
      </c>
      <c r="AO96" s="4037">
        <v>4</v>
      </c>
      <c r="AP96" s="4039"/>
      <c r="AQ96" s="4041">
        <v>15</v>
      </c>
      <c r="AR96" s="4041">
        <v>185</v>
      </c>
      <c r="AS96" s="4040">
        <v>8</v>
      </c>
      <c r="AT96" s="4039"/>
      <c r="AU96" s="4038">
        <v>15</v>
      </c>
      <c r="AV96" s="4038">
        <v>235</v>
      </c>
      <c r="AW96" s="4037">
        <v>10</v>
      </c>
      <c r="AX96" s="4036" t="s">
        <v>715</v>
      </c>
    </row>
    <row r="97" spans="1:50" ht="30" customHeight="1" thickBot="1">
      <c r="A97" s="4035">
        <v>51</v>
      </c>
      <c r="B97" s="4034" t="s">
        <v>540</v>
      </c>
      <c r="C97" s="4033">
        <f>J97+N97+R97+V97+Z97+AD97+AH97+AL97+AP97+AT97</f>
        <v>15</v>
      </c>
      <c r="D97" s="4027">
        <f>K97+O97+S97+W97+AA97+AE97+AI97+AM97+AQ97+AU97</f>
        <v>30</v>
      </c>
      <c r="E97" s="4032">
        <f>SUM(C97:D97)</f>
        <v>45</v>
      </c>
      <c r="F97" s="4027">
        <f>SUM(E97:E97)</f>
        <v>45</v>
      </c>
      <c r="G97" s="4032">
        <v>30</v>
      </c>
      <c r="H97" s="4031">
        <f>SUM(F97:G97)</f>
        <v>75</v>
      </c>
      <c r="I97" s="4030">
        <f>M97+Q97+U97+Y97+AC97+AG97+AK97+AO97+AS97+AW97</f>
        <v>3</v>
      </c>
      <c r="J97" s="4028"/>
      <c r="K97" s="4027"/>
      <c r="L97" s="4027"/>
      <c r="M97" s="4029"/>
      <c r="N97" s="4028"/>
      <c r="O97" s="4027"/>
      <c r="P97" s="4027"/>
      <c r="Q97" s="3922"/>
      <c r="R97" s="4028"/>
      <c r="S97" s="4027"/>
      <c r="T97" s="4027"/>
      <c r="U97" s="4029"/>
      <c r="V97" s="4028"/>
      <c r="W97" s="4027"/>
      <c r="X97" s="4027"/>
      <c r="Y97" s="4029"/>
      <c r="Z97" s="4028"/>
      <c r="AA97" s="4027"/>
      <c r="AB97" s="4027"/>
      <c r="AC97" s="4029"/>
      <c r="AD97" s="4028"/>
      <c r="AE97" s="4027"/>
      <c r="AF97" s="4027"/>
      <c r="AG97" s="4029"/>
      <c r="AH97" s="4028">
        <v>15</v>
      </c>
      <c r="AI97" s="4027">
        <v>30</v>
      </c>
      <c r="AJ97" s="4027">
        <v>30</v>
      </c>
      <c r="AK97" s="4029">
        <v>3</v>
      </c>
      <c r="AL97" s="4028"/>
      <c r="AM97" s="3930"/>
      <c r="AN97" s="3930"/>
      <c r="AO97" s="3932"/>
      <c r="AP97" s="4028"/>
      <c r="AQ97" s="4027"/>
      <c r="AR97" s="4027"/>
      <c r="AS97" s="4029"/>
      <c r="AT97" s="4028"/>
      <c r="AU97" s="4027"/>
      <c r="AV97" s="4027"/>
      <c r="AW97" s="4026"/>
      <c r="AX97" s="4025" t="s">
        <v>530</v>
      </c>
    </row>
    <row r="98" spans="1:50" ht="15.75" thickBot="1">
      <c r="A98" s="4024" t="s">
        <v>526</v>
      </c>
      <c r="B98" s="4023" t="s">
        <v>525</v>
      </c>
      <c r="C98" s="4022"/>
      <c r="D98" s="4017"/>
      <c r="E98" s="4021"/>
      <c r="F98" s="4017"/>
      <c r="G98" s="4021"/>
      <c r="H98" s="4020"/>
      <c r="I98" s="4019"/>
      <c r="J98" s="4018"/>
      <c r="K98" s="4017"/>
      <c r="L98" s="4017"/>
      <c r="M98" s="4016"/>
      <c r="N98" s="4018"/>
      <c r="O98" s="4017"/>
      <c r="P98" s="4017"/>
      <c r="Q98" s="4016"/>
      <c r="R98" s="4018"/>
      <c r="S98" s="4017"/>
      <c r="T98" s="4017"/>
      <c r="U98" s="4016"/>
      <c r="V98" s="4018"/>
      <c r="W98" s="4017"/>
      <c r="X98" s="4017"/>
      <c r="Y98" s="4016"/>
      <c r="Z98" s="4018"/>
      <c r="AA98" s="4017"/>
      <c r="AB98" s="4017"/>
      <c r="AC98" s="4016"/>
      <c r="AD98" s="4018"/>
      <c r="AE98" s="4017"/>
      <c r="AF98" s="4017"/>
      <c r="AG98" s="4016"/>
      <c r="AH98" s="4018"/>
      <c r="AI98" s="4017"/>
      <c r="AJ98" s="4017"/>
      <c r="AK98" s="4016"/>
      <c r="AL98" s="4018"/>
      <c r="AM98" s="4017"/>
      <c r="AN98" s="4017"/>
      <c r="AO98" s="4016"/>
      <c r="AP98" s="4018"/>
      <c r="AQ98" s="4017"/>
      <c r="AR98" s="4017"/>
      <c r="AS98" s="4016"/>
      <c r="AT98" s="4015"/>
      <c r="AU98" s="4014"/>
      <c r="AV98" s="4014"/>
      <c r="AW98" s="4013"/>
      <c r="AX98" s="4012"/>
    </row>
    <row r="99" spans="1:50">
      <c r="A99" s="3977" t="s">
        <v>470</v>
      </c>
      <c r="B99" s="3976" t="s">
        <v>714</v>
      </c>
      <c r="C99" s="3975">
        <f t="shared" ref="C99:AW99" si="46">SUM(C100:C108)</f>
        <v>150</v>
      </c>
      <c r="D99" s="3968">
        <f t="shared" si="46"/>
        <v>285</v>
      </c>
      <c r="E99" s="3974">
        <f t="shared" si="46"/>
        <v>435</v>
      </c>
      <c r="F99" s="3968">
        <f t="shared" si="46"/>
        <v>435</v>
      </c>
      <c r="G99" s="3974">
        <f t="shared" si="46"/>
        <v>90</v>
      </c>
      <c r="H99" s="3973">
        <f t="shared" si="46"/>
        <v>525</v>
      </c>
      <c r="I99" s="3972">
        <f t="shared" si="46"/>
        <v>21</v>
      </c>
      <c r="J99" s="3969">
        <f t="shared" si="46"/>
        <v>0</v>
      </c>
      <c r="K99" s="3968">
        <f t="shared" si="46"/>
        <v>0</v>
      </c>
      <c r="L99" s="3968">
        <f t="shared" si="46"/>
        <v>0</v>
      </c>
      <c r="M99" s="3971">
        <f t="shared" si="46"/>
        <v>0</v>
      </c>
      <c r="N99" s="3968">
        <f t="shared" si="46"/>
        <v>0</v>
      </c>
      <c r="O99" s="3968">
        <f t="shared" si="46"/>
        <v>0</v>
      </c>
      <c r="P99" s="3968">
        <f t="shared" si="46"/>
        <v>0</v>
      </c>
      <c r="Q99" s="3970">
        <f t="shared" si="46"/>
        <v>0</v>
      </c>
      <c r="R99" s="3969">
        <f t="shared" si="46"/>
        <v>0</v>
      </c>
      <c r="S99" s="3968">
        <f t="shared" si="46"/>
        <v>0</v>
      </c>
      <c r="T99" s="3968">
        <f t="shared" si="46"/>
        <v>0</v>
      </c>
      <c r="U99" s="3970">
        <f t="shared" si="46"/>
        <v>0</v>
      </c>
      <c r="V99" s="3969">
        <f t="shared" si="46"/>
        <v>0</v>
      </c>
      <c r="W99" s="3968">
        <f t="shared" si="46"/>
        <v>0</v>
      </c>
      <c r="X99" s="3968">
        <f t="shared" si="46"/>
        <v>0</v>
      </c>
      <c r="Y99" s="3970">
        <f t="shared" si="46"/>
        <v>0</v>
      </c>
      <c r="Z99" s="3969">
        <f t="shared" si="46"/>
        <v>0</v>
      </c>
      <c r="AA99" s="3968">
        <f t="shared" si="46"/>
        <v>0</v>
      </c>
      <c r="AB99" s="3968">
        <f t="shared" si="46"/>
        <v>0</v>
      </c>
      <c r="AC99" s="3970">
        <f t="shared" si="46"/>
        <v>0</v>
      </c>
      <c r="AD99" s="3969">
        <f t="shared" si="46"/>
        <v>0</v>
      </c>
      <c r="AE99" s="3968">
        <f t="shared" si="46"/>
        <v>0</v>
      </c>
      <c r="AF99" s="3968">
        <f t="shared" si="46"/>
        <v>0</v>
      </c>
      <c r="AG99" s="3970">
        <f t="shared" si="46"/>
        <v>0</v>
      </c>
      <c r="AH99" s="3969">
        <f t="shared" si="46"/>
        <v>0</v>
      </c>
      <c r="AI99" s="3968">
        <f t="shared" si="46"/>
        <v>0</v>
      </c>
      <c r="AJ99" s="3968">
        <f t="shared" si="46"/>
        <v>0</v>
      </c>
      <c r="AK99" s="3970">
        <f t="shared" si="46"/>
        <v>0</v>
      </c>
      <c r="AL99" s="3969">
        <f t="shared" si="46"/>
        <v>30</v>
      </c>
      <c r="AM99" s="3968">
        <f t="shared" si="46"/>
        <v>75</v>
      </c>
      <c r="AN99" s="3968">
        <f t="shared" si="46"/>
        <v>20</v>
      </c>
      <c r="AO99" s="3970">
        <f t="shared" si="46"/>
        <v>5</v>
      </c>
      <c r="AP99" s="3969">
        <f t="shared" si="46"/>
        <v>120</v>
      </c>
      <c r="AQ99" s="3968">
        <f t="shared" si="46"/>
        <v>210</v>
      </c>
      <c r="AR99" s="3968">
        <f t="shared" si="46"/>
        <v>70</v>
      </c>
      <c r="AS99" s="3967">
        <f t="shared" si="46"/>
        <v>16</v>
      </c>
      <c r="AT99" s="3889">
        <f t="shared" si="46"/>
        <v>0</v>
      </c>
      <c r="AU99" s="3888">
        <f t="shared" si="46"/>
        <v>0</v>
      </c>
      <c r="AV99" s="3888">
        <f t="shared" si="46"/>
        <v>0</v>
      </c>
      <c r="AW99" s="3887">
        <f t="shared" si="46"/>
        <v>0</v>
      </c>
      <c r="AX99" s="3966" t="s">
        <v>494</v>
      </c>
    </row>
    <row r="100" spans="1:50">
      <c r="A100" s="3864" t="s">
        <v>488</v>
      </c>
      <c r="B100" s="3881" t="s">
        <v>713</v>
      </c>
      <c r="C100" s="3880">
        <f t="shared" ref="C100:C108" si="47">J100+N100+R100+V100+Z100+AD100+AH100+AL100+AP100+AT100</f>
        <v>15</v>
      </c>
      <c r="D100" s="3875">
        <f t="shared" ref="D100:D108" si="48">K100+O100+S100+W100+AA100+AE100+AI100+AM100+AQ100+AU100</f>
        <v>15</v>
      </c>
      <c r="E100" s="3879">
        <f t="shared" ref="E100:E108" si="49">SUM(C100:D100)</f>
        <v>30</v>
      </c>
      <c r="F100" s="3875">
        <f t="shared" ref="F100:F108" si="50">SUM(E100:E100)</f>
        <v>30</v>
      </c>
      <c r="G100" s="3879">
        <v>20</v>
      </c>
      <c r="H100" s="3878">
        <f t="shared" ref="H100:H108" si="51">SUM(F100:G100)</f>
        <v>50</v>
      </c>
      <c r="I100" s="3824">
        <f t="shared" ref="I100:I108" si="52">M100+Q100+U100+Y100+AC100+AG100+AK100+AO100+AS100+AW100</f>
        <v>2</v>
      </c>
      <c r="J100" s="3876"/>
      <c r="K100" s="3875"/>
      <c r="L100" s="3875"/>
      <c r="M100" s="3823"/>
      <c r="N100" s="3876"/>
      <c r="O100" s="3875"/>
      <c r="P100" s="3875"/>
      <c r="Q100" s="3823"/>
      <c r="R100" s="3876"/>
      <c r="S100" s="3875"/>
      <c r="T100" s="3875"/>
      <c r="U100" s="3823"/>
      <c r="V100" s="3876"/>
      <c r="W100" s="3875"/>
      <c r="X100" s="3875"/>
      <c r="Y100" s="3823"/>
      <c r="Z100" s="3876"/>
      <c r="AA100" s="3875"/>
      <c r="AB100" s="3875"/>
      <c r="AC100" s="3823"/>
      <c r="AD100" s="3874"/>
      <c r="AE100" s="3873"/>
      <c r="AF100" s="3873"/>
      <c r="AG100" s="3872"/>
      <c r="AH100" s="3874"/>
      <c r="AI100" s="3873"/>
      <c r="AJ100" s="3873"/>
      <c r="AK100" s="3872"/>
      <c r="AL100" s="3874"/>
      <c r="AM100" s="3873"/>
      <c r="AN100" s="3873"/>
      <c r="AO100" s="3872"/>
      <c r="AP100" s="3874">
        <v>15</v>
      </c>
      <c r="AQ100" s="3873">
        <v>15</v>
      </c>
      <c r="AR100" s="3873">
        <v>20</v>
      </c>
      <c r="AS100" s="3872">
        <v>2</v>
      </c>
      <c r="AT100" s="3868"/>
      <c r="AU100" s="3867"/>
      <c r="AV100" s="3867"/>
      <c r="AW100" s="3885"/>
      <c r="AX100" s="3884" t="s">
        <v>473</v>
      </c>
    </row>
    <row r="101" spans="1:50" ht="25.5">
      <c r="A101" s="3864" t="s">
        <v>486</v>
      </c>
      <c r="B101" s="3965" t="s">
        <v>712</v>
      </c>
      <c r="C101" s="3964">
        <f t="shared" si="47"/>
        <v>30</v>
      </c>
      <c r="D101" s="3958">
        <f t="shared" si="48"/>
        <v>75</v>
      </c>
      <c r="E101" s="3963">
        <f t="shared" si="49"/>
        <v>105</v>
      </c>
      <c r="F101" s="3958">
        <f t="shared" si="50"/>
        <v>105</v>
      </c>
      <c r="G101" s="3963">
        <v>20</v>
      </c>
      <c r="H101" s="3962">
        <f t="shared" si="51"/>
        <v>125</v>
      </c>
      <c r="I101" s="3923">
        <f t="shared" si="52"/>
        <v>5</v>
      </c>
      <c r="J101" s="3959"/>
      <c r="K101" s="3958"/>
      <c r="L101" s="3958"/>
      <c r="M101" s="3960"/>
      <c r="N101" s="3959"/>
      <c r="O101" s="3958"/>
      <c r="P101" s="3958"/>
      <c r="Q101" s="3961"/>
      <c r="R101" s="3959"/>
      <c r="S101" s="3958"/>
      <c r="T101" s="3958"/>
      <c r="U101" s="3960"/>
      <c r="V101" s="3959"/>
      <c r="W101" s="3958"/>
      <c r="X101" s="3958"/>
      <c r="Y101" s="3960"/>
      <c r="Z101" s="3959"/>
      <c r="AA101" s="3958"/>
      <c r="AB101" s="3958"/>
      <c r="AC101" s="3960"/>
      <c r="AD101" s="3959"/>
      <c r="AE101" s="3958"/>
      <c r="AF101" s="3958"/>
      <c r="AG101" s="3960"/>
      <c r="AH101" s="3959"/>
      <c r="AI101" s="3958"/>
      <c r="AJ101" s="3958"/>
      <c r="AK101" s="3957"/>
      <c r="AL101" s="3959">
        <v>15</v>
      </c>
      <c r="AM101" s="3958">
        <v>45</v>
      </c>
      <c r="AN101" s="3958">
        <v>15</v>
      </c>
      <c r="AO101" s="3957">
        <v>3</v>
      </c>
      <c r="AP101" s="3959">
        <v>15</v>
      </c>
      <c r="AQ101" s="3958">
        <v>30</v>
      </c>
      <c r="AR101" s="3958">
        <v>5</v>
      </c>
      <c r="AS101" s="3957">
        <v>2</v>
      </c>
      <c r="AT101" s="3917"/>
      <c r="AU101" s="3916"/>
      <c r="AV101" s="3916"/>
      <c r="AW101" s="3956"/>
      <c r="AX101" s="3955" t="s">
        <v>489</v>
      </c>
    </row>
    <row r="102" spans="1:50">
      <c r="A102" s="3864" t="s">
        <v>483</v>
      </c>
      <c r="B102" s="3954" t="s">
        <v>711</v>
      </c>
      <c r="C102" s="3953">
        <f t="shared" si="47"/>
        <v>15</v>
      </c>
      <c r="D102" s="3948">
        <f t="shared" si="48"/>
        <v>30</v>
      </c>
      <c r="E102" s="3952">
        <f t="shared" si="49"/>
        <v>45</v>
      </c>
      <c r="F102" s="3948">
        <f t="shared" si="50"/>
        <v>45</v>
      </c>
      <c r="G102" s="3952">
        <v>5</v>
      </c>
      <c r="H102" s="3951">
        <f t="shared" si="51"/>
        <v>50</v>
      </c>
      <c r="I102" s="3937">
        <f t="shared" si="52"/>
        <v>2</v>
      </c>
      <c r="J102" s="3949"/>
      <c r="K102" s="3948"/>
      <c r="L102" s="3948"/>
      <c r="M102" s="3947"/>
      <c r="N102" s="3949"/>
      <c r="O102" s="3948"/>
      <c r="P102" s="3948"/>
      <c r="Q102" s="3950"/>
      <c r="R102" s="3949"/>
      <c r="S102" s="3948"/>
      <c r="T102" s="3948"/>
      <c r="U102" s="3947"/>
      <c r="V102" s="3949"/>
      <c r="W102" s="3948"/>
      <c r="X102" s="3948"/>
      <c r="Y102" s="3947"/>
      <c r="Z102" s="3949"/>
      <c r="AA102" s="3948"/>
      <c r="AB102" s="3948"/>
      <c r="AC102" s="3947"/>
      <c r="AD102" s="3945"/>
      <c r="AE102" s="3944"/>
      <c r="AF102" s="3944"/>
      <c r="AG102" s="3946"/>
      <c r="AH102" s="3945"/>
      <c r="AI102" s="3944"/>
      <c r="AJ102" s="3944"/>
      <c r="AK102" s="3943"/>
      <c r="AL102" s="3945"/>
      <c r="AM102" s="3944"/>
      <c r="AN102" s="3944"/>
      <c r="AO102" s="3943"/>
      <c r="AP102" s="3945">
        <v>15</v>
      </c>
      <c r="AQ102" s="3944">
        <v>30</v>
      </c>
      <c r="AR102" s="3944">
        <v>5</v>
      </c>
      <c r="AS102" s="3943">
        <v>2</v>
      </c>
      <c r="AT102" s="3917"/>
      <c r="AU102" s="3916"/>
      <c r="AV102" s="3916"/>
      <c r="AW102" s="3866"/>
      <c r="AX102" s="3942" t="s">
        <v>473</v>
      </c>
    </row>
    <row r="103" spans="1:50">
      <c r="A103" s="3864" t="s">
        <v>481</v>
      </c>
      <c r="B103" s="3941" t="s">
        <v>710</v>
      </c>
      <c r="C103" s="3940">
        <f t="shared" si="47"/>
        <v>15</v>
      </c>
      <c r="D103" s="3935">
        <f t="shared" si="48"/>
        <v>30</v>
      </c>
      <c r="E103" s="3939">
        <f t="shared" si="49"/>
        <v>45</v>
      </c>
      <c r="F103" s="3935">
        <f t="shared" si="50"/>
        <v>45</v>
      </c>
      <c r="G103" s="3939">
        <v>5</v>
      </c>
      <c r="H103" s="3938">
        <f t="shared" si="51"/>
        <v>50</v>
      </c>
      <c r="I103" s="3937">
        <f t="shared" si="52"/>
        <v>2</v>
      </c>
      <c r="J103" s="3936"/>
      <c r="K103" s="3935"/>
      <c r="L103" s="3935"/>
      <c r="M103" s="3934"/>
      <c r="N103" s="3936"/>
      <c r="O103" s="3935"/>
      <c r="P103" s="3935"/>
      <c r="Q103" s="3859"/>
      <c r="R103" s="3936"/>
      <c r="S103" s="3935"/>
      <c r="T103" s="3935"/>
      <c r="U103" s="3934"/>
      <c r="V103" s="3936"/>
      <c r="W103" s="3935"/>
      <c r="X103" s="3935"/>
      <c r="Y103" s="3934"/>
      <c r="Z103" s="3936"/>
      <c r="AA103" s="3935"/>
      <c r="AB103" s="3935"/>
      <c r="AC103" s="3934"/>
      <c r="AD103" s="3931"/>
      <c r="AE103" s="3930"/>
      <c r="AF103" s="3930"/>
      <c r="AG103" s="3933"/>
      <c r="AH103" s="3931"/>
      <c r="AI103" s="3930"/>
      <c r="AJ103" s="3930"/>
      <c r="AK103" s="3932"/>
      <c r="AL103" s="3931">
        <v>15</v>
      </c>
      <c r="AM103" s="3930">
        <v>30</v>
      </c>
      <c r="AN103" s="3930">
        <v>5</v>
      </c>
      <c r="AO103" s="3932">
        <v>2</v>
      </c>
      <c r="AP103" s="3931"/>
      <c r="AQ103" s="3930"/>
      <c r="AR103" s="3930"/>
      <c r="AS103" s="3929"/>
      <c r="AT103" s="3917"/>
      <c r="AU103" s="3916"/>
      <c r="AV103" s="3916"/>
      <c r="AW103" s="3866"/>
      <c r="AX103" s="3928" t="s">
        <v>484</v>
      </c>
    </row>
    <row r="104" spans="1:50">
      <c r="A104" s="3864" t="s">
        <v>479</v>
      </c>
      <c r="B104" s="3927" t="s">
        <v>709</v>
      </c>
      <c r="C104" s="3926">
        <f t="shared" si="47"/>
        <v>15</v>
      </c>
      <c r="D104" s="3920">
        <f t="shared" si="48"/>
        <v>30</v>
      </c>
      <c r="E104" s="3925">
        <f t="shared" si="49"/>
        <v>45</v>
      </c>
      <c r="F104" s="3920">
        <f t="shared" si="50"/>
        <v>45</v>
      </c>
      <c r="G104" s="3925">
        <v>5</v>
      </c>
      <c r="H104" s="3924">
        <f t="shared" si="51"/>
        <v>50</v>
      </c>
      <c r="I104" s="3923">
        <f t="shared" si="52"/>
        <v>2</v>
      </c>
      <c r="J104" s="3921"/>
      <c r="K104" s="3920"/>
      <c r="L104" s="3920"/>
      <c r="M104" s="3919"/>
      <c r="N104" s="3921"/>
      <c r="O104" s="3920"/>
      <c r="P104" s="3920"/>
      <c r="Q104" s="3877"/>
      <c r="R104" s="3921"/>
      <c r="S104" s="3920"/>
      <c r="T104" s="3920"/>
      <c r="U104" s="3919"/>
      <c r="V104" s="3921"/>
      <c r="W104" s="3920"/>
      <c r="X104" s="3920"/>
      <c r="Y104" s="3919"/>
      <c r="Z104" s="3921"/>
      <c r="AA104" s="3920"/>
      <c r="AB104" s="3920"/>
      <c r="AC104" s="3919"/>
      <c r="AD104" s="3871"/>
      <c r="AE104" s="3870"/>
      <c r="AF104" s="3870"/>
      <c r="AG104" s="3918"/>
      <c r="AH104" s="3871"/>
      <c r="AI104" s="3870"/>
      <c r="AJ104" s="3870"/>
      <c r="AK104" s="3869"/>
      <c r="AL104" s="3871"/>
      <c r="AM104" s="3870"/>
      <c r="AN104" s="3870"/>
      <c r="AO104" s="3869"/>
      <c r="AP104" s="3871">
        <v>15</v>
      </c>
      <c r="AQ104" s="3870">
        <v>30</v>
      </c>
      <c r="AR104" s="3870">
        <v>5</v>
      </c>
      <c r="AS104" s="3882">
        <v>2</v>
      </c>
      <c r="AT104" s="3917"/>
      <c r="AU104" s="3916"/>
      <c r="AV104" s="3916"/>
      <c r="AW104" s="3866"/>
      <c r="AX104" s="3915" t="s">
        <v>473</v>
      </c>
    </row>
    <row r="105" spans="1:50">
      <c r="A105" s="3864" t="s">
        <v>477</v>
      </c>
      <c r="B105" s="3927" t="s">
        <v>708</v>
      </c>
      <c r="C105" s="3926">
        <f t="shared" si="47"/>
        <v>15</v>
      </c>
      <c r="D105" s="3920">
        <f t="shared" si="48"/>
        <v>30</v>
      </c>
      <c r="E105" s="3925">
        <f t="shared" si="49"/>
        <v>45</v>
      </c>
      <c r="F105" s="3920">
        <f t="shared" si="50"/>
        <v>45</v>
      </c>
      <c r="G105" s="3925">
        <v>5</v>
      </c>
      <c r="H105" s="3924">
        <f t="shared" si="51"/>
        <v>50</v>
      </c>
      <c r="I105" s="3923">
        <f t="shared" si="52"/>
        <v>2</v>
      </c>
      <c r="J105" s="3921"/>
      <c r="K105" s="3920"/>
      <c r="L105" s="3920"/>
      <c r="M105" s="3919"/>
      <c r="N105" s="3921"/>
      <c r="O105" s="3920"/>
      <c r="P105" s="3920"/>
      <c r="Q105" s="3859"/>
      <c r="R105" s="3921"/>
      <c r="S105" s="3920"/>
      <c r="T105" s="3920"/>
      <c r="U105" s="3919"/>
      <c r="V105" s="3921"/>
      <c r="W105" s="3920"/>
      <c r="X105" s="3920"/>
      <c r="Y105" s="3919"/>
      <c r="Z105" s="3921"/>
      <c r="AA105" s="3920"/>
      <c r="AB105" s="3920"/>
      <c r="AC105" s="3919"/>
      <c r="AD105" s="3871"/>
      <c r="AE105" s="3870"/>
      <c r="AF105" s="3870"/>
      <c r="AG105" s="3918"/>
      <c r="AH105" s="3871"/>
      <c r="AI105" s="3870"/>
      <c r="AJ105" s="3870"/>
      <c r="AK105" s="3869"/>
      <c r="AL105" s="3871"/>
      <c r="AM105" s="3870"/>
      <c r="AN105" s="3870"/>
      <c r="AO105" s="3869"/>
      <c r="AP105" s="3871">
        <v>15</v>
      </c>
      <c r="AQ105" s="3870">
        <v>30</v>
      </c>
      <c r="AR105" s="3870">
        <v>5</v>
      </c>
      <c r="AS105" s="3882">
        <v>2</v>
      </c>
      <c r="AT105" s="3917"/>
      <c r="AU105" s="3916"/>
      <c r="AV105" s="3916"/>
      <c r="AW105" s="3866"/>
      <c r="AX105" s="3915" t="s">
        <v>473</v>
      </c>
    </row>
    <row r="106" spans="1:50">
      <c r="A106" s="3864" t="s">
        <v>475</v>
      </c>
      <c r="B106" s="3927" t="s">
        <v>707</v>
      </c>
      <c r="C106" s="3926">
        <f t="shared" si="47"/>
        <v>15</v>
      </c>
      <c r="D106" s="3920">
        <f t="shared" si="48"/>
        <v>30</v>
      </c>
      <c r="E106" s="3925">
        <f t="shared" si="49"/>
        <v>45</v>
      </c>
      <c r="F106" s="3920">
        <f t="shared" si="50"/>
        <v>45</v>
      </c>
      <c r="G106" s="3925">
        <v>5</v>
      </c>
      <c r="H106" s="3924">
        <f t="shared" si="51"/>
        <v>50</v>
      </c>
      <c r="I106" s="3923">
        <f t="shared" si="52"/>
        <v>2</v>
      </c>
      <c r="J106" s="3921"/>
      <c r="K106" s="3920"/>
      <c r="L106" s="3920"/>
      <c r="M106" s="3919"/>
      <c r="N106" s="3921"/>
      <c r="O106" s="3920"/>
      <c r="P106" s="3920"/>
      <c r="Q106" s="3877"/>
      <c r="R106" s="3921"/>
      <c r="S106" s="3920"/>
      <c r="T106" s="3920"/>
      <c r="U106" s="3919"/>
      <c r="V106" s="3921"/>
      <c r="W106" s="3920"/>
      <c r="X106" s="3920"/>
      <c r="Y106" s="3919"/>
      <c r="Z106" s="3921"/>
      <c r="AA106" s="3920"/>
      <c r="AB106" s="3920"/>
      <c r="AC106" s="3919"/>
      <c r="AD106" s="3871"/>
      <c r="AE106" s="3870"/>
      <c r="AF106" s="3870"/>
      <c r="AG106" s="3918"/>
      <c r="AH106" s="3871"/>
      <c r="AI106" s="3870"/>
      <c r="AJ106" s="3870"/>
      <c r="AK106" s="3869"/>
      <c r="AL106" s="3871"/>
      <c r="AM106" s="3870"/>
      <c r="AN106" s="3870"/>
      <c r="AO106" s="3869"/>
      <c r="AP106" s="3871">
        <v>15</v>
      </c>
      <c r="AQ106" s="3870">
        <v>30</v>
      </c>
      <c r="AR106" s="3870">
        <v>5</v>
      </c>
      <c r="AS106" s="3882">
        <v>2</v>
      </c>
      <c r="AT106" s="3917"/>
      <c r="AU106" s="3916"/>
      <c r="AV106" s="3916"/>
      <c r="AW106" s="3866"/>
      <c r="AX106" s="3915" t="s">
        <v>473</v>
      </c>
    </row>
    <row r="107" spans="1:50">
      <c r="A107" s="3864" t="s">
        <v>472</v>
      </c>
      <c r="B107" s="3927" t="s">
        <v>706</v>
      </c>
      <c r="C107" s="3926">
        <f t="shared" si="47"/>
        <v>15</v>
      </c>
      <c r="D107" s="3920">
        <f t="shared" si="48"/>
        <v>30</v>
      </c>
      <c r="E107" s="3925">
        <f t="shared" si="49"/>
        <v>45</v>
      </c>
      <c r="F107" s="3920">
        <f t="shared" si="50"/>
        <v>45</v>
      </c>
      <c r="G107" s="3925">
        <v>5</v>
      </c>
      <c r="H107" s="3924">
        <f t="shared" si="51"/>
        <v>50</v>
      </c>
      <c r="I107" s="3923">
        <f t="shared" si="52"/>
        <v>2</v>
      </c>
      <c r="J107" s="3921"/>
      <c r="K107" s="3920"/>
      <c r="L107" s="3920"/>
      <c r="M107" s="3919"/>
      <c r="N107" s="3921"/>
      <c r="O107" s="3920"/>
      <c r="P107" s="3920"/>
      <c r="Q107" s="3922"/>
      <c r="R107" s="3921"/>
      <c r="S107" s="3920"/>
      <c r="T107" s="3920"/>
      <c r="U107" s="3919"/>
      <c r="V107" s="3921"/>
      <c r="W107" s="3920"/>
      <c r="X107" s="3920"/>
      <c r="Y107" s="3919"/>
      <c r="Z107" s="3921"/>
      <c r="AA107" s="3920"/>
      <c r="AB107" s="3920"/>
      <c r="AC107" s="3919"/>
      <c r="AD107" s="3871"/>
      <c r="AE107" s="3870"/>
      <c r="AF107" s="3870"/>
      <c r="AG107" s="3918"/>
      <c r="AH107" s="3851"/>
      <c r="AI107" s="3850"/>
      <c r="AJ107" s="3850"/>
      <c r="AK107" s="3852"/>
      <c r="AL107" s="3871"/>
      <c r="AM107" s="3870"/>
      <c r="AN107" s="3870"/>
      <c r="AO107" s="3869"/>
      <c r="AP107" s="3851">
        <v>15</v>
      </c>
      <c r="AQ107" s="3850">
        <v>30</v>
      </c>
      <c r="AR107" s="3850">
        <v>5</v>
      </c>
      <c r="AS107" s="3852">
        <v>2</v>
      </c>
      <c r="AT107" s="3917"/>
      <c r="AU107" s="3916"/>
      <c r="AV107" s="3916"/>
      <c r="AW107" s="3866"/>
      <c r="AX107" s="3915" t="s">
        <v>473</v>
      </c>
    </row>
    <row r="108" spans="1:50" ht="15.75" thickBot="1">
      <c r="A108" s="3864" t="s">
        <v>693</v>
      </c>
      <c r="B108" s="3914" t="s">
        <v>515</v>
      </c>
      <c r="C108" s="3913">
        <f t="shared" si="47"/>
        <v>15</v>
      </c>
      <c r="D108" s="3909">
        <f t="shared" si="48"/>
        <v>15</v>
      </c>
      <c r="E108" s="3912">
        <f t="shared" si="49"/>
        <v>30</v>
      </c>
      <c r="F108" s="3909">
        <f t="shared" si="50"/>
        <v>30</v>
      </c>
      <c r="G108" s="3912">
        <v>20</v>
      </c>
      <c r="H108" s="3911">
        <f t="shared" si="51"/>
        <v>50</v>
      </c>
      <c r="I108" s="3812">
        <f t="shared" si="52"/>
        <v>2</v>
      </c>
      <c r="J108" s="3910"/>
      <c r="K108" s="3909"/>
      <c r="L108" s="3909"/>
      <c r="M108" s="3811"/>
      <c r="N108" s="3910"/>
      <c r="O108" s="3909"/>
      <c r="P108" s="3909"/>
      <c r="Q108" s="3811"/>
      <c r="R108" s="3910"/>
      <c r="S108" s="3909"/>
      <c r="T108" s="3909"/>
      <c r="U108" s="3811"/>
      <c r="V108" s="3910"/>
      <c r="W108" s="3909"/>
      <c r="X108" s="3909"/>
      <c r="Y108" s="3811"/>
      <c r="Z108" s="3910"/>
      <c r="AA108" s="3909"/>
      <c r="AB108" s="3909"/>
      <c r="AC108" s="3811"/>
      <c r="AD108" s="3908"/>
      <c r="AE108" s="3907"/>
      <c r="AF108" s="3907"/>
      <c r="AG108" s="3906"/>
      <c r="AH108" s="3904"/>
      <c r="AI108" s="3903"/>
      <c r="AJ108" s="3903"/>
      <c r="AK108" s="3905"/>
      <c r="AL108" s="3904"/>
      <c r="AM108" s="3903"/>
      <c r="AN108" s="3903"/>
      <c r="AO108" s="3905"/>
      <c r="AP108" s="3904">
        <v>15</v>
      </c>
      <c r="AQ108" s="3903">
        <v>15</v>
      </c>
      <c r="AR108" s="3903">
        <v>20</v>
      </c>
      <c r="AS108" s="3902">
        <v>2</v>
      </c>
      <c r="AT108" s="3848"/>
      <c r="AU108" s="3847"/>
      <c r="AV108" s="3847"/>
      <c r="AW108" s="3901"/>
      <c r="AX108" s="3900" t="s">
        <v>473</v>
      </c>
    </row>
    <row r="109" spans="1:50">
      <c r="A109" s="4011" t="s">
        <v>468</v>
      </c>
      <c r="B109" s="4010" t="s">
        <v>705</v>
      </c>
      <c r="C109" s="4006">
        <f t="shared" ref="C109:AW109" si="53">SUM(C110:C116)</f>
        <v>135</v>
      </c>
      <c r="D109" s="4003">
        <f t="shared" si="53"/>
        <v>300</v>
      </c>
      <c r="E109" s="4009">
        <f t="shared" si="53"/>
        <v>435</v>
      </c>
      <c r="F109" s="4003">
        <f t="shared" si="53"/>
        <v>435</v>
      </c>
      <c r="G109" s="4009">
        <f t="shared" si="53"/>
        <v>90</v>
      </c>
      <c r="H109" s="4008">
        <f t="shared" si="53"/>
        <v>525</v>
      </c>
      <c r="I109" s="4007">
        <f t="shared" si="53"/>
        <v>21</v>
      </c>
      <c r="J109" s="4006">
        <f t="shared" si="53"/>
        <v>0</v>
      </c>
      <c r="K109" s="4003">
        <f t="shared" si="53"/>
        <v>0</v>
      </c>
      <c r="L109" s="4003">
        <f t="shared" si="53"/>
        <v>0</v>
      </c>
      <c r="M109" s="4005">
        <f t="shared" si="53"/>
        <v>0</v>
      </c>
      <c r="N109" s="4004">
        <f t="shared" si="53"/>
        <v>0</v>
      </c>
      <c r="O109" s="4003">
        <f t="shared" si="53"/>
        <v>0</v>
      </c>
      <c r="P109" s="4003">
        <f t="shared" si="53"/>
        <v>0</v>
      </c>
      <c r="Q109" s="4005">
        <f t="shared" si="53"/>
        <v>0</v>
      </c>
      <c r="R109" s="4004">
        <f t="shared" si="53"/>
        <v>0</v>
      </c>
      <c r="S109" s="4003">
        <f t="shared" si="53"/>
        <v>0</v>
      </c>
      <c r="T109" s="4003">
        <f t="shared" si="53"/>
        <v>0</v>
      </c>
      <c r="U109" s="4005">
        <f t="shared" si="53"/>
        <v>0</v>
      </c>
      <c r="V109" s="4004">
        <f t="shared" si="53"/>
        <v>0</v>
      </c>
      <c r="W109" s="4003">
        <f t="shared" si="53"/>
        <v>0</v>
      </c>
      <c r="X109" s="4003">
        <f t="shared" si="53"/>
        <v>0</v>
      </c>
      <c r="Y109" s="4005">
        <f t="shared" si="53"/>
        <v>0</v>
      </c>
      <c r="Z109" s="4004">
        <f t="shared" si="53"/>
        <v>0</v>
      </c>
      <c r="AA109" s="4003">
        <f t="shared" si="53"/>
        <v>0</v>
      </c>
      <c r="AB109" s="4003">
        <f t="shared" si="53"/>
        <v>0</v>
      </c>
      <c r="AC109" s="4005">
        <f t="shared" si="53"/>
        <v>0</v>
      </c>
      <c r="AD109" s="4004">
        <f t="shared" si="53"/>
        <v>0</v>
      </c>
      <c r="AE109" s="4003">
        <f t="shared" si="53"/>
        <v>0</v>
      </c>
      <c r="AF109" s="4003">
        <f t="shared" si="53"/>
        <v>0</v>
      </c>
      <c r="AG109" s="4005">
        <f t="shared" si="53"/>
        <v>0</v>
      </c>
      <c r="AH109" s="4004">
        <f t="shared" si="53"/>
        <v>0</v>
      </c>
      <c r="AI109" s="4003">
        <f t="shared" si="53"/>
        <v>0</v>
      </c>
      <c r="AJ109" s="4003">
        <f t="shared" si="53"/>
        <v>0</v>
      </c>
      <c r="AK109" s="4005">
        <f t="shared" si="53"/>
        <v>0</v>
      </c>
      <c r="AL109" s="4004">
        <f t="shared" si="53"/>
        <v>30</v>
      </c>
      <c r="AM109" s="4003">
        <f t="shared" si="53"/>
        <v>75</v>
      </c>
      <c r="AN109" s="4003">
        <f t="shared" si="53"/>
        <v>20</v>
      </c>
      <c r="AO109" s="4005">
        <f t="shared" si="53"/>
        <v>5</v>
      </c>
      <c r="AP109" s="4004">
        <f t="shared" si="53"/>
        <v>105</v>
      </c>
      <c r="AQ109" s="4003">
        <f t="shared" si="53"/>
        <v>225</v>
      </c>
      <c r="AR109" s="4003">
        <f t="shared" si="53"/>
        <v>70</v>
      </c>
      <c r="AS109" s="4002">
        <f t="shared" si="53"/>
        <v>16</v>
      </c>
      <c r="AT109" s="3889">
        <f t="shared" si="53"/>
        <v>0</v>
      </c>
      <c r="AU109" s="3888">
        <f t="shared" si="53"/>
        <v>0</v>
      </c>
      <c r="AV109" s="3888">
        <f t="shared" si="53"/>
        <v>0</v>
      </c>
      <c r="AW109" s="3887">
        <f t="shared" si="53"/>
        <v>0</v>
      </c>
      <c r="AX109" s="4001" t="s">
        <v>494</v>
      </c>
    </row>
    <row r="110" spans="1:50">
      <c r="A110" s="3988" t="s">
        <v>488</v>
      </c>
      <c r="B110" s="4000" t="s">
        <v>704</v>
      </c>
      <c r="C110" s="3997">
        <f t="shared" ref="C110:D116" si="54">J110+N110+R110+V110+Z110+AD110+AH110+AL110+AP110+AT110</f>
        <v>15</v>
      </c>
      <c r="D110" s="3995">
        <f t="shared" si="54"/>
        <v>15</v>
      </c>
      <c r="E110" s="3999">
        <f t="shared" ref="E110:E116" si="55">SUM(C110:D110)</f>
        <v>30</v>
      </c>
      <c r="F110" s="3995">
        <f t="shared" ref="F110:F116" si="56">SUM(E110:E110)</f>
        <v>30</v>
      </c>
      <c r="G110" s="3999">
        <v>20</v>
      </c>
      <c r="H110" s="3998">
        <f t="shared" ref="H110:H116" si="57">SUM(F110:G110)</f>
        <v>50</v>
      </c>
      <c r="I110" s="3986">
        <f t="shared" ref="I110:I116" si="58">M110+Q110+U110+Y110+AC110+AG110+AK110+AO110+AS110+AW110</f>
        <v>2</v>
      </c>
      <c r="J110" s="3997"/>
      <c r="K110" s="3995"/>
      <c r="L110" s="3995"/>
      <c r="M110" s="3994"/>
      <c r="N110" s="3996"/>
      <c r="O110" s="3995"/>
      <c r="P110" s="3995"/>
      <c r="Q110" s="3994"/>
      <c r="R110" s="3996"/>
      <c r="S110" s="3995"/>
      <c r="T110" s="3995"/>
      <c r="U110" s="3994"/>
      <c r="V110" s="3996"/>
      <c r="W110" s="3995"/>
      <c r="X110" s="3995"/>
      <c r="Y110" s="3994"/>
      <c r="Z110" s="3996"/>
      <c r="AA110" s="3995"/>
      <c r="AB110" s="3995"/>
      <c r="AC110" s="3994"/>
      <c r="AD110" s="3993"/>
      <c r="AE110" s="3992"/>
      <c r="AF110" s="3992"/>
      <c r="AG110" s="3991"/>
      <c r="AH110" s="3931"/>
      <c r="AI110" s="3930"/>
      <c r="AJ110" s="3930"/>
      <c r="AK110" s="3932"/>
      <c r="AL110" s="3931"/>
      <c r="AM110" s="3930"/>
      <c r="AN110" s="3930"/>
      <c r="AO110" s="3932"/>
      <c r="AP110" s="3931">
        <v>15</v>
      </c>
      <c r="AQ110" s="3930">
        <v>15</v>
      </c>
      <c r="AR110" s="3930">
        <v>20</v>
      </c>
      <c r="AS110" s="3932">
        <v>2</v>
      </c>
      <c r="AT110" s="3868"/>
      <c r="AU110" s="3867"/>
      <c r="AV110" s="3867"/>
      <c r="AW110" s="3885"/>
      <c r="AX110" s="3990" t="s">
        <v>473</v>
      </c>
    </row>
    <row r="111" spans="1:50" ht="25.5">
      <c r="A111" s="3988" t="s">
        <v>486</v>
      </c>
      <c r="B111" s="3881" t="s">
        <v>703</v>
      </c>
      <c r="C111" s="3880">
        <f t="shared" si="54"/>
        <v>30</v>
      </c>
      <c r="D111" s="3875">
        <f t="shared" si="54"/>
        <v>75</v>
      </c>
      <c r="E111" s="3879">
        <f t="shared" si="55"/>
        <v>105</v>
      </c>
      <c r="F111" s="3875">
        <f t="shared" si="56"/>
        <v>105</v>
      </c>
      <c r="G111" s="3879">
        <v>20</v>
      </c>
      <c r="H111" s="3987">
        <f t="shared" si="57"/>
        <v>125</v>
      </c>
      <c r="I111" s="3986">
        <f t="shared" si="58"/>
        <v>5</v>
      </c>
      <c r="J111" s="3880"/>
      <c r="K111" s="3875"/>
      <c r="L111" s="3875"/>
      <c r="M111" s="3823"/>
      <c r="N111" s="3876"/>
      <c r="O111" s="3875"/>
      <c r="P111" s="3875"/>
      <c r="Q111" s="3989"/>
      <c r="R111" s="3876"/>
      <c r="S111" s="3875"/>
      <c r="T111" s="3875"/>
      <c r="U111" s="3823"/>
      <c r="V111" s="3876"/>
      <c r="W111" s="3875"/>
      <c r="X111" s="3875"/>
      <c r="Y111" s="3823"/>
      <c r="Z111" s="3876"/>
      <c r="AA111" s="3875"/>
      <c r="AB111" s="3875"/>
      <c r="AC111" s="3823"/>
      <c r="AD111" s="3874"/>
      <c r="AE111" s="3873"/>
      <c r="AF111" s="3873"/>
      <c r="AG111" s="3872"/>
      <c r="AH111" s="3871"/>
      <c r="AI111" s="3870"/>
      <c r="AJ111" s="3870"/>
      <c r="AK111" s="3869"/>
      <c r="AL111" s="3871">
        <v>15</v>
      </c>
      <c r="AM111" s="3870">
        <v>45</v>
      </c>
      <c r="AN111" s="3870">
        <v>15</v>
      </c>
      <c r="AO111" s="3869">
        <v>3</v>
      </c>
      <c r="AP111" s="3871">
        <v>15</v>
      </c>
      <c r="AQ111" s="3870">
        <v>30</v>
      </c>
      <c r="AR111" s="3870">
        <v>5</v>
      </c>
      <c r="AS111" s="3869">
        <v>2</v>
      </c>
      <c r="AT111" s="3868"/>
      <c r="AU111" s="3867"/>
      <c r="AV111" s="3867"/>
      <c r="AW111" s="3866"/>
      <c r="AX111" s="3865" t="s">
        <v>489</v>
      </c>
    </row>
    <row r="112" spans="1:50">
      <c r="A112" s="3988" t="s">
        <v>483</v>
      </c>
      <c r="B112" s="3881" t="s">
        <v>702</v>
      </c>
      <c r="C112" s="3880">
        <f t="shared" si="54"/>
        <v>15</v>
      </c>
      <c r="D112" s="3875">
        <f t="shared" si="54"/>
        <v>30</v>
      </c>
      <c r="E112" s="3879">
        <f t="shared" si="55"/>
        <v>45</v>
      </c>
      <c r="F112" s="3875">
        <f t="shared" si="56"/>
        <v>45</v>
      </c>
      <c r="G112" s="3879">
        <v>5</v>
      </c>
      <c r="H112" s="3987">
        <f t="shared" si="57"/>
        <v>50</v>
      </c>
      <c r="I112" s="3986">
        <f t="shared" si="58"/>
        <v>2</v>
      </c>
      <c r="J112" s="3880"/>
      <c r="K112" s="3875"/>
      <c r="L112" s="3875"/>
      <c r="M112" s="3823"/>
      <c r="N112" s="3876"/>
      <c r="O112" s="3875"/>
      <c r="P112" s="3875"/>
      <c r="Q112" s="3877"/>
      <c r="R112" s="3876"/>
      <c r="S112" s="3875"/>
      <c r="T112" s="3875"/>
      <c r="U112" s="3823"/>
      <c r="V112" s="3876"/>
      <c r="W112" s="3875"/>
      <c r="X112" s="3875"/>
      <c r="Y112" s="3823"/>
      <c r="Z112" s="3876"/>
      <c r="AA112" s="3875"/>
      <c r="AB112" s="3875"/>
      <c r="AC112" s="3823"/>
      <c r="AD112" s="3874"/>
      <c r="AE112" s="3873"/>
      <c r="AF112" s="3873"/>
      <c r="AG112" s="3872"/>
      <c r="AH112" s="3871"/>
      <c r="AI112" s="3870"/>
      <c r="AJ112" s="3870"/>
      <c r="AK112" s="3869"/>
      <c r="AL112" s="3871"/>
      <c r="AM112" s="3870"/>
      <c r="AN112" s="3870"/>
      <c r="AO112" s="3869"/>
      <c r="AP112" s="3871">
        <v>15</v>
      </c>
      <c r="AQ112" s="3870">
        <v>30</v>
      </c>
      <c r="AR112" s="3870">
        <v>5</v>
      </c>
      <c r="AS112" s="3869">
        <v>2</v>
      </c>
      <c r="AT112" s="3868"/>
      <c r="AU112" s="3867"/>
      <c r="AV112" s="3867"/>
      <c r="AW112" s="3866"/>
      <c r="AX112" s="3865" t="s">
        <v>473</v>
      </c>
    </row>
    <row r="113" spans="1:50">
      <c r="A113" s="3988" t="s">
        <v>481</v>
      </c>
      <c r="B113" s="3881" t="s">
        <v>701</v>
      </c>
      <c r="C113" s="3880">
        <f t="shared" si="54"/>
        <v>15</v>
      </c>
      <c r="D113" s="3875">
        <f t="shared" si="54"/>
        <v>30</v>
      </c>
      <c r="E113" s="3879">
        <f t="shared" si="55"/>
        <v>45</v>
      </c>
      <c r="F113" s="3875">
        <f t="shared" si="56"/>
        <v>45</v>
      </c>
      <c r="G113" s="3879">
        <v>5</v>
      </c>
      <c r="H113" s="3987">
        <f t="shared" si="57"/>
        <v>50</v>
      </c>
      <c r="I113" s="3986">
        <f t="shared" si="58"/>
        <v>2</v>
      </c>
      <c r="J113" s="3880"/>
      <c r="K113" s="3875"/>
      <c r="L113" s="3875"/>
      <c r="M113" s="3823"/>
      <c r="N113" s="3876"/>
      <c r="O113" s="3875"/>
      <c r="P113" s="3875"/>
      <c r="Q113" s="3859"/>
      <c r="R113" s="3876"/>
      <c r="S113" s="3875"/>
      <c r="T113" s="3875"/>
      <c r="U113" s="3823"/>
      <c r="V113" s="3876"/>
      <c r="W113" s="3875"/>
      <c r="X113" s="3875"/>
      <c r="Y113" s="3823"/>
      <c r="Z113" s="3876"/>
      <c r="AA113" s="3875"/>
      <c r="AB113" s="3875"/>
      <c r="AC113" s="3823"/>
      <c r="AD113" s="3874"/>
      <c r="AE113" s="3873"/>
      <c r="AF113" s="3873"/>
      <c r="AG113" s="3872"/>
      <c r="AH113" s="3871"/>
      <c r="AI113" s="3870"/>
      <c r="AJ113" s="3870"/>
      <c r="AK113" s="3869"/>
      <c r="AL113" s="3871"/>
      <c r="AM113" s="3870"/>
      <c r="AN113" s="3870"/>
      <c r="AO113" s="3869"/>
      <c r="AP113" s="3871">
        <v>15</v>
      </c>
      <c r="AQ113" s="3870">
        <v>30</v>
      </c>
      <c r="AR113" s="3870">
        <v>5</v>
      </c>
      <c r="AS113" s="3869">
        <v>2</v>
      </c>
      <c r="AT113" s="3868"/>
      <c r="AU113" s="3867"/>
      <c r="AV113" s="3867"/>
      <c r="AW113" s="3866"/>
      <c r="AX113" s="3865" t="s">
        <v>473</v>
      </c>
    </row>
    <row r="114" spans="1:50">
      <c r="A114" s="3988" t="s">
        <v>479</v>
      </c>
      <c r="B114" s="3881" t="s">
        <v>509</v>
      </c>
      <c r="C114" s="3880">
        <f t="shared" si="54"/>
        <v>30</v>
      </c>
      <c r="D114" s="3875">
        <f t="shared" si="54"/>
        <v>75</v>
      </c>
      <c r="E114" s="3879">
        <f t="shared" si="55"/>
        <v>105</v>
      </c>
      <c r="F114" s="3875">
        <f t="shared" si="56"/>
        <v>105</v>
      </c>
      <c r="G114" s="3879">
        <v>20</v>
      </c>
      <c r="H114" s="3987">
        <f t="shared" si="57"/>
        <v>125</v>
      </c>
      <c r="I114" s="3986">
        <f t="shared" si="58"/>
        <v>5</v>
      </c>
      <c r="J114" s="3880"/>
      <c r="K114" s="3875"/>
      <c r="L114" s="3875"/>
      <c r="M114" s="3823"/>
      <c r="N114" s="3876"/>
      <c r="O114" s="3875"/>
      <c r="P114" s="3875"/>
      <c r="Q114" s="3877"/>
      <c r="R114" s="3876"/>
      <c r="S114" s="3875"/>
      <c r="T114" s="3875"/>
      <c r="U114" s="3823"/>
      <c r="V114" s="3876"/>
      <c r="W114" s="3875"/>
      <c r="X114" s="3875"/>
      <c r="Y114" s="3823"/>
      <c r="Z114" s="3876"/>
      <c r="AA114" s="3875"/>
      <c r="AB114" s="3875"/>
      <c r="AC114" s="3823"/>
      <c r="AD114" s="3874"/>
      <c r="AE114" s="3873"/>
      <c r="AF114" s="3873"/>
      <c r="AG114" s="3872"/>
      <c r="AH114" s="3871"/>
      <c r="AI114" s="3870"/>
      <c r="AJ114" s="3870"/>
      <c r="AK114" s="3869"/>
      <c r="AL114" s="3871">
        <v>15</v>
      </c>
      <c r="AM114" s="3870">
        <v>30</v>
      </c>
      <c r="AN114" s="3870">
        <v>5</v>
      </c>
      <c r="AO114" s="3869">
        <v>2</v>
      </c>
      <c r="AP114" s="3871">
        <v>15</v>
      </c>
      <c r="AQ114" s="3870">
        <v>45</v>
      </c>
      <c r="AR114" s="3870">
        <v>15</v>
      </c>
      <c r="AS114" s="3869">
        <v>3</v>
      </c>
      <c r="AT114" s="3868"/>
      <c r="AU114" s="3867"/>
      <c r="AV114" s="3867"/>
      <c r="AW114" s="3866"/>
      <c r="AX114" s="3865" t="s">
        <v>489</v>
      </c>
    </row>
    <row r="115" spans="1:50">
      <c r="A115" s="3988" t="s">
        <v>477</v>
      </c>
      <c r="B115" s="3881" t="s">
        <v>700</v>
      </c>
      <c r="C115" s="3880">
        <f t="shared" si="54"/>
        <v>15</v>
      </c>
      <c r="D115" s="3875">
        <f t="shared" si="54"/>
        <v>45</v>
      </c>
      <c r="E115" s="3879">
        <f t="shared" si="55"/>
        <v>60</v>
      </c>
      <c r="F115" s="3875">
        <f t="shared" si="56"/>
        <v>60</v>
      </c>
      <c r="G115" s="3879">
        <v>15</v>
      </c>
      <c r="H115" s="3987">
        <f t="shared" si="57"/>
        <v>75</v>
      </c>
      <c r="I115" s="3986">
        <f t="shared" si="58"/>
        <v>3</v>
      </c>
      <c r="J115" s="3880"/>
      <c r="K115" s="3875"/>
      <c r="L115" s="3875"/>
      <c r="M115" s="3823"/>
      <c r="N115" s="3876"/>
      <c r="O115" s="3875"/>
      <c r="P115" s="3875"/>
      <c r="Q115" s="3877"/>
      <c r="R115" s="3876"/>
      <c r="S115" s="3875"/>
      <c r="T115" s="3875"/>
      <c r="U115" s="3823"/>
      <c r="V115" s="3876"/>
      <c r="W115" s="3875"/>
      <c r="X115" s="3875"/>
      <c r="Y115" s="3823"/>
      <c r="Z115" s="3876"/>
      <c r="AA115" s="3875"/>
      <c r="AB115" s="3875"/>
      <c r="AC115" s="3823"/>
      <c r="AD115" s="3874"/>
      <c r="AE115" s="3873"/>
      <c r="AF115" s="3873"/>
      <c r="AG115" s="3872"/>
      <c r="AH115" s="3871"/>
      <c r="AI115" s="3870"/>
      <c r="AJ115" s="3870"/>
      <c r="AK115" s="3869"/>
      <c r="AL115" s="3871"/>
      <c r="AM115" s="3870"/>
      <c r="AN115" s="3870"/>
      <c r="AO115" s="3869"/>
      <c r="AP115" s="3871">
        <v>15</v>
      </c>
      <c r="AQ115" s="3870">
        <v>45</v>
      </c>
      <c r="AR115" s="3870">
        <v>15</v>
      </c>
      <c r="AS115" s="3882">
        <v>3</v>
      </c>
      <c r="AT115" s="3868"/>
      <c r="AU115" s="3867"/>
      <c r="AV115" s="3867"/>
      <c r="AW115" s="3866"/>
      <c r="AX115" s="3865" t="s">
        <v>473</v>
      </c>
    </row>
    <row r="116" spans="1:50" ht="15.75" thickBot="1">
      <c r="A116" s="3985" t="s">
        <v>475</v>
      </c>
      <c r="B116" s="3914" t="s">
        <v>699</v>
      </c>
      <c r="C116" s="3913">
        <f t="shared" si="54"/>
        <v>15</v>
      </c>
      <c r="D116" s="3909">
        <f t="shared" si="54"/>
        <v>30</v>
      </c>
      <c r="E116" s="3912">
        <f t="shared" si="55"/>
        <v>45</v>
      </c>
      <c r="F116" s="3909">
        <f t="shared" si="56"/>
        <v>45</v>
      </c>
      <c r="G116" s="3912">
        <v>5</v>
      </c>
      <c r="H116" s="3984">
        <f t="shared" si="57"/>
        <v>50</v>
      </c>
      <c r="I116" s="3983">
        <f t="shared" si="58"/>
        <v>2</v>
      </c>
      <c r="J116" s="3913"/>
      <c r="K116" s="3909"/>
      <c r="L116" s="3909"/>
      <c r="M116" s="3811"/>
      <c r="N116" s="3910"/>
      <c r="O116" s="3909"/>
      <c r="P116" s="3909"/>
      <c r="Q116" s="3982"/>
      <c r="R116" s="3910"/>
      <c r="S116" s="3909"/>
      <c r="T116" s="3909"/>
      <c r="U116" s="3811"/>
      <c r="V116" s="3910"/>
      <c r="W116" s="3909"/>
      <c r="X116" s="3909"/>
      <c r="Y116" s="3811"/>
      <c r="Z116" s="3910"/>
      <c r="AA116" s="3909"/>
      <c r="AB116" s="3909"/>
      <c r="AC116" s="3811"/>
      <c r="AD116" s="3908"/>
      <c r="AE116" s="3907"/>
      <c r="AF116" s="3907"/>
      <c r="AG116" s="3906"/>
      <c r="AH116" s="3904"/>
      <c r="AI116" s="3903"/>
      <c r="AJ116" s="3903"/>
      <c r="AK116" s="3905"/>
      <c r="AL116" s="3904"/>
      <c r="AM116" s="3903"/>
      <c r="AN116" s="3903"/>
      <c r="AO116" s="3905"/>
      <c r="AP116" s="3904">
        <v>15</v>
      </c>
      <c r="AQ116" s="3903">
        <v>30</v>
      </c>
      <c r="AR116" s="3903">
        <v>5</v>
      </c>
      <c r="AS116" s="3905">
        <v>2</v>
      </c>
      <c r="AT116" s="3981"/>
      <c r="AU116" s="3980"/>
      <c r="AV116" s="3980"/>
      <c r="AW116" s="3979"/>
      <c r="AX116" s="3978" t="s">
        <v>473</v>
      </c>
    </row>
    <row r="117" spans="1:50">
      <c r="A117" s="3977" t="s">
        <v>506</v>
      </c>
      <c r="B117" s="3976" t="s">
        <v>505</v>
      </c>
      <c r="C117" s="3975">
        <f t="shared" ref="C117:AW117" si="59">SUM(C118:C126)</f>
        <v>135</v>
      </c>
      <c r="D117" s="3968">
        <f t="shared" si="59"/>
        <v>285</v>
      </c>
      <c r="E117" s="3974">
        <f t="shared" si="59"/>
        <v>420</v>
      </c>
      <c r="F117" s="3968">
        <f t="shared" si="59"/>
        <v>420</v>
      </c>
      <c r="G117" s="3974">
        <f t="shared" si="59"/>
        <v>105</v>
      </c>
      <c r="H117" s="3973">
        <f t="shared" si="59"/>
        <v>525</v>
      </c>
      <c r="I117" s="3972">
        <f t="shared" si="59"/>
        <v>21</v>
      </c>
      <c r="J117" s="3969">
        <f t="shared" si="59"/>
        <v>0</v>
      </c>
      <c r="K117" s="3968">
        <f t="shared" si="59"/>
        <v>0</v>
      </c>
      <c r="L117" s="3968">
        <f t="shared" si="59"/>
        <v>0</v>
      </c>
      <c r="M117" s="3971">
        <f t="shared" si="59"/>
        <v>0</v>
      </c>
      <c r="N117" s="3968">
        <f t="shared" si="59"/>
        <v>0</v>
      </c>
      <c r="O117" s="3968">
        <f t="shared" si="59"/>
        <v>0</v>
      </c>
      <c r="P117" s="3968">
        <f t="shared" si="59"/>
        <v>0</v>
      </c>
      <c r="Q117" s="3970">
        <f t="shared" si="59"/>
        <v>0</v>
      </c>
      <c r="R117" s="3969">
        <f t="shared" si="59"/>
        <v>0</v>
      </c>
      <c r="S117" s="3968">
        <f t="shared" si="59"/>
        <v>0</v>
      </c>
      <c r="T117" s="3968">
        <f t="shared" si="59"/>
        <v>0</v>
      </c>
      <c r="U117" s="3970">
        <f t="shared" si="59"/>
        <v>0</v>
      </c>
      <c r="V117" s="3969">
        <f t="shared" si="59"/>
        <v>0</v>
      </c>
      <c r="W117" s="3968">
        <f t="shared" si="59"/>
        <v>0</v>
      </c>
      <c r="X117" s="3968">
        <f t="shared" si="59"/>
        <v>0</v>
      </c>
      <c r="Y117" s="3970">
        <f t="shared" si="59"/>
        <v>0</v>
      </c>
      <c r="Z117" s="3969">
        <f t="shared" si="59"/>
        <v>0</v>
      </c>
      <c r="AA117" s="3968">
        <f t="shared" si="59"/>
        <v>0</v>
      </c>
      <c r="AB117" s="3968">
        <f t="shared" si="59"/>
        <v>0</v>
      </c>
      <c r="AC117" s="3970">
        <f t="shared" si="59"/>
        <v>0</v>
      </c>
      <c r="AD117" s="3969">
        <f t="shared" si="59"/>
        <v>0</v>
      </c>
      <c r="AE117" s="3968">
        <f t="shared" si="59"/>
        <v>0</v>
      </c>
      <c r="AF117" s="3968">
        <f t="shared" si="59"/>
        <v>0</v>
      </c>
      <c r="AG117" s="3970">
        <f t="shared" si="59"/>
        <v>0</v>
      </c>
      <c r="AH117" s="3969">
        <f t="shared" si="59"/>
        <v>0</v>
      </c>
      <c r="AI117" s="3968">
        <f t="shared" si="59"/>
        <v>0</v>
      </c>
      <c r="AJ117" s="3968">
        <f t="shared" si="59"/>
        <v>0</v>
      </c>
      <c r="AK117" s="3970">
        <f t="shared" si="59"/>
        <v>0</v>
      </c>
      <c r="AL117" s="3969">
        <f t="shared" si="59"/>
        <v>30</v>
      </c>
      <c r="AM117" s="3968">
        <f t="shared" si="59"/>
        <v>75</v>
      </c>
      <c r="AN117" s="3968">
        <f t="shared" si="59"/>
        <v>20</v>
      </c>
      <c r="AO117" s="3970">
        <f t="shared" si="59"/>
        <v>5</v>
      </c>
      <c r="AP117" s="3969">
        <f t="shared" si="59"/>
        <v>105</v>
      </c>
      <c r="AQ117" s="3968">
        <f t="shared" si="59"/>
        <v>210</v>
      </c>
      <c r="AR117" s="3968">
        <f t="shared" si="59"/>
        <v>85</v>
      </c>
      <c r="AS117" s="3967">
        <f t="shared" si="59"/>
        <v>16</v>
      </c>
      <c r="AT117" s="3889">
        <f t="shared" si="59"/>
        <v>0</v>
      </c>
      <c r="AU117" s="3888">
        <f t="shared" si="59"/>
        <v>0</v>
      </c>
      <c r="AV117" s="3888">
        <f t="shared" si="59"/>
        <v>0</v>
      </c>
      <c r="AW117" s="3887">
        <f t="shared" si="59"/>
        <v>0</v>
      </c>
      <c r="AX117" s="3966" t="s">
        <v>494</v>
      </c>
    </row>
    <row r="118" spans="1:50">
      <c r="A118" s="3864" t="s">
        <v>488</v>
      </c>
      <c r="B118" s="3881" t="s">
        <v>504</v>
      </c>
      <c r="C118" s="3880">
        <f>J118+N118+R118+V118+Z118+AD118+AH118+AL118+AP118+AT118</f>
        <v>15</v>
      </c>
      <c r="D118" s="3875">
        <f>K118+O118+S118+W118+AA118+AE118+AI118+AM118+AQ118+AU118</f>
        <v>15</v>
      </c>
      <c r="E118" s="3879">
        <f t="shared" ref="E118:E126" si="60">SUM(C118:D118)</f>
        <v>30</v>
      </c>
      <c r="F118" s="3875">
        <f t="shared" ref="F118:F126" si="61">SUM(E118:E118)</f>
        <v>30</v>
      </c>
      <c r="G118" s="3879">
        <v>20</v>
      </c>
      <c r="H118" s="3878">
        <f>SUM(F118:G118)</f>
        <v>50</v>
      </c>
      <c r="I118" s="3824">
        <f>M118+Q118+U118+Y118+AC118+AG118+AK118+AO118+AS118+AW118</f>
        <v>2</v>
      </c>
      <c r="J118" s="3876"/>
      <c r="K118" s="3875"/>
      <c r="L118" s="3875"/>
      <c r="M118" s="3823"/>
      <c r="N118" s="3876"/>
      <c r="O118" s="3875"/>
      <c r="P118" s="3875"/>
      <c r="Q118" s="3823"/>
      <c r="R118" s="3876"/>
      <c r="S118" s="3875"/>
      <c r="T118" s="3875"/>
      <c r="U118" s="3823"/>
      <c r="V118" s="3876"/>
      <c r="W118" s="3875"/>
      <c r="X118" s="3875"/>
      <c r="Y118" s="3823"/>
      <c r="Z118" s="3876"/>
      <c r="AA118" s="3875"/>
      <c r="AB118" s="3875"/>
      <c r="AC118" s="3823"/>
      <c r="AD118" s="3874"/>
      <c r="AE118" s="3873"/>
      <c r="AF118" s="3873"/>
      <c r="AG118" s="3872"/>
      <c r="AH118" s="3874"/>
      <c r="AI118" s="3873"/>
      <c r="AJ118" s="3873"/>
      <c r="AK118" s="3872"/>
      <c r="AL118" s="3874"/>
      <c r="AM118" s="3873"/>
      <c r="AN118" s="3873"/>
      <c r="AO118" s="3872"/>
      <c r="AP118" s="3874">
        <v>15</v>
      </c>
      <c r="AQ118" s="3873">
        <v>15</v>
      </c>
      <c r="AR118" s="3873">
        <v>20</v>
      </c>
      <c r="AS118" s="3872">
        <v>2</v>
      </c>
      <c r="AT118" s="3868"/>
      <c r="AU118" s="3867"/>
      <c r="AV118" s="3867"/>
      <c r="AW118" s="3885"/>
      <c r="AX118" s="3884" t="s">
        <v>473</v>
      </c>
    </row>
    <row r="119" spans="1:50">
      <c r="A119" s="3864" t="s">
        <v>698</v>
      </c>
      <c r="B119" s="3965" t="s">
        <v>503</v>
      </c>
      <c r="C119" s="3964">
        <f>J119+N119+R119+V119+Z119+AD119+AH119+AL119+AP119+AT119</f>
        <v>30</v>
      </c>
      <c r="D119" s="3958">
        <v>75</v>
      </c>
      <c r="E119" s="3963">
        <f t="shared" si="60"/>
        <v>105</v>
      </c>
      <c r="F119" s="3958">
        <f t="shared" si="61"/>
        <v>105</v>
      </c>
      <c r="G119" s="3963">
        <v>20</v>
      </c>
      <c r="H119" s="3962">
        <v>125</v>
      </c>
      <c r="I119" s="3923">
        <v>5</v>
      </c>
      <c r="J119" s="3959"/>
      <c r="K119" s="3958"/>
      <c r="L119" s="3958"/>
      <c r="M119" s="3960"/>
      <c r="N119" s="3959"/>
      <c r="O119" s="3958"/>
      <c r="P119" s="3958"/>
      <c r="Q119" s="3961"/>
      <c r="R119" s="3959"/>
      <c r="S119" s="3958"/>
      <c r="T119" s="3958"/>
      <c r="U119" s="3960"/>
      <c r="V119" s="3959"/>
      <c r="W119" s="3958"/>
      <c r="X119" s="3958"/>
      <c r="Y119" s="3960"/>
      <c r="Z119" s="3959"/>
      <c r="AA119" s="3958"/>
      <c r="AB119" s="3958"/>
      <c r="AC119" s="3960"/>
      <c r="AD119" s="3959"/>
      <c r="AE119" s="3958"/>
      <c r="AF119" s="3958"/>
      <c r="AG119" s="3960"/>
      <c r="AH119" s="3959"/>
      <c r="AI119" s="3958"/>
      <c r="AJ119" s="3958"/>
      <c r="AK119" s="3957"/>
      <c r="AL119" s="3959">
        <v>15</v>
      </c>
      <c r="AM119" s="3958">
        <v>30</v>
      </c>
      <c r="AN119" s="3958">
        <v>5</v>
      </c>
      <c r="AO119" s="3957">
        <v>2</v>
      </c>
      <c r="AP119" s="3959">
        <v>15</v>
      </c>
      <c r="AQ119" s="3958">
        <v>45</v>
      </c>
      <c r="AR119" s="3958">
        <v>15</v>
      </c>
      <c r="AS119" s="3957">
        <v>3</v>
      </c>
      <c r="AT119" s="3917"/>
      <c r="AU119" s="3916"/>
      <c r="AV119" s="3916"/>
      <c r="AW119" s="3956"/>
      <c r="AX119" s="3955" t="s">
        <v>489</v>
      </c>
    </row>
    <row r="120" spans="1:50">
      <c r="A120" s="3864" t="s">
        <v>483</v>
      </c>
      <c r="B120" s="3954" t="s">
        <v>502</v>
      </c>
      <c r="C120" s="3953">
        <f>J120+N120+R120+V120+Z120+AD120+AH120+AL120+AP120+AT120</f>
        <v>15</v>
      </c>
      <c r="D120" s="3948">
        <f>K120+O120+S120+W120+AA120+AE120+AI120+AM120+AQ120+AU120</f>
        <v>30</v>
      </c>
      <c r="E120" s="3952">
        <f t="shared" si="60"/>
        <v>45</v>
      </c>
      <c r="F120" s="3948">
        <f t="shared" si="61"/>
        <v>45</v>
      </c>
      <c r="G120" s="3952">
        <v>5</v>
      </c>
      <c r="H120" s="3951">
        <f t="shared" ref="H120:H126" si="62">SUM(F120:G120)</f>
        <v>50</v>
      </c>
      <c r="I120" s="3937">
        <f>M120+Q120+U120+Y120+AC120+AG120+AK120+AO120+AS120+AW120</f>
        <v>2</v>
      </c>
      <c r="J120" s="3949"/>
      <c r="K120" s="3948"/>
      <c r="L120" s="3948"/>
      <c r="M120" s="3947"/>
      <c r="N120" s="3949"/>
      <c r="O120" s="3948"/>
      <c r="P120" s="3948"/>
      <c r="Q120" s="3950"/>
      <c r="R120" s="3949"/>
      <c r="S120" s="3948"/>
      <c r="T120" s="3948"/>
      <c r="U120" s="3947"/>
      <c r="V120" s="3949"/>
      <c r="W120" s="3948"/>
      <c r="X120" s="3948"/>
      <c r="Y120" s="3947"/>
      <c r="Z120" s="3949"/>
      <c r="AA120" s="3948"/>
      <c r="AB120" s="3948"/>
      <c r="AC120" s="3947"/>
      <c r="AD120" s="3945"/>
      <c r="AE120" s="3944"/>
      <c r="AF120" s="3944"/>
      <c r="AG120" s="3946"/>
      <c r="AH120" s="3945"/>
      <c r="AI120" s="3944"/>
      <c r="AJ120" s="3944"/>
      <c r="AK120" s="3943"/>
      <c r="AL120" s="3945"/>
      <c r="AM120" s="3944"/>
      <c r="AN120" s="3944"/>
      <c r="AO120" s="3943"/>
      <c r="AP120" s="3945">
        <v>15</v>
      </c>
      <c r="AQ120" s="3944">
        <v>30</v>
      </c>
      <c r="AR120" s="3944">
        <v>5</v>
      </c>
      <c r="AS120" s="3943">
        <v>2</v>
      </c>
      <c r="AT120" s="3917"/>
      <c r="AU120" s="3916"/>
      <c r="AV120" s="3916"/>
      <c r="AW120" s="3866"/>
      <c r="AX120" s="3942" t="s">
        <v>473</v>
      </c>
    </row>
    <row r="121" spans="1:50">
      <c r="A121" s="3864" t="s">
        <v>481</v>
      </c>
      <c r="B121" s="3941" t="s">
        <v>501</v>
      </c>
      <c r="C121" s="3940">
        <v>0</v>
      </c>
      <c r="D121" s="3935">
        <v>45</v>
      </c>
      <c r="E121" s="3939">
        <f t="shared" si="60"/>
        <v>45</v>
      </c>
      <c r="F121" s="3935">
        <f t="shared" si="61"/>
        <v>45</v>
      </c>
      <c r="G121" s="3939">
        <v>5</v>
      </c>
      <c r="H121" s="3938">
        <f t="shared" si="62"/>
        <v>50</v>
      </c>
      <c r="I121" s="3937">
        <f>M121+Q121+U121+Y121+AC121+AG121+AK121+AO121+AS121+AW121</f>
        <v>2</v>
      </c>
      <c r="J121" s="3936"/>
      <c r="K121" s="3935"/>
      <c r="L121" s="3935"/>
      <c r="M121" s="3934"/>
      <c r="N121" s="3936"/>
      <c r="O121" s="3935"/>
      <c r="P121" s="3935"/>
      <c r="Q121" s="3859"/>
      <c r="R121" s="3936"/>
      <c r="S121" s="3935"/>
      <c r="T121" s="3935"/>
      <c r="U121" s="3934"/>
      <c r="V121" s="3936"/>
      <c r="W121" s="3935"/>
      <c r="X121" s="3935"/>
      <c r="Y121" s="3934"/>
      <c r="Z121" s="3936"/>
      <c r="AA121" s="3935"/>
      <c r="AB121" s="3935"/>
      <c r="AC121" s="3934"/>
      <c r="AD121" s="3931"/>
      <c r="AE121" s="3930"/>
      <c r="AF121" s="3930"/>
      <c r="AG121" s="3933"/>
      <c r="AH121" s="3931"/>
      <c r="AI121" s="3930"/>
      <c r="AJ121" s="3930"/>
      <c r="AK121" s="3932"/>
      <c r="AL121" s="3931">
        <v>0</v>
      </c>
      <c r="AM121" s="3930">
        <v>45</v>
      </c>
      <c r="AN121" s="3930">
        <v>5</v>
      </c>
      <c r="AO121" s="3932">
        <v>2</v>
      </c>
      <c r="AP121" s="3931"/>
      <c r="AQ121" s="3930"/>
      <c r="AR121" s="3930"/>
      <c r="AS121" s="3929"/>
      <c r="AT121" s="3917"/>
      <c r="AU121" s="3916"/>
      <c r="AV121" s="3916"/>
      <c r="AW121" s="3866"/>
      <c r="AX121" s="3928" t="s">
        <v>484</v>
      </c>
    </row>
    <row r="122" spans="1:50">
      <c r="A122" s="3864" t="s">
        <v>479</v>
      </c>
      <c r="B122" s="3927" t="s">
        <v>500</v>
      </c>
      <c r="C122" s="3926">
        <f t="shared" ref="C122:D124" si="63">J122+N122+R122+V122+Z122+AD122+AH122+AL122+AP122+AT122</f>
        <v>15</v>
      </c>
      <c r="D122" s="3920">
        <f t="shared" si="63"/>
        <v>30</v>
      </c>
      <c r="E122" s="3925">
        <f t="shared" si="60"/>
        <v>45</v>
      </c>
      <c r="F122" s="3920">
        <f t="shared" si="61"/>
        <v>45</v>
      </c>
      <c r="G122" s="3925">
        <v>5</v>
      </c>
      <c r="H122" s="3924">
        <f t="shared" si="62"/>
        <v>50</v>
      </c>
      <c r="I122" s="3923">
        <f>M122+Q122+U122+Y122+AC122+AG122+AK122+AO122+AS122+AW122</f>
        <v>2</v>
      </c>
      <c r="J122" s="3921"/>
      <c r="K122" s="3920"/>
      <c r="L122" s="3920"/>
      <c r="M122" s="3919"/>
      <c r="N122" s="3921"/>
      <c r="O122" s="3920"/>
      <c r="P122" s="3920"/>
      <c r="Q122" s="3877"/>
      <c r="R122" s="3921"/>
      <c r="S122" s="3920"/>
      <c r="T122" s="3920"/>
      <c r="U122" s="3919"/>
      <c r="V122" s="3921"/>
      <c r="W122" s="3920"/>
      <c r="X122" s="3920"/>
      <c r="Y122" s="3919"/>
      <c r="Z122" s="3921"/>
      <c r="AA122" s="3920"/>
      <c r="AB122" s="3920"/>
      <c r="AC122" s="3919"/>
      <c r="AD122" s="3871"/>
      <c r="AE122" s="3870"/>
      <c r="AF122" s="3870"/>
      <c r="AG122" s="3918"/>
      <c r="AH122" s="3871"/>
      <c r="AI122" s="3870"/>
      <c r="AJ122" s="3870"/>
      <c r="AK122" s="3869"/>
      <c r="AL122" s="3871"/>
      <c r="AM122" s="3870"/>
      <c r="AN122" s="3870"/>
      <c r="AO122" s="3869"/>
      <c r="AP122" s="3871">
        <v>15</v>
      </c>
      <c r="AQ122" s="3870">
        <v>30</v>
      </c>
      <c r="AR122" s="3870">
        <v>5</v>
      </c>
      <c r="AS122" s="3882">
        <v>2</v>
      </c>
      <c r="AT122" s="3917"/>
      <c r="AU122" s="3916"/>
      <c r="AV122" s="3916"/>
      <c r="AW122" s="3866"/>
      <c r="AX122" s="3915" t="s">
        <v>473</v>
      </c>
    </row>
    <row r="123" spans="1:50">
      <c r="A123" s="3864" t="s">
        <v>477</v>
      </c>
      <c r="B123" s="3927" t="s">
        <v>499</v>
      </c>
      <c r="C123" s="3926">
        <f t="shared" si="63"/>
        <v>15</v>
      </c>
      <c r="D123" s="3920">
        <f t="shared" si="63"/>
        <v>30</v>
      </c>
      <c r="E123" s="3925">
        <f t="shared" si="60"/>
        <v>45</v>
      </c>
      <c r="F123" s="3920">
        <f t="shared" si="61"/>
        <v>45</v>
      </c>
      <c r="G123" s="3925">
        <v>5</v>
      </c>
      <c r="H123" s="3924">
        <f t="shared" si="62"/>
        <v>50</v>
      </c>
      <c r="I123" s="3923">
        <f>M123+Q123+U123+Y123+AC123+AG123+AK123+AO123+AS123+AW123</f>
        <v>2</v>
      </c>
      <c r="J123" s="3921"/>
      <c r="K123" s="3920"/>
      <c r="L123" s="3920"/>
      <c r="M123" s="3919"/>
      <c r="N123" s="3921"/>
      <c r="O123" s="3920"/>
      <c r="P123" s="3920"/>
      <c r="Q123" s="3859"/>
      <c r="R123" s="3921"/>
      <c r="S123" s="3920"/>
      <c r="T123" s="3920"/>
      <c r="U123" s="3919"/>
      <c r="V123" s="3921"/>
      <c r="W123" s="3920"/>
      <c r="X123" s="3920"/>
      <c r="Y123" s="3919"/>
      <c r="Z123" s="3921"/>
      <c r="AA123" s="3920"/>
      <c r="AB123" s="3920"/>
      <c r="AC123" s="3919"/>
      <c r="AD123" s="3871"/>
      <c r="AE123" s="3870"/>
      <c r="AF123" s="3870"/>
      <c r="AG123" s="3918"/>
      <c r="AH123" s="3871"/>
      <c r="AI123" s="3870"/>
      <c r="AJ123" s="3870"/>
      <c r="AK123" s="3869"/>
      <c r="AL123" s="3871"/>
      <c r="AM123" s="3870"/>
      <c r="AN123" s="3870"/>
      <c r="AO123" s="3869"/>
      <c r="AP123" s="3871">
        <v>15</v>
      </c>
      <c r="AQ123" s="3870">
        <v>30</v>
      </c>
      <c r="AR123" s="3870">
        <v>5</v>
      </c>
      <c r="AS123" s="3882">
        <v>2</v>
      </c>
      <c r="AT123" s="3917"/>
      <c r="AU123" s="3916"/>
      <c r="AV123" s="3916"/>
      <c r="AW123" s="3866"/>
      <c r="AX123" s="3915" t="s">
        <v>473</v>
      </c>
    </row>
    <row r="124" spans="1:50">
      <c r="A124" s="3864" t="s">
        <v>475</v>
      </c>
      <c r="B124" s="3927" t="s">
        <v>498</v>
      </c>
      <c r="C124" s="3926">
        <f t="shared" si="63"/>
        <v>15</v>
      </c>
      <c r="D124" s="3920">
        <f t="shared" si="63"/>
        <v>30</v>
      </c>
      <c r="E124" s="3925">
        <f t="shared" si="60"/>
        <v>45</v>
      </c>
      <c r="F124" s="3920">
        <f t="shared" si="61"/>
        <v>45</v>
      </c>
      <c r="G124" s="3925">
        <v>5</v>
      </c>
      <c r="H124" s="3924">
        <f t="shared" si="62"/>
        <v>50</v>
      </c>
      <c r="I124" s="3923">
        <f>M124+Q124+U124+Y124+AC124+AG124+AK124+AO124+AS124+AW124</f>
        <v>2</v>
      </c>
      <c r="J124" s="3921"/>
      <c r="K124" s="3920"/>
      <c r="L124" s="3920"/>
      <c r="M124" s="3919"/>
      <c r="N124" s="3921"/>
      <c r="O124" s="3920"/>
      <c r="P124" s="3920"/>
      <c r="Q124" s="3877"/>
      <c r="R124" s="3921"/>
      <c r="S124" s="3920"/>
      <c r="T124" s="3920"/>
      <c r="U124" s="3919"/>
      <c r="V124" s="3921"/>
      <c r="W124" s="3920"/>
      <c r="X124" s="3920"/>
      <c r="Y124" s="3919"/>
      <c r="Z124" s="3921"/>
      <c r="AA124" s="3920"/>
      <c r="AB124" s="3920"/>
      <c r="AC124" s="3919"/>
      <c r="AD124" s="3871"/>
      <c r="AE124" s="3870"/>
      <c r="AF124" s="3870"/>
      <c r="AG124" s="3918"/>
      <c r="AH124" s="3871"/>
      <c r="AI124" s="3870"/>
      <c r="AJ124" s="3870"/>
      <c r="AK124" s="3869"/>
      <c r="AL124" s="3871"/>
      <c r="AM124" s="3870"/>
      <c r="AN124" s="3870"/>
      <c r="AO124" s="3869"/>
      <c r="AP124" s="3871">
        <v>15</v>
      </c>
      <c r="AQ124" s="3870">
        <v>30</v>
      </c>
      <c r="AR124" s="3870">
        <v>5</v>
      </c>
      <c r="AS124" s="3882">
        <v>2</v>
      </c>
      <c r="AT124" s="3917"/>
      <c r="AU124" s="3916"/>
      <c r="AV124" s="3916"/>
      <c r="AW124" s="3866"/>
      <c r="AX124" s="3915" t="s">
        <v>473</v>
      </c>
    </row>
    <row r="125" spans="1:50">
      <c r="A125" s="3864" t="s">
        <v>472</v>
      </c>
      <c r="B125" s="3927" t="s">
        <v>497</v>
      </c>
      <c r="C125" s="3926">
        <f>J125+N125+R125+V125+Z125+AD125+AH125+AL125+AP125+AT125</f>
        <v>15</v>
      </c>
      <c r="D125" s="3920">
        <v>15</v>
      </c>
      <c r="E125" s="3925">
        <f t="shared" si="60"/>
        <v>30</v>
      </c>
      <c r="F125" s="3920">
        <f t="shared" si="61"/>
        <v>30</v>
      </c>
      <c r="G125" s="3925">
        <v>20</v>
      </c>
      <c r="H125" s="3924">
        <f t="shared" si="62"/>
        <v>50</v>
      </c>
      <c r="I125" s="3923">
        <v>2</v>
      </c>
      <c r="J125" s="3921"/>
      <c r="K125" s="3920"/>
      <c r="L125" s="3920"/>
      <c r="M125" s="3919"/>
      <c r="N125" s="3921"/>
      <c r="O125" s="3920"/>
      <c r="P125" s="3920"/>
      <c r="Q125" s="3922"/>
      <c r="R125" s="3921"/>
      <c r="S125" s="3920"/>
      <c r="T125" s="3920"/>
      <c r="U125" s="3919"/>
      <c r="V125" s="3921"/>
      <c r="W125" s="3920"/>
      <c r="X125" s="3920"/>
      <c r="Y125" s="3919"/>
      <c r="Z125" s="3921"/>
      <c r="AA125" s="3920"/>
      <c r="AB125" s="3920"/>
      <c r="AC125" s="3919"/>
      <c r="AD125" s="3871"/>
      <c r="AE125" s="3870"/>
      <c r="AF125" s="3870"/>
      <c r="AG125" s="3918"/>
      <c r="AH125" s="3851"/>
      <c r="AI125" s="3850"/>
      <c r="AJ125" s="3850"/>
      <c r="AK125" s="3852"/>
      <c r="AL125" s="3871">
        <v>15</v>
      </c>
      <c r="AM125" s="3870"/>
      <c r="AN125" s="3870">
        <v>10</v>
      </c>
      <c r="AO125" s="3869">
        <v>1</v>
      </c>
      <c r="AP125" s="3851">
        <v>0</v>
      </c>
      <c r="AQ125" s="3850">
        <v>15</v>
      </c>
      <c r="AR125" s="3850">
        <v>10</v>
      </c>
      <c r="AS125" s="3852">
        <v>1</v>
      </c>
      <c r="AT125" s="3917"/>
      <c r="AU125" s="3916"/>
      <c r="AV125" s="3916"/>
      <c r="AW125" s="3866"/>
      <c r="AX125" s="3915" t="s">
        <v>489</v>
      </c>
    </row>
    <row r="126" spans="1:50" ht="15.75" thickBot="1">
      <c r="A126" s="3864" t="s">
        <v>693</v>
      </c>
      <c r="B126" s="3914" t="s">
        <v>496</v>
      </c>
      <c r="C126" s="3913">
        <f>J126+N126+R126+V126+Z126+AD126+AH126+AL126+AP126+AT126</f>
        <v>15</v>
      </c>
      <c r="D126" s="3909">
        <f>K126+O126+S126+W126+AA126+AE126+AI126+AM126+AQ126+AU126</f>
        <v>15</v>
      </c>
      <c r="E126" s="3912">
        <f t="shared" si="60"/>
        <v>30</v>
      </c>
      <c r="F126" s="3909">
        <f t="shared" si="61"/>
        <v>30</v>
      </c>
      <c r="G126" s="3912">
        <v>20</v>
      </c>
      <c r="H126" s="3911">
        <f t="shared" si="62"/>
        <v>50</v>
      </c>
      <c r="I126" s="3812">
        <f>M126+Q126+U126+Y126+AC126+AG126+AK126+AO126+AS126+AW126</f>
        <v>2</v>
      </c>
      <c r="J126" s="3910"/>
      <c r="K126" s="3909"/>
      <c r="L126" s="3909"/>
      <c r="M126" s="3811"/>
      <c r="N126" s="3910"/>
      <c r="O126" s="3909"/>
      <c r="P126" s="3909"/>
      <c r="Q126" s="3811"/>
      <c r="R126" s="3910"/>
      <c r="S126" s="3909"/>
      <c r="T126" s="3909"/>
      <c r="U126" s="3811"/>
      <c r="V126" s="3910"/>
      <c r="W126" s="3909"/>
      <c r="X126" s="3909"/>
      <c r="Y126" s="3811"/>
      <c r="Z126" s="3910"/>
      <c r="AA126" s="3909"/>
      <c r="AB126" s="3909"/>
      <c r="AC126" s="3811"/>
      <c r="AD126" s="3908"/>
      <c r="AE126" s="3907"/>
      <c r="AF126" s="3907"/>
      <c r="AG126" s="3906"/>
      <c r="AH126" s="3904"/>
      <c r="AI126" s="3903"/>
      <c r="AJ126" s="3903"/>
      <c r="AK126" s="3905"/>
      <c r="AL126" s="3904"/>
      <c r="AM126" s="3903"/>
      <c r="AN126" s="3903"/>
      <c r="AO126" s="3905"/>
      <c r="AP126" s="3904">
        <v>15</v>
      </c>
      <c r="AQ126" s="3903">
        <v>15</v>
      </c>
      <c r="AR126" s="3903">
        <v>20</v>
      </c>
      <c r="AS126" s="3902">
        <v>2</v>
      </c>
      <c r="AT126" s="3848"/>
      <c r="AU126" s="3847"/>
      <c r="AV126" s="3847"/>
      <c r="AW126" s="3901"/>
      <c r="AX126" s="3900" t="s">
        <v>473</v>
      </c>
    </row>
    <row r="127" spans="1:50">
      <c r="A127" s="3899" t="s">
        <v>466</v>
      </c>
      <c r="B127" s="3898" t="s">
        <v>697</v>
      </c>
      <c r="C127" s="3897">
        <f t="shared" ref="C127:AW127" si="64">SUM(C128:C136)</f>
        <v>150</v>
      </c>
      <c r="D127" s="3891">
        <f t="shared" si="64"/>
        <v>285</v>
      </c>
      <c r="E127" s="3896">
        <f t="shared" si="64"/>
        <v>435</v>
      </c>
      <c r="F127" s="3891">
        <f t="shared" si="64"/>
        <v>435</v>
      </c>
      <c r="G127" s="3896">
        <f t="shared" si="64"/>
        <v>90</v>
      </c>
      <c r="H127" s="3895">
        <f t="shared" si="64"/>
        <v>525</v>
      </c>
      <c r="I127" s="3894">
        <f t="shared" si="64"/>
        <v>21</v>
      </c>
      <c r="J127" s="3892">
        <f t="shared" si="64"/>
        <v>0</v>
      </c>
      <c r="K127" s="3891">
        <f t="shared" si="64"/>
        <v>0</v>
      </c>
      <c r="L127" s="3891">
        <f t="shared" si="64"/>
        <v>0</v>
      </c>
      <c r="M127" s="3893">
        <f t="shared" si="64"/>
        <v>0</v>
      </c>
      <c r="N127" s="3892">
        <f t="shared" si="64"/>
        <v>0</v>
      </c>
      <c r="O127" s="3891">
        <f t="shared" si="64"/>
        <v>0</v>
      </c>
      <c r="P127" s="3891">
        <f t="shared" si="64"/>
        <v>0</v>
      </c>
      <c r="Q127" s="3893">
        <f t="shared" si="64"/>
        <v>0</v>
      </c>
      <c r="R127" s="3892">
        <f t="shared" si="64"/>
        <v>0</v>
      </c>
      <c r="S127" s="3891">
        <f t="shared" si="64"/>
        <v>0</v>
      </c>
      <c r="T127" s="3891">
        <f t="shared" si="64"/>
        <v>0</v>
      </c>
      <c r="U127" s="3893">
        <f t="shared" si="64"/>
        <v>0</v>
      </c>
      <c r="V127" s="3892">
        <f t="shared" si="64"/>
        <v>0</v>
      </c>
      <c r="W127" s="3891">
        <f t="shared" si="64"/>
        <v>0</v>
      </c>
      <c r="X127" s="3891">
        <f t="shared" si="64"/>
        <v>0</v>
      </c>
      <c r="Y127" s="3893">
        <f t="shared" si="64"/>
        <v>0</v>
      </c>
      <c r="Z127" s="3892">
        <f t="shared" si="64"/>
        <v>0</v>
      </c>
      <c r="AA127" s="3891">
        <f t="shared" si="64"/>
        <v>0</v>
      </c>
      <c r="AB127" s="3891">
        <f t="shared" si="64"/>
        <v>0</v>
      </c>
      <c r="AC127" s="3893">
        <f t="shared" si="64"/>
        <v>0</v>
      </c>
      <c r="AD127" s="3892">
        <f t="shared" si="64"/>
        <v>0</v>
      </c>
      <c r="AE127" s="3891">
        <f t="shared" si="64"/>
        <v>0</v>
      </c>
      <c r="AF127" s="3891">
        <f t="shared" si="64"/>
        <v>0</v>
      </c>
      <c r="AG127" s="3893">
        <f t="shared" si="64"/>
        <v>0</v>
      </c>
      <c r="AH127" s="3892">
        <f t="shared" si="64"/>
        <v>0</v>
      </c>
      <c r="AI127" s="3891">
        <f t="shared" si="64"/>
        <v>0</v>
      </c>
      <c r="AJ127" s="3891">
        <f t="shared" si="64"/>
        <v>0</v>
      </c>
      <c r="AK127" s="3893">
        <f t="shared" si="64"/>
        <v>0</v>
      </c>
      <c r="AL127" s="3892">
        <f t="shared" si="64"/>
        <v>30</v>
      </c>
      <c r="AM127" s="3891">
        <f t="shared" si="64"/>
        <v>75</v>
      </c>
      <c r="AN127" s="3891">
        <f t="shared" si="64"/>
        <v>20</v>
      </c>
      <c r="AO127" s="3893">
        <f t="shared" si="64"/>
        <v>5</v>
      </c>
      <c r="AP127" s="3892">
        <f t="shared" si="64"/>
        <v>120</v>
      </c>
      <c r="AQ127" s="3891">
        <f t="shared" si="64"/>
        <v>210</v>
      </c>
      <c r="AR127" s="3891">
        <f t="shared" si="64"/>
        <v>70</v>
      </c>
      <c r="AS127" s="3890">
        <f t="shared" si="64"/>
        <v>16</v>
      </c>
      <c r="AT127" s="3889">
        <f t="shared" si="64"/>
        <v>0</v>
      </c>
      <c r="AU127" s="3888">
        <f t="shared" si="64"/>
        <v>0</v>
      </c>
      <c r="AV127" s="3888">
        <f t="shared" si="64"/>
        <v>0</v>
      </c>
      <c r="AW127" s="3887">
        <f t="shared" si="64"/>
        <v>0</v>
      </c>
      <c r="AX127" s="3886" t="s">
        <v>494</v>
      </c>
    </row>
    <row r="128" spans="1:50" ht="25.5">
      <c r="A128" s="3864" t="s">
        <v>488</v>
      </c>
      <c r="B128" s="3881" t="s">
        <v>696</v>
      </c>
      <c r="C128" s="3880">
        <f t="shared" ref="C128:C136" si="65">J128+N128+R128+V128+Z128+AD128+AH128+AL128+AP128+AT128</f>
        <v>15</v>
      </c>
      <c r="D128" s="3875">
        <f t="shared" ref="D128:D136" si="66">K128+O128+S128+W128+AA128+AE128+AI128+AM128+AQ128+AU128</f>
        <v>15</v>
      </c>
      <c r="E128" s="3879">
        <f t="shared" ref="E128:E136" si="67">SUM(C128:D128)</f>
        <v>30</v>
      </c>
      <c r="F128" s="3875">
        <f t="shared" ref="F128:F136" si="68">SUM(E128:E128)</f>
        <v>30</v>
      </c>
      <c r="G128" s="3879">
        <v>20</v>
      </c>
      <c r="H128" s="3878">
        <f t="shared" ref="H128:H136" si="69">SUM(F128:G128)</f>
        <v>50</v>
      </c>
      <c r="I128" s="3824">
        <f t="shared" ref="I128:I136" si="70">M128+Q128+U128+Y128+AC128+AG128+AK128+AO128+AS128+AW128</f>
        <v>2</v>
      </c>
      <c r="J128" s="3876"/>
      <c r="K128" s="3875"/>
      <c r="L128" s="3875"/>
      <c r="M128" s="3823"/>
      <c r="N128" s="3876"/>
      <c r="O128" s="3875"/>
      <c r="P128" s="3875"/>
      <c r="Q128" s="3823"/>
      <c r="R128" s="3876"/>
      <c r="S128" s="3875"/>
      <c r="T128" s="3875"/>
      <c r="U128" s="3823"/>
      <c r="V128" s="3876"/>
      <c r="W128" s="3875"/>
      <c r="X128" s="3875"/>
      <c r="Y128" s="3823"/>
      <c r="Z128" s="3876"/>
      <c r="AA128" s="3875"/>
      <c r="AB128" s="3875"/>
      <c r="AC128" s="3823"/>
      <c r="AD128" s="3874"/>
      <c r="AE128" s="3873"/>
      <c r="AF128" s="3873"/>
      <c r="AG128" s="3872"/>
      <c r="AH128" s="3874"/>
      <c r="AI128" s="3873"/>
      <c r="AJ128" s="3873"/>
      <c r="AK128" s="3872"/>
      <c r="AL128" s="3874"/>
      <c r="AM128" s="3873"/>
      <c r="AN128" s="3873"/>
      <c r="AO128" s="3872"/>
      <c r="AP128" s="3874">
        <v>15</v>
      </c>
      <c r="AQ128" s="3873">
        <v>15</v>
      </c>
      <c r="AR128" s="3873">
        <v>20</v>
      </c>
      <c r="AS128" s="3872">
        <v>2</v>
      </c>
      <c r="AT128" s="3868"/>
      <c r="AU128" s="3867"/>
      <c r="AV128" s="3867"/>
      <c r="AW128" s="3885"/>
      <c r="AX128" s="3884" t="s">
        <v>473</v>
      </c>
    </row>
    <row r="129" spans="1:50" ht="25.5">
      <c r="A129" s="3864" t="s">
        <v>486</v>
      </c>
      <c r="B129" s="3881" t="s">
        <v>695</v>
      </c>
      <c r="C129" s="3880">
        <f t="shared" si="65"/>
        <v>30</v>
      </c>
      <c r="D129" s="3875">
        <f t="shared" si="66"/>
        <v>75</v>
      </c>
      <c r="E129" s="3879">
        <f t="shared" si="67"/>
        <v>105</v>
      </c>
      <c r="F129" s="3875">
        <f t="shared" si="68"/>
        <v>105</v>
      </c>
      <c r="G129" s="3879">
        <v>20</v>
      </c>
      <c r="H129" s="3878">
        <f t="shared" si="69"/>
        <v>125</v>
      </c>
      <c r="I129" s="3824">
        <f t="shared" si="70"/>
        <v>5</v>
      </c>
      <c r="J129" s="3876"/>
      <c r="K129" s="3875"/>
      <c r="L129" s="3875"/>
      <c r="M129" s="3823"/>
      <c r="N129" s="3876"/>
      <c r="O129" s="3875"/>
      <c r="P129" s="3875"/>
      <c r="Q129" s="3883"/>
      <c r="R129" s="3876"/>
      <c r="S129" s="3875"/>
      <c r="T129" s="3875"/>
      <c r="U129" s="3823"/>
      <c r="V129" s="3876"/>
      <c r="W129" s="3875"/>
      <c r="X129" s="3875"/>
      <c r="Y129" s="3823"/>
      <c r="Z129" s="3876"/>
      <c r="AA129" s="3875"/>
      <c r="AB129" s="3875"/>
      <c r="AC129" s="3823"/>
      <c r="AD129" s="3874"/>
      <c r="AE129" s="3873"/>
      <c r="AF129" s="3873"/>
      <c r="AG129" s="3872"/>
      <c r="AH129" s="3871"/>
      <c r="AI129" s="3870"/>
      <c r="AJ129" s="3870"/>
      <c r="AK129" s="3869"/>
      <c r="AL129" s="3871">
        <v>15</v>
      </c>
      <c r="AM129" s="3870">
        <v>45</v>
      </c>
      <c r="AN129" s="3870">
        <v>15</v>
      </c>
      <c r="AO129" s="3869">
        <v>3</v>
      </c>
      <c r="AP129" s="3871">
        <v>15</v>
      </c>
      <c r="AQ129" s="3870">
        <v>30</v>
      </c>
      <c r="AR129" s="3870">
        <v>5</v>
      </c>
      <c r="AS129" s="3869">
        <v>2</v>
      </c>
      <c r="AT129" s="3868"/>
      <c r="AU129" s="3867"/>
      <c r="AV129" s="3867"/>
      <c r="AW129" s="3866"/>
      <c r="AX129" s="3865" t="s">
        <v>489</v>
      </c>
    </row>
    <row r="130" spans="1:50">
      <c r="A130" s="3864" t="s">
        <v>483</v>
      </c>
      <c r="B130" s="3881" t="s">
        <v>487</v>
      </c>
      <c r="C130" s="3880">
        <f t="shared" si="65"/>
        <v>15</v>
      </c>
      <c r="D130" s="3875">
        <f t="shared" si="66"/>
        <v>30</v>
      </c>
      <c r="E130" s="3879">
        <f t="shared" si="67"/>
        <v>45</v>
      </c>
      <c r="F130" s="3875">
        <f t="shared" si="68"/>
        <v>45</v>
      </c>
      <c r="G130" s="3879">
        <v>5</v>
      </c>
      <c r="H130" s="3878">
        <f t="shared" si="69"/>
        <v>50</v>
      </c>
      <c r="I130" s="3824">
        <f t="shared" si="70"/>
        <v>2</v>
      </c>
      <c r="J130" s="3876"/>
      <c r="K130" s="3875"/>
      <c r="L130" s="3875"/>
      <c r="M130" s="3823"/>
      <c r="N130" s="3876"/>
      <c r="O130" s="3875"/>
      <c r="P130" s="3875"/>
      <c r="Q130" s="3877"/>
      <c r="R130" s="3876"/>
      <c r="S130" s="3875"/>
      <c r="T130" s="3875"/>
      <c r="U130" s="3823"/>
      <c r="V130" s="3876"/>
      <c r="W130" s="3875"/>
      <c r="X130" s="3875"/>
      <c r="Y130" s="3823"/>
      <c r="Z130" s="3876"/>
      <c r="AA130" s="3875"/>
      <c r="AB130" s="3875"/>
      <c r="AC130" s="3823"/>
      <c r="AD130" s="3874"/>
      <c r="AE130" s="3873"/>
      <c r="AF130" s="3873"/>
      <c r="AG130" s="3872"/>
      <c r="AH130" s="3871"/>
      <c r="AI130" s="3870"/>
      <c r="AJ130" s="3870"/>
      <c r="AK130" s="3869"/>
      <c r="AL130" s="3871"/>
      <c r="AM130" s="3870"/>
      <c r="AN130" s="3870"/>
      <c r="AO130" s="3869"/>
      <c r="AP130" s="3871">
        <v>15</v>
      </c>
      <c r="AQ130" s="3870">
        <v>30</v>
      </c>
      <c r="AR130" s="3870">
        <v>5</v>
      </c>
      <c r="AS130" s="3869">
        <v>2</v>
      </c>
      <c r="AT130" s="3868"/>
      <c r="AU130" s="3867"/>
      <c r="AV130" s="3867"/>
      <c r="AW130" s="3866"/>
      <c r="AX130" s="3865" t="s">
        <v>473</v>
      </c>
    </row>
    <row r="131" spans="1:50">
      <c r="A131" s="3864" t="s">
        <v>481</v>
      </c>
      <c r="B131" s="3881" t="s">
        <v>485</v>
      </c>
      <c r="C131" s="3880">
        <f t="shared" si="65"/>
        <v>15</v>
      </c>
      <c r="D131" s="3875">
        <f t="shared" si="66"/>
        <v>30</v>
      </c>
      <c r="E131" s="3879">
        <f t="shared" si="67"/>
        <v>45</v>
      </c>
      <c r="F131" s="3875">
        <f t="shared" si="68"/>
        <v>45</v>
      </c>
      <c r="G131" s="3879">
        <v>5</v>
      </c>
      <c r="H131" s="3878">
        <f t="shared" si="69"/>
        <v>50</v>
      </c>
      <c r="I131" s="3824">
        <f t="shared" si="70"/>
        <v>2</v>
      </c>
      <c r="J131" s="3876"/>
      <c r="K131" s="3875"/>
      <c r="L131" s="3875"/>
      <c r="M131" s="3823"/>
      <c r="N131" s="3876"/>
      <c r="O131" s="3875"/>
      <c r="P131" s="3875"/>
      <c r="Q131" s="3859"/>
      <c r="R131" s="3876"/>
      <c r="S131" s="3875"/>
      <c r="T131" s="3875"/>
      <c r="U131" s="3823"/>
      <c r="V131" s="3876"/>
      <c r="W131" s="3875"/>
      <c r="X131" s="3875"/>
      <c r="Y131" s="3823"/>
      <c r="Z131" s="3876"/>
      <c r="AA131" s="3875"/>
      <c r="AB131" s="3875"/>
      <c r="AC131" s="3823"/>
      <c r="AD131" s="3874"/>
      <c r="AE131" s="3873"/>
      <c r="AF131" s="3873"/>
      <c r="AG131" s="3872"/>
      <c r="AH131" s="3871"/>
      <c r="AI131" s="3870"/>
      <c r="AJ131" s="3870"/>
      <c r="AK131" s="3869"/>
      <c r="AL131" s="3871">
        <v>15</v>
      </c>
      <c r="AM131" s="3870">
        <v>30</v>
      </c>
      <c r="AN131" s="3870">
        <v>5</v>
      </c>
      <c r="AO131" s="3869">
        <v>2</v>
      </c>
      <c r="AP131" s="3871"/>
      <c r="AQ131" s="3870"/>
      <c r="AR131" s="3870"/>
      <c r="AS131" s="3882"/>
      <c r="AT131" s="3868"/>
      <c r="AU131" s="3867"/>
      <c r="AV131" s="3867"/>
      <c r="AW131" s="3866"/>
      <c r="AX131" s="3865" t="s">
        <v>484</v>
      </c>
    </row>
    <row r="132" spans="1:50">
      <c r="A132" s="3864" t="s">
        <v>479</v>
      </c>
      <c r="B132" s="3881" t="s">
        <v>482</v>
      </c>
      <c r="C132" s="3880">
        <f t="shared" si="65"/>
        <v>15</v>
      </c>
      <c r="D132" s="3875">
        <f t="shared" si="66"/>
        <v>30</v>
      </c>
      <c r="E132" s="3879">
        <f t="shared" si="67"/>
        <v>45</v>
      </c>
      <c r="F132" s="3875">
        <f t="shared" si="68"/>
        <v>45</v>
      </c>
      <c r="G132" s="3879">
        <v>5</v>
      </c>
      <c r="H132" s="3878">
        <f t="shared" si="69"/>
        <v>50</v>
      </c>
      <c r="I132" s="3824">
        <f t="shared" si="70"/>
        <v>2</v>
      </c>
      <c r="J132" s="3876"/>
      <c r="K132" s="3875"/>
      <c r="L132" s="3875"/>
      <c r="M132" s="3823"/>
      <c r="N132" s="3876"/>
      <c r="O132" s="3875"/>
      <c r="P132" s="3875"/>
      <c r="Q132" s="3877"/>
      <c r="R132" s="3876"/>
      <c r="S132" s="3875"/>
      <c r="T132" s="3875"/>
      <c r="U132" s="3823"/>
      <c r="V132" s="3876"/>
      <c r="W132" s="3875"/>
      <c r="X132" s="3875"/>
      <c r="Y132" s="3823"/>
      <c r="Z132" s="3876"/>
      <c r="AA132" s="3875"/>
      <c r="AB132" s="3875"/>
      <c r="AC132" s="3823"/>
      <c r="AD132" s="3874"/>
      <c r="AE132" s="3873"/>
      <c r="AF132" s="3873"/>
      <c r="AG132" s="3872"/>
      <c r="AH132" s="3871"/>
      <c r="AI132" s="3870"/>
      <c r="AJ132" s="3870"/>
      <c r="AK132" s="3869"/>
      <c r="AL132" s="3871"/>
      <c r="AM132" s="3870"/>
      <c r="AN132" s="3870"/>
      <c r="AO132" s="3869"/>
      <c r="AP132" s="3871">
        <v>15</v>
      </c>
      <c r="AQ132" s="3870">
        <v>30</v>
      </c>
      <c r="AR132" s="3870">
        <v>5</v>
      </c>
      <c r="AS132" s="3882">
        <v>2</v>
      </c>
      <c r="AT132" s="3868"/>
      <c r="AU132" s="3867"/>
      <c r="AV132" s="3867"/>
      <c r="AW132" s="3866"/>
      <c r="AX132" s="3865" t="s">
        <v>473</v>
      </c>
    </row>
    <row r="133" spans="1:50">
      <c r="A133" s="3864" t="s">
        <v>477</v>
      </c>
      <c r="B133" s="3881" t="s">
        <v>480</v>
      </c>
      <c r="C133" s="3880">
        <f t="shared" si="65"/>
        <v>15</v>
      </c>
      <c r="D133" s="3875">
        <f t="shared" si="66"/>
        <v>30</v>
      </c>
      <c r="E133" s="3879">
        <f t="shared" si="67"/>
        <v>45</v>
      </c>
      <c r="F133" s="3875">
        <f t="shared" si="68"/>
        <v>45</v>
      </c>
      <c r="G133" s="3879">
        <v>5</v>
      </c>
      <c r="H133" s="3878">
        <f t="shared" si="69"/>
        <v>50</v>
      </c>
      <c r="I133" s="3824">
        <f t="shared" si="70"/>
        <v>2</v>
      </c>
      <c r="J133" s="3876"/>
      <c r="K133" s="3875"/>
      <c r="L133" s="3875"/>
      <c r="M133" s="3823"/>
      <c r="N133" s="3876"/>
      <c r="O133" s="3875"/>
      <c r="P133" s="3875"/>
      <c r="Q133" s="3859"/>
      <c r="R133" s="3876"/>
      <c r="S133" s="3875"/>
      <c r="T133" s="3875"/>
      <c r="U133" s="3823"/>
      <c r="V133" s="3876"/>
      <c r="W133" s="3875"/>
      <c r="X133" s="3875"/>
      <c r="Y133" s="3823"/>
      <c r="Z133" s="3876"/>
      <c r="AA133" s="3875"/>
      <c r="AB133" s="3875"/>
      <c r="AC133" s="3823"/>
      <c r="AD133" s="3874"/>
      <c r="AE133" s="3873"/>
      <c r="AF133" s="3873"/>
      <c r="AG133" s="3872"/>
      <c r="AH133" s="3871"/>
      <c r="AI133" s="3870"/>
      <c r="AJ133" s="3870"/>
      <c r="AK133" s="3869"/>
      <c r="AL133" s="3871"/>
      <c r="AM133" s="3870"/>
      <c r="AN133" s="3870"/>
      <c r="AO133" s="3869"/>
      <c r="AP133" s="3871">
        <v>15</v>
      </c>
      <c r="AQ133" s="3870">
        <v>30</v>
      </c>
      <c r="AR133" s="3870">
        <v>5</v>
      </c>
      <c r="AS133" s="3882">
        <v>2</v>
      </c>
      <c r="AT133" s="3868"/>
      <c r="AU133" s="3867"/>
      <c r="AV133" s="3867"/>
      <c r="AW133" s="3866"/>
      <c r="AX133" s="3865" t="s">
        <v>473</v>
      </c>
    </row>
    <row r="134" spans="1:50">
      <c r="A134" s="3864" t="s">
        <v>475</v>
      </c>
      <c r="B134" s="3881" t="s">
        <v>478</v>
      </c>
      <c r="C134" s="3880">
        <f t="shared" si="65"/>
        <v>15</v>
      </c>
      <c r="D134" s="3875">
        <f t="shared" si="66"/>
        <v>30</v>
      </c>
      <c r="E134" s="3879">
        <f t="shared" si="67"/>
        <v>45</v>
      </c>
      <c r="F134" s="3875">
        <f t="shared" si="68"/>
        <v>45</v>
      </c>
      <c r="G134" s="3879">
        <v>5</v>
      </c>
      <c r="H134" s="3878">
        <f t="shared" si="69"/>
        <v>50</v>
      </c>
      <c r="I134" s="3824">
        <f t="shared" si="70"/>
        <v>2</v>
      </c>
      <c r="J134" s="3876"/>
      <c r="K134" s="3875"/>
      <c r="L134" s="3875"/>
      <c r="M134" s="3823"/>
      <c r="N134" s="3876"/>
      <c r="O134" s="3875"/>
      <c r="P134" s="3875"/>
      <c r="Q134" s="3877"/>
      <c r="R134" s="3876"/>
      <c r="S134" s="3875"/>
      <c r="T134" s="3875"/>
      <c r="U134" s="3823"/>
      <c r="V134" s="3876"/>
      <c r="W134" s="3875"/>
      <c r="X134" s="3875"/>
      <c r="Y134" s="3823"/>
      <c r="Z134" s="3876"/>
      <c r="AA134" s="3875"/>
      <c r="AB134" s="3875"/>
      <c r="AC134" s="3823"/>
      <c r="AD134" s="3874"/>
      <c r="AE134" s="3873"/>
      <c r="AF134" s="3873"/>
      <c r="AG134" s="3872"/>
      <c r="AH134" s="3871"/>
      <c r="AI134" s="3870"/>
      <c r="AJ134" s="3870"/>
      <c r="AK134" s="3869"/>
      <c r="AL134" s="3871"/>
      <c r="AM134" s="3870"/>
      <c r="AN134" s="3870"/>
      <c r="AO134" s="3869"/>
      <c r="AP134" s="3871">
        <v>15</v>
      </c>
      <c r="AQ134" s="3870">
        <v>30</v>
      </c>
      <c r="AR134" s="3870">
        <v>5</v>
      </c>
      <c r="AS134" s="3882">
        <v>2</v>
      </c>
      <c r="AT134" s="3868"/>
      <c r="AU134" s="3867"/>
      <c r="AV134" s="3867"/>
      <c r="AW134" s="3866"/>
      <c r="AX134" s="3865" t="s">
        <v>473</v>
      </c>
    </row>
    <row r="135" spans="1:50" ht="25.5">
      <c r="A135" s="3864" t="s">
        <v>472</v>
      </c>
      <c r="B135" s="3881" t="s">
        <v>694</v>
      </c>
      <c r="C135" s="3880">
        <f t="shared" si="65"/>
        <v>15</v>
      </c>
      <c r="D135" s="3875">
        <f t="shared" si="66"/>
        <v>30</v>
      </c>
      <c r="E135" s="3879">
        <f t="shared" si="67"/>
        <v>45</v>
      </c>
      <c r="F135" s="3875">
        <f t="shared" si="68"/>
        <v>45</v>
      </c>
      <c r="G135" s="3879">
        <v>5</v>
      </c>
      <c r="H135" s="3878">
        <f t="shared" si="69"/>
        <v>50</v>
      </c>
      <c r="I135" s="3824">
        <f t="shared" si="70"/>
        <v>2</v>
      </c>
      <c r="J135" s="3876"/>
      <c r="K135" s="3875"/>
      <c r="L135" s="3875"/>
      <c r="M135" s="3823"/>
      <c r="N135" s="3876"/>
      <c r="O135" s="3875"/>
      <c r="P135" s="3875"/>
      <c r="Q135" s="3877"/>
      <c r="R135" s="3876"/>
      <c r="S135" s="3875"/>
      <c r="T135" s="3875"/>
      <c r="U135" s="3823"/>
      <c r="V135" s="3876"/>
      <c r="W135" s="3875"/>
      <c r="X135" s="3875"/>
      <c r="Y135" s="3823"/>
      <c r="Z135" s="3876"/>
      <c r="AA135" s="3875"/>
      <c r="AB135" s="3875"/>
      <c r="AC135" s="3823"/>
      <c r="AD135" s="3874"/>
      <c r="AE135" s="3873"/>
      <c r="AF135" s="3873"/>
      <c r="AG135" s="3872"/>
      <c r="AH135" s="3851"/>
      <c r="AI135" s="3850"/>
      <c r="AJ135" s="3850"/>
      <c r="AK135" s="3852"/>
      <c r="AL135" s="3871"/>
      <c r="AM135" s="3870"/>
      <c r="AN135" s="3870"/>
      <c r="AO135" s="3869"/>
      <c r="AP135" s="3851">
        <v>15</v>
      </c>
      <c r="AQ135" s="3850">
        <v>30</v>
      </c>
      <c r="AR135" s="3850">
        <v>5</v>
      </c>
      <c r="AS135" s="3852">
        <v>2</v>
      </c>
      <c r="AT135" s="3868"/>
      <c r="AU135" s="3867"/>
      <c r="AV135" s="3867"/>
      <c r="AW135" s="3866"/>
      <c r="AX135" s="3865" t="s">
        <v>473</v>
      </c>
    </row>
    <row r="136" spans="1:50" ht="15.75" thickBot="1">
      <c r="A136" s="3864" t="s">
        <v>693</v>
      </c>
      <c r="B136" s="3863" t="s">
        <v>474</v>
      </c>
      <c r="C136" s="3862">
        <f t="shared" si="65"/>
        <v>15</v>
      </c>
      <c r="D136" s="3857">
        <f t="shared" si="66"/>
        <v>15</v>
      </c>
      <c r="E136" s="3861">
        <f t="shared" si="67"/>
        <v>30</v>
      </c>
      <c r="F136" s="3857">
        <f t="shared" si="68"/>
        <v>30</v>
      </c>
      <c r="G136" s="3861">
        <v>20</v>
      </c>
      <c r="H136" s="3860">
        <f t="shared" si="69"/>
        <v>50</v>
      </c>
      <c r="I136" s="3824">
        <f t="shared" si="70"/>
        <v>2</v>
      </c>
      <c r="J136" s="3858"/>
      <c r="K136" s="3857"/>
      <c r="L136" s="3857"/>
      <c r="M136" s="3856"/>
      <c r="N136" s="3858"/>
      <c r="O136" s="3857"/>
      <c r="P136" s="3857"/>
      <c r="Q136" s="3859"/>
      <c r="R136" s="3858"/>
      <c r="S136" s="3857"/>
      <c r="T136" s="3857"/>
      <c r="U136" s="3856"/>
      <c r="V136" s="3858"/>
      <c r="W136" s="3857"/>
      <c r="X136" s="3857"/>
      <c r="Y136" s="3856"/>
      <c r="Z136" s="3858"/>
      <c r="AA136" s="3857"/>
      <c r="AB136" s="3857"/>
      <c r="AC136" s="3856"/>
      <c r="AD136" s="3855"/>
      <c r="AE136" s="3854"/>
      <c r="AF136" s="3854"/>
      <c r="AG136" s="3853"/>
      <c r="AH136" s="3851"/>
      <c r="AI136" s="3850"/>
      <c r="AJ136" s="3850"/>
      <c r="AK136" s="3852"/>
      <c r="AL136" s="3851"/>
      <c r="AM136" s="3850"/>
      <c r="AN136" s="3850"/>
      <c r="AO136" s="3852"/>
      <c r="AP136" s="3851">
        <v>15</v>
      </c>
      <c r="AQ136" s="3850">
        <v>15</v>
      </c>
      <c r="AR136" s="3850">
        <v>20</v>
      </c>
      <c r="AS136" s="3849">
        <v>2</v>
      </c>
      <c r="AT136" s="3848"/>
      <c r="AU136" s="3847"/>
      <c r="AV136" s="3847"/>
      <c r="AW136" s="3846"/>
      <c r="AX136" s="3845" t="s">
        <v>473</v>
      </c>
    </row>
    <row r="137" spans="1:50">
      <c r="A137" s="3844" t="s">
        <v>470</v>
      </c>
      <c r="B137" s="3843" t="s">
        <v>692</v>
      </c>
      <c r="C137" s="3842">
        <f t="shared" ref="C137:AW137" si="71">C11+C24+C40+C51+C87+C95+C99</f>
        <v>1305</v>
      </c>
      <c r="D137" s="3836">
        <f t="shared" si="71"/>
        <v>4335</v>
      </c>
      <c r="E137" s="3841">
        <f t="shared" si="71"/>
        <v>5640</v>
      </c>
      <c r="F137" s="3836">
        <f t="shared" si="71"/>
        <v>5640</v>
      </c>
      <c r="G137" s="3840">
        <f t="shared" si="71"/>
        <v>2175</v>
      </c>
      <c r="H137" s="3839">
        <f t="shared" si="71"/>
        <v>7815</v>
      </c>
      <c r="I137" s="3838">
        <f t="shared" si="71"/>
        <v>309</v>
      </c>
      <c r="J137" s="3837">
        <f t="shared" si="71"/>
        <v>240</v>
      </c>
      <c r="K137" s="3836">
        <f t="shared" si="71"/>
        <v>285</v>
      </c>
      <c r="L137" s="3836">
        <f t="shared" si="71"/>
        <v>240</v>
      </c>
      <c r="M137" s="3835">
        <f t="shared" si="71"/>
        <v>30</v>
      </c>
      <c r="N137" s="3837">
        <f t="shared" si="71"/>
        <v>120</v>
      </c>
      <c r="O137" s="3836">
        <f t="shared" si="71"/>
        <v>495</v>
      </c>
      <c r="P137" s="3836">
        <f t="shared" si="71"/>
        <v>175</v>
      </c>
      <c r="Q137" s="3835">
        <f t="shared" si="71"/>
        <v>31</v>
      </c>
      <c r="R137" s="3837">
        <f t="shared" si="71"/>
        <v>195</v>
      </c>
      <c r="S137" s="3836">
        <f t="shared" si="71"/>
        <v>345</v>
      </c>
      <c r="T137" s="3836">
        <f t="shared" si="71"/>
        <v>275</v>
      </c>
      <c r="U137" s="3835">
        <f t="shared" si="71"/>
        <v>32</v>
      </c>
      <c r="V137" s="3837">
        <f t="shared" si="71"/>
        <v>105</v>
      </c>
      <c r="W137" s="3836">
        <f t="shared" si="71"/>
        <v>600</v>
      </c>
      <c r="X137" s="3836">
        <f t="shared" si="71"/>
        <v>135</v>
      </c>
      <c r="Y137" s="3835">
        <f t="shared" si="71"/>
        <v>33</v>
      </c>
      <c r="Z137" s="3837">
        <f t="shared" si="71"/>
        <v>150</v>
      </c>
      <c r="AA137" s="3836">
        <f t="shared" si="71"/>
        <v>415</v>
      </c>
      <c r="AB137" s="3836">
        <f t="shared" si="71"/>
        <v>190</v>
      </c>
      <c r="AC137" s="3835">
        <f t="shared" si="71"/>
        <v>30</v>
      </c>
      <c r="AD137" s="3837">
        <f t="shared" si="71"/>
        <v>105</v>
      </c>
      <c r="AE137" s="3836">
        <f t="shared" si="71"/>
        <v>485</v>
      </c>
      <c r="AF137" s="3836">
        <f t="shared" si="71"/>
        <v>210</v>
      </c>
      <c r="AG137" s="3835">
        <f t="shared" si="71"/>
        <v>31</v>
      </c>
      <c r="AH137" s="3837">
        <f t="shared" si="71"/>
        <v>135</v>
      </c>
      <c r="AI137" s="3836">
        <f t="shared" si="71"/>
        <v>400</v>
      </c>
      <c r="AJ137" s="3836">
        <f t="shared" si="71"/>
        <v>215</v>
      </c>
      <c r="AK137" s="3835">
        <f t="shared" si="71"/>
        <v>30</v>
      </c>
      <c r="AL137" s="3837">
        <f t="shared" si="71"/>
        <v>105</v>
      </c>
      <c r="AM137" s="3836">
        <f t="shared" si="71"/>
        <v>485</v>
      </c>
      <c r="AN137" s="3836">
        <f t="shared" si="71"/>
        <v>185</v>
      </c>
      <c r="AO137" s="3835">
        <f t="shared" si="71"/>
        <v>31</v>
      </c>
      <c r="AP137" s="3837">
        <f t="shared" si="71"/>
        <v>150</v>
      </c>
      <c r="AQ137" s="3836">
        <f t="shared" si="71"/>
        <v>300</v>
      </c>
      <c r="AR137" s="3836">
        <f t="shared" si="71"/>
        <v>300</v>
      </c>
      <c r="AS137" s="3835">
        <f t="shared" si="71"/>
        <v>30</v>
      </c>
      <c r="AT137" s="3834">
        <f t="shared" si="71"/>
        <v>0</v>
      </c>
      <c r="AU137" s="3833">
        <f t="shared" si="71"/>
        <v>525</v>
      </c>
      <c r="AV137" s="3833">
        <f t="shared" si="71"/>
        <v>250</v>
      </c>
      <c r="AW137" s="3832">
        <f t="shared" si="71"/>
        <v>31</v>
      </c>
      <c r="AX137" s="3831"/>
    </row>
    <row r="138" spans="1:50" ht="24">
      <c r="A138" s="3830" t="s">
        <v>468</v>
      </c>
      <c r="B138" s="3829" t="s">
        <v>691</v>
      </c>
      <c r="C138" s="3828">
        <f t="shared" ref="C138:AW138" si="72">C11+C24+C40+C51+C87+C95+C109</f>
        <v>1290</v>
      </c>
      <c r="D138" s="3821">
        <f t="shared" si="72"/>
        <v>4350</v>
      </c>
      <c r="E138" s="3827">
        <f t="shared" si="72"/>
        <v>5640</v>
      </c>
      <c r="F138" s="3821">
        <f t="shared" si="72"/>
        <v>5640</v>
      </c>
      <c r="G138" s="3826">
        <f t="shared" si="72"/>
        <v>2175</v>
      </c>
      <c r="H138" s="3825">
        <f t="shared" si="72"/>
        <v>7815</v>
      </c>
      <c r="I138" s="3824">
        <f t="shared" si="72"/>
        <v>309</v>
      </c>
      <c r="J138" s="3822">
        <f t="shared" si="72"/>
        <v>240</v>
      </c>
      <c r="K138" s="3821">
        <f t="shared" si="72"/>
        <v>285</v>
      </c>
      <c r="L138" s="3821">
        <f t="shared" si="72"/>
        <v>240</v>
      </c>
      <c r="M138" s="3823">
        <f t="shared" si="72"/>
        <v>30</v>
      </c>
      <c r="N138" s="3822">
        <f t="shared" si="72"/>
        <v>120</v>
      </c>
      <c r="O138" s="3821">
        <f t="shared" si="72"/>
        <v>495</v>
      </c>
      <c r="P138" s="3821">
        <f t="shared" si="72"/>
        <v>175</v>
      </c>
      <c r="Q138" s="3823">
        <f t="shared" si="72"/>
        <v>31</v>
      </c>
      <c r="R138" s="3822">
        <f t="shared" si="72"/>
        <v>195</v>
      </c>
      <c r="S138" s="3821">
        <f t="shared" si="72"/>
        <v>345</v>
      </c>
      <c r="T138" s="3821">
        <f t="shared" si="72"/>
        <v>275</v>
      </c>
      <c r="U138" s="3823">
        <f t="shared" si="72"/>
        <v>32</v>
      </c>
      <c r="V138" s="3822">
        <f t="shared" si="72"/>
        <v>105</v>
      </c>
      <c r="W138" s="3821">
        <f t="shared" si="72"/>
        <v>600</v>
      </c>
      <c r="X138" s="3821">
        <f t="shared" si="72"/>
        <v>135</v>
      </c>
      <c r="Y138" s="3823">
        <f t="shared" si="72"/>
        <v>33</v>
      </c>
      <c r="Z138" s="3822">
        <f t="shared" si="72"/>
        <v>150</v>
      </c>
      <c r="AA138" s="3821">
        <f t="shared" si="72"/>
        <v>415</v>
      </c>
      <c r="AB138" s="3821">
        <f t="shared" si="72"/>
        <v>190</v>
      </c>
      <c r="AC138" s="3823">
        <f t="shared" si="72"/>
        <v>30</v>
      </c>
      <c r="AD138" s="3822">
        <f t="shared" si="72"/>
        <v>105</v>
      </c>
      <c r="AE138" s="3821">
        <f t="shared" si="72"/>
        <v>485</v>
      </c>
      <c r="AF138" s="3821">
        <f t="shared" si="72"/>
        <v>210</v>
      </c>
      <c r="AG138" s="3823">
        <f t="shared" si="72"/>
        <v>31</v>
      </c>
      <c r="AH138" s="3822">
        <f t="shared" si="72"/>
        <v>135</v>
      </c>
      <c r="AI138" s="3821">
        <f t="shared" si="72"/>
        <v>400</v>
      </c>
      <c r="AJ138" s="3821">
        <f t="shared" si="72"/>
        <v>215</v>
      </c>
      <c r="AK138" s="3823">
        <f t="shared" si="72"/>
        <v>30</v>
      </c>
      <c r="AL138" s="3822">
        <f t="shared" si="72"/>
        <v>105</v>
      </c>
      <c r="AM138" s="3821">
        <f t="shared" si="72"/>
        <v>485</v>
      </c>
      <c r="AN138" s="3821">
        <f t="shared" si="72"/>
        <v>185</v>
      </c>
      <c r="AO138" s="3823">
        <f t="shared" si="72"/>
        <v>31</v>
      </c>
      <c r="AP138" s="3822">
        <f t="shared" si="72"/>
        <v>135</v>
      </c>
      <c r="AQ138" s="3821">
        <f t="shared" si="72"/>
        <v>315</v>
      </c>
      <c r="AR138" s="3821">
        <f t="shared" si="72"/>
        <v>300</v>
      </c>
      <c r="AS138" s="3823">
        <f t="shared" si="72"/>
        <v>30</v>
      </c>
      <c r="AT138" s="3822">
        <f t="shared" si="72"/>
        <v>0</v>
      </c>
      <c r="AU138" s="3821">
        <f t="shared" si="72"/>
        <v>525</v>
      </c>
      <c r="AV138" s="3821">
        <f t="shared" si="72"/>
        <v>250</v>
      </c>
      <c r="AW138" s="3820">
        <f t="shared" si="72"/>
        <v>31</v>
      </c>
      <c r="AX138" s="3819"/>
    </row>
    <row r="139" spans="1:50" ht="15.75" thickBot="1">
      <c r="A139" s="3818" t="s">
        <v>466</v>
      </c>
      <c r="B139" s="3817" t="s">
        <v>690</v>
      </c>
      <c r="C139" s="3816">
        <f t="shared" ref="C139:AW139" si="73">C11+C24+C40+C51+C87+C95+C127</f>
        <v>1305</v>
      </c>
      <c r="D139" s="3809">
        <f t="shared" si="73"/>
        <v>4335</v>
      </c>
      <c r="E139" s="3815">
        <f t="shared" si="73"/>
        <v>5640</v>
      </c>
      <c r="F139" s="3809">
        <f t="shared" si="73"/>
        <v>5640</v>
      </c>
      <c r="G139" s="3814">
        <f t="shared" si="73"/>
        <v>2175</v>
      </c>
      <c r="H139" s="3813">
        <f t="shared" si="73"/>
        <v>7815</v>
      </c>
      <c r="I139" s="3812">
        <f t="shared" si="73"/>
        <v>309</v>
      </c>
      <c r="J139" s="3810">
        <f t="shared" si="73"/>
        <v>240</v>
      </c>
      <c r="K139" s="3809">
        <f t="shared" si="73"/>
        <v>285</v>
      </c>
      <c r="L139" s="3809">
        <f t="shared" si="73"/>
        <v>240</v>
      </c>
      <c r="M139" s="3811">
        <f t="shared" si="73"/>
        <v>30</v>
      </c>
      <c r="N139" s="3810">
        <f t="shared" si="73"/>
        <v>120</v>
      </c>
      <c r="O139" s="3809">
        <f t="shared" si="73"/>
        <v>495</v>
      </c>
      <c r="P139" s="3809">
        <f t="shared" si="73"/>
        <v>175</v>
      </c>
      <c r="Q139" s="3811">
        <f t="shared" si="73"/>
        <v>31</v>
      </c>
      <c r="R139" s="3810">
        <f t="shared" si="73"/>
        <v>195</v>
      </c>
      <c r="S139" s="3809">
        <f t="shared" si="73"/>
        <v>345</v>
      </c>
      <c r="T139" s="3809">
        <f t="shared" si="73"/>
        <v>275</v>
      </c>
      <c r="U139" s="3811">
        <f t="shared" si="73"/>
        <v>32</v>
      </c>
      <c r="V139" s="3810">
        <f t="shared" si="73"/>
        <v>105</v>
      </c>
      <c r="W139" s="3809">
        <f t="shared" si="73"/>
        <v>600</v>
      </c>
      <c r="X139" s="3809">
        <f t="shared" si="73"/>
        <v>135</v>
      </c>
      <c r="Y139" s="3811">
        <f t="shared" si="73"/>
        <v>33</v>
      </c>
      <c r="Z139" s="3810">
        <f t="shared" si="73"/>
        <v>150</v>
      </c>
      <c r="AA139" s="3809">
        <f t="shared" si="73"/>
        <v>415</v>
      </c>
      <c r="AB139" s="3809">
        <f t="shared" si="73"/>
        <v>190</v>
      </c>
      <c r="AC139" s="3811">
        <f t="shared" si="73"/>
        <v>30</v>
      </c>
      <c r="AD139" s="3810">
        <f t="shared" si="73"/>
        <v>105</v>
      </c>
      <c r="AE139" s="3809">
        <f t="shared" si="73"/>
        <v>485</v>
      </c>
      <c r="AF139" s="3809">
        <f t="shared" si="73"/>
        <v>210</v>
      </c>
      <c r="AG139" s="3811">
        <f t="shared" si="73"/>
        <v>31</v>
      </c>
      <c r="AH139" s="3810">
        <f t="shared" si="73"/>
        <v>135</v>
      </c>
      <c r="AI139" s="3809">
        <f t="shared" si="73"/>
        <v>400</v>
      </c>
      <c r="AJ139" s="3809">
        <f t="shared" si="73"/>
        <v>215</v>
      </c>
      <c r="AK139" s="3811">
        <f t="shared" si="73"/>
        <v>30</v>
      </c>
      <c r="AL139" s="3810">
        <f t="shared" si="73"/>
        <v>105</v>
      </c>
      <c r="AM139" s="3809">
        <f t="shared" si="73"/>
        <v>485</v>
      </c>
      <c r="AN139" s="3809">
        <f t="shared" si="73"/>
        <v>185</v>
      </c>
      <c r="AO139" s="3811">
        <f t="shared" si="73"/>
        <v>31</v>
      </c>
      <c r="AP139" s="3810">
        <f t="shared" si="73"/>
        <v>150</v>
      </c>
      <c r="AQ139" s="3809">
        <f t="shared" si="73"/>
        <v>300</v>
      </c>
      <c r="AR139" s="3809">
        <f t="shared" si="73"/>
        <v>300</v>
      </c>
      <c r="AS139" s="3811">
        <f t="shared" si="73"/>
        <v>30</v>
      </c>
      <c r="AT139" s="3810">
        <f t="shared" si="73"/>
        <v>0</v>
      </c>
      <c r="AU139" s="3809">
        <f t="shared" si="73"/>
        <v>525</v>
      </c>
      <c r="AV139" s="3809">
        <f t="shared" si="73"/>
        <v>250</v>
      </c>
      <c r="AW139" s="3808">
        <f t="shared" si="73"/>
        <v>31</v>
      </c>
      <c r="AX139" s="3807"/>
    </row>
    <row r="140" spans="1:50" ht="33.75" customHeight="1" thickBot="1">
      <c r="A140" s="3806" t="s">
        <v>464</v>
      </c>
      <c r="B140" s="3805" t="s">
        <v>689</v>
      </c>
      <c r="C140" s="3802">
        <f t="shared" ref="C140:AW140" si="74">C11+C24+C40+C51+C87+C95+C117</f>
        <v>1290</v>
      </c>
      <c r="D140" s="3801">
        <f t="shared" si="74"/>
        <v>4335</v>
      </c>
      <c r="E140" s="3801">
        <f t="shared" si="74"/>
        <v>5625</v>
      </c>
      <c r="F140" s="3801">
        <f t="shared" si="74"/>
        <v>5625</v>
      </c>
      <c r="G140" s="3801">
        <f t="shared" si="74"/>
        <v>2190</v>
      </c>
      <c r="H140" s="3801">
        <f t="shared" si="74"/>
        <v>7815</v>
      </c>
      <c r="I140" s="3800">
        <f t="shared" si="74"/>
        <v>309</v>
      </c>
      <c r="J140" s="3802">
        <f t="shared" si="74"/>
        <v>240</v>
      </c>
      <c r="K140" s="3801">
        <f t="shared" si="74"/>
        <v>285</v>
      </c>
      <c r="L140" s="3801">
        <f t="shared" si="74"/>
        <v>240</v>
      </c>
      <c r="M140" s="3800">
        <f t="shared" si="74"/>
        <v>30</v>
      </c>
      <c r="N140" s="3801">
        <f t="shared" si="74"/>
        <v>120</v>
      </c>
      <c r="O140" s="3801">
        <f t="shared" si="74"/>
        <v>495</v>
      </c>
      <c r="P140" s="3801">
        <f t="shared" si="74"/>
        <v>175</v>
      </c>
      <c r="Q140" s="3804">
        <f t="shared" si="74"/>
        <v>31</v>
      </c>
      <c r="R140" s="3802">
        <f t="shared" si="74"/>
        <v>195</v>
      </c>
      <c r="S140" s="3801">
        <f t="shared" si="74"/>
        <v>345</v>
      </c>
      <c r="T140" s="3801">
        <f t="shared" si="74"/>
        <v>275</v>
      </c>
      <c r="U140" s="3800">
        <f t="shared" si="74"/>
        <v>32</v>
      </c>
      <c r="V140" s="3801">
        <f t="shared" si="74"/>
        <v>105</v>
      </c>
      <c r="W140" s="3801">
        <f t="shared" si="74"/>
        <v>600</v>
      </c>
      <c r="X140" s="3801">
        <f t="shared" si="74"/>
        <v>135</v>
      </c>
      <c r="Y140" s="3804">
        <f t="shared" si="74"/>
        <v>33</v>
      </c>
      <c r="Z140" s="3802">
        <f t="shared" si="74"/>
        <v>150</v>
      </c>
      <c r="AA140" s="3801">
        <f t="shared" si="74"/>
        <v>415</v>
      </c>
      <c r="AB140" s="3801">
        <f t="shared" si="74"/>
        <v>190</v>
      </c>
      <c r="AC140" s="3800">
        <f t="shared" si="74"/>
        <v>30</v>
      </c>
      <c r="AD140" s="3801">
        <f t="shared" si="74"/>
        <v>105</v>
      </c>
      <c r="AE140" s="3801">
        <f t="shared" si="74"/>
        <v>485</v>
      </c>
      <c r="AF140" s="3801">
        <f t="shared" si="74"/>
        <v>210</v>
      </c>
      <c r="AG140" s="3804">
        <f t="shared" si="74"/>
        <v>31</v>
      </c>
      <c r="AH140" s="3802">
        <f t="shared" si="74"/>
        <v>135</v>
      </c>
      <c r="AI140" s="3801">
        <f t="shared" si="74"/>
        <v>400</v>
      </c>
      <c r="AJ140" s="3801">
        <f t="shared" si="74"/>
        <v>215</v>
      </c>
      <c r="AK140" s="3800">
        <f t="shared" si="74"/>
        <v>30</v>
      </c>
      <c r="AL140" s="3801">
        <f t="shared" si="74"/>
        <v>105</v>
      </c>
      <c r="AM140" s="3801">
        <f t="shared" si="74"/>
        <v>485</v>
      </c>
      <c r="AN140" s="3801">
        <f t="shared" si="74"/>
        <v>185</v>
      </c>
      <c r="AO140" s="3804">
        <f t="shared" si="74"/>
        <v>31</v>
      </c>
      <c r="AP140" s="3802">
        <f t="shared" si="74"/>
        <v>135</v>
      </c>
      <c r="AQ140" s="3801">
        <f t="shared" si="74"/>
        <v>300</v>
      </c>
      <c r="AR140" s="3801">
        <f t="shared" si="74"/>
        <v>315</v>
      </c>
      <c r="AS140" s="3803">
        <f t="shared" si="74"/>
        <v>30</v>
      </c>
      <c r="AT140" s="3802">
        <f t="shared" si="74"/>
        <v>0</v>
      </c>
      <c r="AU140" s="3801">
        <f t="shared" si="74"/>
        <v>525</v>
      </c>
      <c r="AV140" s="3801">
        <f t="shared" si="74"/>
        <v>250</v>
      </c>
      <c r="AW140" s="3800">
        <f t="shared" si="74"/>
        <v>31</v>
      </c>
      <c r="AX140" s="3799"/>
    </row>
    <row r="141" spans="1:50" ht="15.75" thickBot="1">
      <c r="A141" s="3798"/>
      <c r="B141" s="3784"/>
      <c r="C141" s="3793"/>
      <c r="D141" s="3793"/>
      <c r="E141" s="3793"/>
      <c r="F141" s="3793"/>
      <c r="G141" s="3793"/>
      <c r="H141" s="3793"/>
      <c r="I141" s="3774"/>
      <c r="J141" s="3793"/>
      <c r="K141" s="3793"/>
      <c r="L141" s="3793"/>
      <c r="M141" s="3774"/>
      <c r="N141" s="3793"/>
      <c r="O141" s="3793"/>
      <c r="P141" s="3793"/>
      <c r="Q141" s="3774"/>
      <c r="R141" s="3793"/>
      <c r="S141" s="3793"/>
      <c r="T141" s="3797"/>
      <c r="U141" s="3774"/>
      <c r="V141" s="3793"/>
      <c r="W141" s="3793"/>
      <c r="X141" s="3797"/>
      <c r="Y141" s="3774"/>
      <c r="Z141" s="3793"/>
      <c r="AA141" s="3793"/>
      <c r="AB141" s="3797"/>
      <c r="AC141" s="3774"/>
      <c r="AD141" s="3793"/>
      <c r="AE141" s="3793"/>
      <c r="AF141" s="3797"/>
      <c r="AG141" s="3774"/>
      <c r="AH141" s="3793"/>
      <c r="AI141" s="3793"/>
      <c r="AJ141" s="3793"/>
      <c r="AK141" s="3774"/>
      <c r="AL141" s="3793"/>
      <c r="AM141" s="3793"/>
      <c r="AN141" s="3793"/>
      <c r="AO141" s="3774"/>
      <c r="AP141" s="3793"/>
      <c r="AQ141" s="3793"/>
      <c r="AR141" s="3793"/>
      <c r="AS141" s="3774"/>
      <c r="AT141" s="3793"/>
      <c r="AU141" s="3793"/>
      <c r="AV141" s="3793"/>
      <c r="AW141" s="3774"/>
      <c r="AX141" s="3796"/>
    </row>
    <row r="142" spans="1:50" ht="15.75" thickBot="1">
      <c r="A142" s="3768"/>
      <c r="B142" s="3784"/>
      <c r="C142" s="3795" t="e">
        <f>C139-#REF!-C87</f>
        <v>#REF!</v>
      </c>
      <c r="D142" s="3795" t="e">
        <f>D139-#REF!-D87</f>
        <v>#REF!</v>
      </c>
      <c r="E142" s="3795" t="e">
        <f>E139-#REF!-E87</f>
        <v>#REF!</v>
      </c>
      <c r="F142" s="3794"/>
      <c r="G142" s="3793"/>
      <c r="H142" s="5876" t="s">
        <v>462</v>
      </c>
      <c r="I142" s="5877"/>
      <c r="J142" s="3789"/>
      <c r="K142" s="3788"/>
      <c r="L142" s="3788"/>
      <c r="M142" s="3791"/>
      <c r="N142" s="3789"/>
      <c r="O142" s="3788"/>
      <c r="P142" s="3788"/>
      <c r="Q142" s="3790"/>
      <c r="R142" s="3789"/>
      <c r="S142" s="3788"/>
      <c r="T142" s="3780"/>
      <c r="U142" s="3791"/>
      <c r="V142" s="3789"/>
      <c r="W142" s="3788"/>
      <c r="X142" s="3780"/>
      <c r="Y142" s="3792"/>
      <c r="Z142" s="3788"/>
      <c r="AA142" s="3788"/>
      <c r="AB142" s="3780"/>
      <c r="AC142" s="3791"/>
      <c r="AD142" s="3789"/>
      <c r="AE142" s="3788"/>
      <c r="AF142" s="3780"/>
      <c r="AG142" s="3792"/>
      <c r="AH142" s="3788"/>
      <c r="AI142" s="3788"/>
      <c r="AJ142" s="3788"/>
      <c r="AK142" s="3791"/>
      <c r="AL142" s="3789"/>
      <c r="AM142" s="3788"/>
      <c r="AN142" s="3788"/>
      <c r="AO142" s="3790"/>
      <c r="AP142" s="3789"/>
      <c r="AQ142" s="3788"/>
      <c r="AR142" s="3788"/>
      <c r="AS142" s="3790"/>
      <c r="AT142" s="3789"/>
      <c r="AU142" s="3788"/>
      <c r="AV142" s="3788"/>
      <c r="AW142" s="3787"/>
      <c r="AX142" s="3786" t="s">
        <v>22</v>
      </c>
    </row>
    <row r="143" spans="1:50" ht="15.75" thickBot="1">
      <c r="A143" s="3778"/>
      <c r="B143" s="3783"/>
      <c r="C143" s="3776">
        <v>1530</v>
      </c>
      <c r="D143" s="3776">
        <v>2655</v>
      </c>
      <c r="E143" s="3776">
        <v>4185</v>
      </c>
      <c r="F143" s="3782"/>
      <c r="G143" s="3781"/>
      <c r="H143" s="5868" t="s">
        <v>460</v>
      </c>
      <c r="I143" s="5869"/>
      <c r="J143" s="5864">
        <v>2</v>
      </c>
      <c r="K143" s="5865"/>
      <c r="L143" s="5865"/>
      <c r="M143" s="5866"/>
      <c r="N143" s="5864">
        <v>3</v>
      </c>
      <c r="O143" s="5865"/>
      <c r="P143" s="5865"/>
      <c r="Q143" s="5866"/>
      <c r="R143" s="5864">
        <v>2</v>
      </c>
      <c r="S143" s="5865"/>
      <c r="T143" s="5865"/>
      <c r="U143" s="5866"/>
      <c r="V143" s="5864">
        <v>2</v>
      </c>
      <c r="W143" s="5865"/>
      <c r="X143" s="5865"/>
      <c r="Y143" s="5866"/>
      <c r="Z143" s="5864">
        <v>1</v>
      </c>
      <c r="AA143" s="5865"/>
      <c r="AB143" s="5865"/>
      <c r="AC143" s="5866"/>
      <c r="AD143" s="5864">
        <v>1</v>
      </c>
      <c r="AE143" s="5865"/>
      <c r="AF143" s="5865"/>
      <c r="AG143" s="5866"/>
      <c r="AH143" s="5864">
        <v>2</v>
      </c>
      <c r="AI143" s="5865"/>
      <c r="AJ143" s="5865"/>
      <c r="AK143" s="5866"/>
      <c r="AL143" s="5864">
        <v>1</v>
      </c>
      <c r="AM143" s="5865"/>
      <c r="AN143" s="5865"/>
      <c r="AO143" s="5866"/>
      <c r="AP143" s="5864">
        <v>2</v>
      </c>
      <c r="AQ143" s="5865"/>
      <c r="AR143" s="5865"/>
      <c r="AS143" s="5866"/>
      <c r="AT143" s="5864">
        <v>1</v>
      </c>
      <c r="AU143" s="5865"/>
      <c r="AV143" s="5865"/>
      <c r="AW143" s="5866"/>
      <c r="AX143" s="3785">
        <f>SUM(J143:AW143)</f>
        <v>17</v>
      </c>
    </row>
    <row r="144" spans="1:50" ht="15.75" thickBot="1">
      <c r="A144" s="3784"/>
      <c r="B144" s="3783"/>
      <c r="C144" s="3781"/>
      <c r="D144" s="3781"/>
      <c r="E144" s="3781"/>
      <c r="F144" s="3782"/>
      <c r="G144" s="3781"/>
      <c r="H144" s="5868" t="s">
        <v>459</v>
      </c>
      <c r="I144" s="5869"/>
      <c r="J144" s="5864">
        <v>16</v>
      </c>
      <c r="K144" s="5865"/>
      <c r="L144" s="5865"/>
      <c r="M144" s="5866"/>
      <c r="N144" s="5864">
        <v>15</v>
      </c>
      <c r="O144" s="5865"/>
      <c r="P144" s="5865"/>
      <c r="Q144" s="5866"/>
      <c r="R144" s="5864">
        <v>16</v>
      </c>
      <c r="S144" s="5865"/>
      <c r="T144" s="5865"/>
      <c r="U144" s="5866"/>
      <c r="V144" s="5864">
        <v>10</v>
      </c>
      <c r="W144" s="5865"/>
      <c r="X144" s="5865"/>
      <c r="Y144" s="5866"/>
      <c r="Z144" s="5864">
        <v>13</v>
      </c>
      <c r="AA144" s="5865"/>
      <c r="AB144" s="5865"/>
      <c r="AC144" s="5866"/>
      <c r="AD144" s="5864">
        <v>11</v>
      </c>
      <c r="AE144" s="5865"/>
      <c r="AF144" s="5865"/>
      <c r="AG144" s="5866"/>
      <c r="AH144" s="5864">
        <v>11</v>
      </c>
      <c r="AI144" s="5865"/>
      <c r="AJ144" s="5865"/>
      <c r="AK144" s="5866"/>
      <c r="AL144" s="5864">
        <v>14</v>
      </c>
      <c r="AM144" s="5865"/>
      <c r="AN144" s="5865"/>
      <c r="AO144" s="5866"/>
      <c r="AP144" s="5864">
        <v>11</v>
      </c>
      <c r="AQ144" s="5865"/>
      <c r="AR144" s="5865"/>
      <c r="AS144" s="5866"/>
      <c r="AT144" s="5864">
        <f>BH138</f>
        <v>0</v>
      </c>
      <c r="AU144" s="5865"/>
      <c r="AV144" s="5865"/>
      <c r="AW144" s="5866"/>
      <c r="AX144" s="3779">
        <f>SUM(J144:AW144)</f>
        <v>117</v>
      </c>
    </row>
    <row r="145" spans="1:50">
      <c r="A145" s="3778"/>
      <c r="B145" s="3776"/>
      <c r="C145" s="3777"/>
      <c r="D145" s="3776"/>
      <c r="E145" s="3776"/>
      <c r="F145" s="3776"/>
      <c r="G145" s="3776"/>
      <c r="H145" s="3776"/>
      <c r="I145" s="3771"/>
      <c r="J145" s="3775"/>
      <c r="K145" s="3770"/>
      <c r="L145" s="3770"/>
      <c r="M145" s="3771"/>
      <c r="N145" s="3772"/>
      <c r="O145" s="3772"/>
      <c r="P145" s="3772"/>
      <c r="Q145" s="3774"/>
      <c r="R145" s="3772"/>
      <c r="S145" s="3772"/>
      <c r="T145" s="3772"/>
      <c r="U145" s="3773"/>
      <c r="V145" s="3772"/>
      <c r="W145" s="3772"/>
      <c r="X145" s="3772"/>
      <c r="Y145" s="3773"/>
      <c r="Z145" s="3772"/>
      <c r="AA145" s="3772"/>
      <c r="AB145" s="3772"/>
      <c r="AC145" s="3773"/>
      <c r="AD145" s="3772"/>
      <c r="AE145" s="3772"/>
      <c r="AF145" s="3770"/>
      <c r="AG145" s="3771"/>
      <c r="AH145" s="3772"/>
      <c r="AI145" s="3772"/>
      <c r="AJ145" s="3770"/>
      <c r="AK145" s="3771"/>
      <c r="AL145" s="3772"/>
      <c r="AM145" s="3772"/>
      <c r="AN145" s="3770"/>
      <c r="AO145" s="3771"/>
      <c r="AP145" s="3772"/>
      <c r="AQ145" s="3772"/>
      <c r="AR145" s="3770"/>
      <c r="AS145" s="3771"/>
      <c r="AT145" s="3772"/>
      <c r="AU145" s="3772"/>
      <c r="AV145" s="3770"/>
      <c r="AW145" s="3771"/>
      <c r="AX145" s="3770"/>
    </row>
    <row r="146" spans="1:50">
      <c r="A146" s="3768"/>
      <c r="B146" s="5867" t="s">
        <v>458</v>
      </c>
      <c r="C146" s="5867"/>
      <c r="D146" s="5867"/>
      <c r="E146" s="5867"/>
      <c r="F146" s="5867"/>
      <c r="G146" s="5867"/>
      <c r="H146" s="5867"/>
      <c r="I146" s="5867"/>
      <c r="J146" s="5867"/>
      <c r="K146" s="5867"/>
      <c r="L146" s="5867"/>
      <c r="M146" s="5867"/>
      <c r="N146" s="5867"/>
      <c r="O146" s="5867"/>
      <c r="P146" s="5867"/>
      <c r="Q146" s="5867"/>
      <c r="R146" s="5867"/>
      <c r="S146" s="5867"/>
      <c r="T146" s="5867"/>
      <c r="U146" s="5867"/>
      <c r="V146" s="5867"/>
      <c r="W146" s="5867"/>
      <c r="X146" s="5867"/>
      <c r="Y146" s="5867"/>
      <c r="Z146" s="5867"/>
      <c r="AA146" s="5867"/>
      <c r="AB146" s="5867"/>
      <c r="AC146" s="5867"/>
      <c r="AD146" s="5867"/>
      <c r="AE146" s="5867"/>
      <c r="AF146" s="5867"/>
      <c r="AG146" s="5867"/>
      <c r="AH146" s="5867"/>
      <c r="AI146" s="5867"/>
      <c r="AJ146" s="5867"/>
      <c r="AK146" s="5867"/>
      <c r="AL146" s="5867"/>
      <c r="AM146" s="5867"/>
      <c r="AN146" s="5867"/>
      <c r="AO146" s="5867"/>
      <c r="AP146" s="5867"/>
      <c r="AQ146" s="5867"/>
      <c r="AR146" s="5867"/>
      <c r="AS146" s="5867"/>
      <c r="AT146" s="5867"/>
      <c r="AU146" s="5867"/>
      <c r="AV146" s="5867"/>
      <c r="AW146" s="5867"/>
      <c r="AX146" s="5867"/>
    </row>
    <row r="147" spans="1:50">
      <c r="A147" s="3768"/>
      <c r="B147" s="3769" t="s">
        <v>457</v>
      </c>
      <c r="C147" s="3766"/>
      <c r="D147" s="3766"/>
      <c r="E147" s="3766"/>
      <c r="F147" s="3766"/>
      <c r="G147" s="3766"/>
      <c r="H147" s="3766"/>
      <c r="I147" s="3766"/>
      <c r="J147" s="3766"/>
      <c r="K147" s="3766"/>
      <c r="L147" s="3766"/>
      <c r="M147" s="3766"/>
      <c r="N147" s="3766"/>
      <c r="O147" s="3766"/>
      <c r="P147" s="3766"/>
      <c r="Q147" s="3766"/>
      <c r="R147" s="3766"/>
      <c r="S147" s="3766"/>
      <c r="T147" s="3766"/>
      <c r="U147" s="3766"/>
      <c r="V147" s="3766"/>
      <c r="W147" s="3766"/>
      <c r="X147" s="3766"/>
      <c r="Y147" s="3766"/>
      <c r="Z147" s="3766"/>
      <c r="AA147" s="3766"/>
      <c r="AB147" s="3766"/>
      <c r="AC147" s="3766"/>
      <c r="AD147" s="3766"/>
      <c r="AE147" s="3766"/>
      <c r="AF147" s="3766"/>
      <c r="AG147" s="3766"/>
      <c r="AH147" s="3766"/>
      <c r="AI147" s="3766"/>
      <c r="AJ147" s="3766"/>
      <c r="AK147" s="3766"/>
      <c r="AL147" s="3766"/>
      <c r="AM147" s="3766"/>
      <c r="AN147" s="3766"/>
      <c r="AO147" s="3766"/>
      <c r="AP147" s="3766"/>
      <c r="AQ147" s="3766"/>
      <c r="AR147" s="3766"/>
      <c r="AS147" s="3766"/>
      <c r="AT147" s="3766"/>
      <c r="AU147" s="3766"/>
      <c r="AV147" s="3766"/>
      <c r="AW147" s="3766"/>
      <c r="AX147" s="3766"/>
    </row>
    <row r="148" spans="1:50">
      <c r="A148" s="3768"/>
      <c r="B148" s="5862" t="s">
        <v>456</v>
      </c>
      <c r="C148" s="5863"/>
      <c r="D148" s="5863"/>
      <c r="E148" s="5863"/>
      <c r="F148" s="3766"/>
      <c r="G148" s="3766"/>
      <c r="H148" s="3766"/>
      <c r="I148" s="3766"/>
      <c r="J148" s="3766"/>
      <c r="K148" s="3766"/>
      <c r="L148" s="3766"/>
      <c r="M148" s="3766"/>
      <c r="N148" s="3766"/>
      <c r="O148" s="3766"/>
      <c r="P148" s="3766"/>
      <c r="Q148" s="3766"/>
      <c r="R148" s="3766"/>
      <c r="S148" s="3766"/>
      <c r="T148" s="3766"/>
      <c r="U148" s="3766"/>
      <c r="V148" s="3766"/>
      <c r="W148" s="3766"/>
      <c r="X148" s="3766"/>
      <c r="Y148" s="3766"/>
      <c r="Z148" s="3766"/>
      <c r="AA148" s="3766"/>
      <c r="AB148" s="3766"/>
      <c r="AC148" s="3766"/>
      <c r="AD148" s="3766"/>
      <c r="AE148" s="3766"/>
      <c r="AF148" s="3766"/>
      <c r="AG148" s="3766"/>
      <c r="AH148" s="3766"/>
      <c r="AI148" s="3766"/>
      <c r="AJ148" s="3766"/>
      <c r="AK148" s="3766"/>
      <c r="AL148" s="3766"/>
      <c r="AM148" s="3766"/>
      <c r="AN148" s="3766"/>
      <c r="AO148" s="3766"/>
      <c r="AP148" s="3766"/>
      <c r="AQ148" s="3766"/>
      <c r="AR148" s="3766"/>
      <c r="AS148" s="3766"/>
      <c r="AT148" s="3766"/>
      <c r="AU148" s="3766"/>
      <c r="AV148" s="3766"/>
      <c r="AW148" s="3766"/>
      <c r="AX148" s="3766"/>
    </row>
    <row r="149" spans="1:50">
      <c r="A149" s="3768"/>
      <c r="B149" s="3769" t="s">
        <v>455</v>
      </c>
      <c r="C149" s="3766"/>
      <c r="D149" s="3766"/>
      <c r="E149" s="3766"/>
      <c r="F149" s="3766"/>
      <c r="G149" s="3766"/>
      <c r="H149" s="3766"/>
      <c r="I149" s="3766"/>
      <c r="J149" s="3766"/>
      <c r="K149" s="3766"/>
      <c r="L149" s="3766"/>
      <c r="M149" s="3766"/>
      <c r="N149" s="3766"/>
      <c r="O149" s="3766"/>
      <c r="P149" s="3766"/>
      <c r="Q149" s="3766"/>
      <c r="R149" s="3766"/>
      <c r="S149" s="3766"/>
      <c r="T149" s="3766"/>
      <c r="U149" s="3766"/>
      <c r="V149" s="3766"/>
      <c r="W149" s="3766"/>
      <c r="X149" s="3766"/>
      <c r="Y149" s="3766"/>
      <c r="Z149" s="3766"/>
      <c r="AA149" s="3766"/>
      <c r="AB149" s="3766"/>
      <c r="AC149" s="3766"/>
      <c r="AD149" s="3766"/>
      <c r="AE149" s="3766"/>
      <c r="AF149" s="3766"/>
      <c r="AG149" s="3766"/>
      <c r="AH149" s="3766"/>
      <c r="AI149" s="3766"/>
      <c r="AJ149" s="3766"/>
      <c r="AK149" s="3766"/>
      <c r="AL149" s="3766"/>
      <c r="AM149" s="3766"/>
      <c r="AN149" s="3766"/>
      <c r="AO149" s="3766"/>
      <c r="AP149" s="3766"/>
      <c r="AQ149" s="3766"/>
      <c r="AR149" s="3766"/>
      <c r="AS149" s="3766"/>
      <c r="AT149" s="3766"/>
      <c r="AU149" s="3766"/>
      <c r="AV149" s="3766"/>
      <c r="AW149" s="3766"/>
      <c r="AX149" s="3766"/>
    </row>
    <row r="150" spans="1:50">
      <c r="A150" s="3768"/>
      <c r="B150" s="3767" t="s">
        <v>688</v>
      </c>
      <c r="C150" s="3766"/>
      <c r="D150" s="3766"/>
      <c r="E150" s="3766"/>
      <c r="F150" s="3764"/>
      <c r="G150" s="3764"/>
      <c r="H150" s="3764"/>
      <c r="I150" s="3765"/>
      <c r="J150" s="3764"/>
      <c r="K150" s="3764"/>
      <c r="L150" s="3764"/>
      <c r="M150" s="3765"/>
      <c r="N150" s="3764"/>
      <c r="O150" s="3764"/>
      <c r="P150" s="3764"/>
      <c r="Q150" s="3763"/>
      <c r="R150" s="3764"/>
      <c r="S150" s="3764"/>
      <c r="T150" s="3764"/>
      <c r="U150" s="3765"/>
      <c r="V150" s="3764"/>
      <c r="W150" s="3764"/>
      <c r="X150" s="3764"/>
      <c r="Y150" s="3765"/>
      <c r="Z150" s="3764"/>
      <c r="AA150" s="3764"/>
      <c r="AB150" s="3764"/>
      <c r="AC150" s="3765"/>
      <c r="AD150" s="3764"/>
      <c r="AE150" s="3764"/>
      <c r="AF150" s="3764"/>
      <c r="AG150" s="3765"/>
      <c r="AH150" s="3764"/>
      <c r="AI150" s="3764"/>
      <c r="AJ150" s="3764"/>
      <c r="AK150" s="3765"/>
      <c r="AL150" s="3764"/>
      <c r="AM150" s="3764"/>
      <c r="AN150" s="3764"/>
      <c r="AO150" s="3763"/>
      <c r="AP150" s="3764"/>
      <c r="AQ150" s="3764"/>
      <c r="AR150" s="3764"/>
      <c r="AS150" s="3763"/>
      <c r="AT150" s="3764"/>
      <c r="AU150" s="3764"/>
      <c r="AV150" s="3764"/>
      <c r="AW150" s="3763"/>
      <c r="AX150" s="3762"/>
    </row>
    <row r="151" spans="1:50">
      <c r="A151" s="3768"/>
      <c r="B151" s="3767" t="s">
        <v>687</v>
      </c>
      <c r="C151" s="3766"/>
      <c r="D151" s="3766"/>
      <c r="E151" s="3766"/>
      <c r="F151" s="3764"/>
      <c r="G151" s="3764"/>
      <c r="H151" s="3764"/>
      <c r="I151" s="3765"/>
      <c r="J151" s="3764"/>
      <c r="K151" s="3764"/>
      <c r="L151" s="3764"/>
      <c r="M151" s="3765"/>
      <c r="N151" s="3764"/>
      <c r="O151" s="3764"/>
      <c r="P151" s="3764"/>
      <c r="Q151" s="3763"/>
      <c r="R151" s="3764"/>
      <c r="S151" s="3764"/>
      <c r="T151" s="3764"/>
      <c r="U151" s="3765"/>
      <c r="V151" s="3764"/>
      <c r="W151" s="3764"/>
      <c r="X151" s="3764"/>
      <c r="Y151" s="3765"/>
      <c r="Z151" s="3764"/>
      <c r="AA151" s="3764"/>
      <c r="AB151" s="3764"/>
      <c r="AC151" s="3765"/>
      <c r="AD151" s="3764"/>
      <c r="AE151" s="3764"/>
      <c r="AF151" s="3764"/>
      <c r="AG151" s="3765"/>
      <c r="AH151" s="3764"/>
      <c r="AI151" s="3764"/>
      <c r="AJ151" s="3764"/>
      <c r="AK151" s="3765"/>
      <c r="AL151" s="3764"/>
      <c r="AM151" s="3764"/>
      <c r="AN151" s="3764"/>
      <c r="AO151" s="3763"/>
      <c r="AP151" s="3764"/>
      <c r="AQ151" s="3764"/>
      <c r="AR151" s="3764"/>
      <c r="AS151" s="3763"/>
      <c r="AT151" s="3764"/>
      <c r="AU151" s="3764"/>
      <c r="AV151" s="3764"/>
      <c r="AW151" s="3763"/>
      <c r="AX151" s="3762"/>
    </row>
  </sheetData>
  <mergeCells count="52">
    <mergeCell ref="A4:AB4"/>
    <mergeCell ref="A1:AH1"/>
    <mergeCell ref="AI1:AX1"/>
    <mergeCell ref="A2:AB2"/>
    <mergeCell ref="AI2:AX2"/>
    <mergeCell ref="A3:AB3"/>
    <mergeCell ref="A5:AB5"/>
    <mergeCell ref="C7:E7"/>
    <mergeCell ref="F7:F9"/>
    <mergeCell ref="G7:G9"/>
    <mergeCell ref="H7:H9"/>
    <mergeCell ref="I7:I9"/>
    <mergeCell ref="J7:AG7"/>
    <mergeCell ref="AD8:AG8"/>
    <mergeCell ref="V143:Y143"/>
    <mergeCell ref="AX7:AX9"/>
    <mergeCell ref="C8:C9"/>
    <mergeCell ref="D8:D9"/>
    <mergeCell ref="E8:E9"/>
    <mergeCell ref="J8:M8"/>
    <mergeCell ref="N8:Q8"/>
    <mergeCell ref="R8:U8"/>
    <mergeCell ref="V8:Y8"/>
    <mergeCell ref="Z8:AC8"/>
    <mergeCell ref="H142:I142"/>
    <mergeCell ref="H143:I143"/>
    <mergeCell ref="J143:M143"/>
    <mergeCell ref="N143:Q143"/>
    <mergeCell ref="R143:U143"/>
    <mergeCell ref="AH8:AK8"/>
    <mergeCell ref="AL8:AO8"/>
    <mergeCell ref="AP8:AS8"/>
    <mergeCell ref="AT8:AW8"/>
    <mergeCell ref="Z143:AC143"/>
    <mergeCell ref="AD143:AG143"/>
    <mergeCell ref="AH143:AK143"/>
    <mergeCell ref="AL143:AO143"/>
    <mergeCell ref="AP143:AS143"/>
    <mergeCell ref="AT143:AW143"/>
    <mergeCell ref="AT144:AW144"/>
    <mergeCell ref="B146:AX146"/>
    <mergeCell ref="H144:I144"/>
    <mergeCell ref="J144:M144"/>
    <mergeCell ref="N144:Q144"/>
    <mergeCell ref="R144:U144"/>
    <mergeCell ref="V144:Y144"/>
    <mergeCell ref="Z144:AC144"/>
    <mergeCell ref="B148:E148"/>
    <mergeCell ref="AD144:AG144"/>
    <mergeCell ref="AH144:AK144"/>
    <mergeCell ref="AL144:AO144"/>
    <mergeCell ref="AP144:AS14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44760-8D4E-4C60-BB2A-880354BC6328}">
  <dimension ref="A1:DY99"/>
  <sheetViews>
    <sheetView zoomScale="70" zoomScaleNormal="70" workbookViewId="0">
      <selection sqref="A1:XFD1048576"/>
    </sheetView>
  </sheetViews>
  <sheetFormatPr defaultColWidth="9.28515625" defaultRowHeight="15"/>
  <cols>
    <col min="1" max="1" width="9.28515625" style="4378"/>
    <col min="2" max="2" width="35.5703125" style="4378" customWidth="1"/>
    <col min="3" max="257" width="9.28515625" style="4378"/>
    <col min="258" max="258" width="35.5703125" style="4378" customWidth="1"/>
    <col min="259" max="513" width="9.28515625" style="4378"/>
    <col min="514" max="514" width="35.5703125" style="4378" customWidth="1"/>
    <col min="515" max="769" width="9.28515625" style="4378"/>
    <col min="770" max="770" width="35.5703125" style="4378" customWidth="1"/>
    <col min="771" max="1025" width="9.28515625" style="4378"/>
    <col min="1026" max="1026" width="35.5703125" style="4378" customWidth="1"/>
    <col min="1027" max="1281" width="9.28515625" style="4378"/>
    <col min="1282" max="1282" width="35.5703125" style="4378" customWidth="1"/>
    <col min="1283" max="1537" width="9.28515625" style="4378"/>
    <col min="1538" max="1538" width="35.5703125" style="4378" customWidth="1"/>
    <col min="1539" max="1793" width="9.28515625" style="4378"/>
    <col min="1794" max="1794" width="35.5703125" style="4378" customWidth="1"/>
    <col min="1795" max="2049" width="9.28515625" style="4378"/>
    <col min="2050" max="2050" width="35.5703125" style="4378" customWidth="1"/>
    <col min="2051" max="2305" width="9.28515625" style="4378"/>
    <col min="2306" max="2306" width="35.5703125" style="4378" customWidth="1"/>
    <col min="2307" max="2561" width="9.28515625" style="4378"/>
    <col min="2562" max="2562" width="35.5703125" style="4378" customWidth="1"/>
    <col min="2563" max="2817" width="9.28515625" style="4378"/>
    <col min="2818" max="2818" width="35.5703125" style="4378" customWidth="1"/>
    <col min="2819" max="3073" width="9.28515625" style="4378"/>
    <col min="3074" max="3074" width="35.5703125" style="4378" customWidth="1"/>
    <col min="3075" max="3329" width="9.28515625" style="4378"/>
    <col min="3330" max="3330" width="35.5703125" style="4378" customWidth="1"/>
    <col min="3331" max="3585" width="9.28515625" style="4378"/>
    <col min="3586" max="3586" width="35.5703125" style="4378" customWidth="1"/>
    <col min="3587" max="3841" width="9.28515625" style="4378"/>
    <col min="3842" max="3842" width="35.5703125" style="4378" customWidth="1"/>
    <col min="3843" max="4097" width="9.28515625" style="4378"/>
    <col min="4098" max="4098" width="35.5703125" style="4378" customWidth="1"/>
    <col min="4099" max="4353" width="9.28515625" style="4378"/>
    <col min="4354" max="4354" width="35.5703125" style="4378" customWidth="1"/>
    <col min="4355" max="4609" width="9.28515625" style="4378"/>
    <col min="4610" max="4610" width="35.5703125" style="4378" customWidth="1"/>
    <col min="4611" max="4865" width="9.28515625" style="4378"/>
    <col min="4866" max="4866" width="35.5703125" style="4378" customWidth="1"/>
    <col min="4867" max="5121" width="9.28515625" style="4378"/>
    <col min="5122" max="5122" width="35.5703125" style="4378" customWidth="1"/>
    <col min="5123" max="5377" width="9.28515625" style="4378"/>
    <col min="5378" max="5378" width="35.5703125" style="4378" customWidth="1"/>
    <col min="5379" max="5633" width="9.28515625" style="4378"/>
    <col min="5634" max="5634" width="35.5703125" style="4378" customWidth="1"/>
    <col min="5635" max="5889" width="9.28515625" style="4378"/>
    <col min="5890" max="5890" width="35.5703125" style="4378" customWidth="1"/>
    <col min="5891" max="6145" width="9.28515625" style="4378"/>
    <col min="6146" max="6146" width="35.5703125" style="4378" customWidth="1"/>
    <col min="6147" max="6401" width="9.28515625" style="4378"/>
    <col min="6402" max="6402" width="35.5703125" style="4378" customWidth="1"/>
    <col min="6403" max="6657" width="9.28515625" style="4378"/>
    <col min="6658" max="6658" width="35.5703125" style="4378" customWidth="1"/>
    <col min="6659" max="6913" width="9.28515625" style="4378"/>
    <col min="6914" max="6914" width="35.5703125" style="4378" customWidth="1"/>
    <col min="6915" max="7169" width="9.28515625" style="4378"/>
    <col min="7170" max="7170" width="35.5703125" style="4378" customWidth="1"/>
    <col min="7171" max="7425" width="9.28515625" style="4378"/>
    <col min="7426" max="7426" width="35.5703125" style="4378" customWidth="1"/>
    <col min="7427" max="7681" width="9.28515625" style="4378"/>
    <col min="7682" max="7682" width="35.5703125" style="4378" customWidth="1"/>
    <col min="7683" max="7937" width="9.28515625" style="4378"/>
    <col min="7938" max="7938" width="35.5703125" style="4378" customWidth="1"/>
    <col min="7939" max="8193" width="9.28515625" style="4378"/>
    <col min="8194" max="8194" width="35.5703125" style="4378" customWidth="1"/>
    <col min="8195" max="8449" width="9.28515625" style="4378"/>
    <col min="8450" max="8450" width="35.5703125" style="4378" customWidth="1"/>
    <col min="8451" max="8705" width="9.28515625" style="4378"/>
    <col min="8706" max="8706" width="35.5703125" style="4378" customWidth="1"/>
    <col min="8707" max="8961" width="9.28515625" style="4378"/>
    <col min="8962" max="8962" width="35.5703125" style="4378" customWidth="1"/>
    <col min="8963" max="9217" width="9.28515625" style="4378"/>
    <col min="9218" max="9218" width="35.5703125" style="4378" customWidth="1"/>
    <col min="9219" max="9473" width="9.28515625" style="4378"/>
    <col min="9474" max="9474" width="35.5703125" style="4378" customWidth="1"/>
    <col min="9475" max="9729" width="9.28515625" style="4378"/>
    <col min="9730" max="9730" width="35.5703125" style="4378" customWidth="1"/>
    <col min="9731" max="9985" width="9.28515625" style="4378"/>
    <col min="9986" max="9986" width="35.5703125" style="4378" customWidth="1"/>
    <col min="9987" max="10241" width="9.28515625" style="4378"/>
    <col min="10242" max="10242" width="35.5703125" style="4378" customWidth="1"/>
    <col min="10243" max="10497" width="9.28515625" style="4378"/>
    <col min="10498" max="10498" width="35.5703125" style="4378" customWidth="1"/>
    <col min="10499" max="10753" width="9.28515625" style="4378"/>
    <col min="10754" max="10754" width="35.5703125" style="4378" customWidth="1"/>
    <col min="10755" max="11009" width="9.28515625" style="4378"/>
    <col min="11010" max="11010" width="35.5703125" style="4378" customWidth="1"/>
    <col min="11011" max="11265" width="9.28515625" style="4378"/>
    <col min="11266" max="11266" width="35.5703125" style="4378" customWidth="1"/>
    <col min="11267" max="11521" width="9.28515625" style="4378"/>
    <col min="11522" max="11522" width="35.5703125" style="4378" customWidth="1"/>
    <col min="11523" max="11777" width="9.28515625" style="4378"/>
    <col min="11778" max="11778" width="35.5703125" style="4378" customWidth="1"/>
    <col min="11779" max="12033" width="9.28515625" style="4378"/>
    <col min="12034" max="12034" width="35.5703125" style="4378" customWidth="1"/>
    <col min="12035" max="12289" width="9.28515625" style="4378"/>
    <col min="12290" max="12290" width="35.5703125" style="4378" customWidth="1"/>
    <col min="12291" max="12545" width="9.28515625" style="4378"/>
    <col min="12546" max="12546" width="35.5703125" style="4378" customWidth="1"/>
    <col min="12547" max="12801" width="9.28515625" style="4378"/>
    <col min="12802" max="12802" width="35.5703125" style="4378" customWidth="1"/>
    <col min="12803" max="13057" width="9.28515625" style="4378"/>
    <col min="13058" max="13058" width="35.5703125" style="4378" customWidth="1"/>
    <col min="13059" max="13313" width="9.28515625" style="4378"/>
    <col min="13314" max="13314" width="35.5703125" style="4378" customWidth="1"/>
    <col min="13315" max="13569" width="9.28515625" style="4378"/>
    <col min="13570" max="13570" width="35.5703125" style="4378" customWidth="1"/>
    <col min="13571" max="13825" width="9.28515625" style="4378"/>
    <col min="13826" max="13826" width="35.5703125" style="4378" customWidth="1"/>
    <col min="13827" max="14081" width="9.28515625" style="4378"/>
    <col min="14082" max="14082" width="35.5703125" style="4378" customWidth="1"/>
    <col min="14083" max="14337" width="9.28515625" style="4378"/>
    <col min="14338" max="14338" width="35.5703125" style="4378" customWidth="1"/>
    <col min="14339" max="14593" width="9.28515625" style="4378"/>
    <col min="14594" max="14594" width="35.5703125" style="4378" customWidth="1"/>
    <col min="14595" max="14849" width="9.28515625" style="4378"/>
    <col min="14850" max="14850" width="35.5703125" style="4378" customWidth="1"/>
    <col min="14851" max="15105" width="9.28515625" style="4378"/>
    <col min="15106" max="15106" width="35.5703125" style="4378" customWidth="1"/>
    <col min="15107" max="15361" width="9.28515625" style="4378"/>
    <col min="15362" max="15362" width="35.5703125" style="4378" customWidth="1"/>
    <col min="15363" max="15617" width="9.28515625" style="4378"/>
    <col min="15618" max="15618" width="35.5703125" style="4378" customWidth="1"/>
    <col min="15619" max="15873" width="9.28515625" style="4378"/>
    <col min="15874" max="15874" width="35.5703125" style="4378" customWidth="1"/>
    <col min="15875" max="16129" width="9.28515625" style="4378"/>
    <col min="16130" max="16130" width="35.5703125" style="4378" customWidth="1"/>
    <col min="16131" max="16384" width="9.28515625" style="4378"/>
  </cols>
  <sheetData>
    <row r="1" spans="1:34" ht="15.75">
      <c r="A1" s="4985" t="s">
        <v>686</v>
      </c>
      <c r="B1" s="4985"/>
      <c r="C1" s="4985"/>
      <c r="D1" s="4985"/>
      <c r="E1" s="4985"/>
      <c r="F1" s="4985"/>
      <c r="G1" s="4985"/>
      <c r="H1" s="4985"/>
      <c r="I1" s="4985"/>
      <c r="J1" s="4985"/>
      <c r="K1" s="4985"/>
      <c r="L1" s="4985"/>
      <c r="M1" s="4985"/>
      <c r="N1" s="4985"/>
      <c r="O1" s="4985"/>
      <c r="P1" s="4985"/>
      <c r="Q1" s="4985"/>
      <c r="R1" s="4985"/>
      <c r="S1" s="4985"/>
      <c r="T1" s="4985"/>
      <c r="U1" s="4985"/>
      <c r="V1" s="4985"/>
      <c r="W1" s="4985"/>
      <c r="X1" s="4985"/>
      <c r="Y1" s="4985"/>
      <c r="Z1" s="4985"/>
      <c r="AA1" s="4985"/>
      <c r="AB1" s="4985"/>
      <c r="AC1" s="4986"/>
      <c r="AD1" s="4986"/>
      <c r="AE1" s="4986"/>
      <c r="AF1" s="4986"/>
      <c r="AG1" s="4986"/>
      <c r="AH1" s="4986"/>
    </row>
    <row r="2" spans="1:34" ht="15.75">
      <c r="A2" s="4985" t="s">
        <v>841</v>
      </c>
      <c r="B2" s="4985"/>
      <c r="C2" s="4985"/>
      <c r="D2" s="4985"/>
      <c r="E2" s="4985"/>
      <c r="F2" s="4985"/>
      <c r="G2" s="4985"/>
      <c r="H2" s="4985"/>
      <c r="I2" s="4985"/>
      <c r="J2" s="4985"/>
      <c r="K2" s="4985"/>
      <c r="L2" s="4985"/>
      <c r="M2" s="4985"/>
      <c r="N2" s="4985"/>
      <c r="O2" s="4985"/>
      <c r="P2" s="4985"/>
      <c r="Q2" s="4985"/>
      <c r="R2" s="4985"/>
      <c r="S2" s="4985"/>
      <c r="T2" s="4985"/>
      <c r="U2" s="4985"/>
      <c r="V2" s="4985"/>
      <c r="W2" s="4985"/>
      <c r="X2" s="4985"/>
      <c r="Y2" s="4985"/>
      <c r="Z2" s="4985"/>
      <c r="AA2" s="4985"/>
      <c r="AB2" s="4985"/>
      <c r="AC2" s="4986"/>
      <c r="AD2" s="4986"/>
      <c r="AE2" s="4986"/>
      <c r="AF2" s="4986"/>
      <c r="AG2" s="4986"/>
      <c r="AH2" s="4986"/>
    </row>
    <row r="3" spans="1:34" ht="15.75">
      <c r="A3" s="4987" t="s">
        <v>0</v>
      </c>
      <c r="B3" s="4987"/>
      <c r="C3" s="4987"/>
      <c r="D3" s="4987"/>
      <c r="E3" s="4987"/>
      <c r="F3" s="4987"/>
      <c r="G3" s="4987"/>
      <c r="H3" s="4987"/>
      <c r="I3" s="4987"/>
      <c r="J3" s="4987"/>
      <c r="K3" s="4987"/>
      <c r="L3" s="4987"/>
      <c r="M3" s="4987"/>
      <c r="N3" s="4987"/>
      <c r="O3" s="4987"/>
      <c r="P3" s="4987"/>
      <c r="Q3" s="4987"/>
      <c r="R3" s="4987"/>
      <c r="S3" s="4987"/>
      <c r="T3" s="4987"/>
      <c r="U3" s="4987"/>
      <c r="V3" s="4987"/>
      <c r="W3" s="4987"/>
      <c r="X3" s="4987"/>
      <c r="Y3" s="4987"/>
      <c r="Z3" s="4987"/>
      <c r="AA3" s="4987"/>
      <c r="AB3" s="4987"/>
      <c r="AC3" s="4986"/>
      <c r="AD3" s="4986"/>
      <c r="AE3" s="4986"/>
      <c r="AF3" s="4986"/>
      <c r="AG3" s="4986"/>
      <c r="AH3" s="4986"/>
    </row>
    <row r="4" spans="1:34" ht="15.75">
      <c r="A4" s="4987" t="s">
        <v>23</v>
      </c>
      <c r="B4" s="4987"/>
      <c r="C4" s="4987"/>
      <c r="D4" s="4987"/>
      <c r="E4" s="4987"/>
      <c r="F4" s="4987"/>
      <c r="G4" s="4987"/>
      <c r="H4" s="4987"/>
      <c r="I4" s="4987"/>
      <c r="J4" s="4987"/>
      <c r="K4" s="4987"/>
      <c r="L4" s="4987"/>
      <c r="M4" s="4987"/>
      <c r="N4" s="4987"/>
      <c r="O4" s="4987"/>
      <c r="P4" s="4987"/>
      <c r="Q4" s="4987"/>
      <c r="R4" s="4987"/>
      <c r="S4" s="4987"/>
      <c r="T4" s="4987"/>
      <c r="U4" s="4987"/>
      <c r="V4" s="4987"/>
      <c r="W4" s="4987"/>
      <c r="X4" s="4987"/>
      <c r="Y4" s="4987"/>
      <c r="Z4" s="4987"/>
      <c r="AA4" s="4987"/>
      <c r="AB4" s="4987"/>
      <c r="AC4" s="4986"/>
      <c r="AD4" s="4986"/>
      <c r="AE4" s="4986"/>
      <c r="AF4" s="4986"/>
      <c r="AG4" s="4986"/>
      <c r="AH4" s="4986"/>
    </row>
    <row r="5" spans="1:34">
      <c r="A5" s="4874"/>
      <c r="B5" s="4876"/>
      <c r="C5" s="4874"/>
      <c r="D5" s="4874"/>
      <c r="E5" s="4874"/>
      <c r="F5" s="4874"/>
      <c r="G5" s="4874"/>
      <c r="H5" s="4874"/>
      <c r="I5" s="4875"/>
      <c r="J5" s="4874"/>
      <c r="K5" s="4874"/>
      <c r="L5" s="4874"/>
      <c r="M5" s="4875"/>
      <c r="N5" s="4874"/>
      <c r="O5" s="4874"/>
      <c r="P5" s="4874"/>
      <c r="Q5" s="4875"/>
      <c r="R5" s="4874"/>
      <c r="S5" s="4874"/>
      <c r="T5" s="4874"/>
      <c r="U5" s="4875"/>
      <c r="V5" s="4874"/>
      <c r="W5" s="4874"/>
      <c r="X5" s="4874"/>
      <c r="Y5" s="4875"/>
      <c r="Z5" s="4874"/>
      <c r="AA5" s="4874"/>
      <c r="AB5" s="4874"/>
      <c r="AC5" s="4986"/>
      <c r="AD5" s="4986"/>
      <c r="AE5" s="4986"/>
      <c r="AF5" s="4986"/>
      <c r="AG5" s="4986"/>
      <c r="AH5" s="4986"/>
    </row>
    <row r="6" spans="1:34" ht="15.75" thickBot="1">
      <c r="A6" s="4383"/>
      <c r="B6" s="4873"/>
      <c r="C6" s="4870"/>
      <c r="D6" s="4870"/>
      <c r="E6" s="4870"/>
      <c r="F6" s="4870"/>
      <c r="G6" s="4870"/>
      <c r="H6" s="4870"/>
      <c r="I6" s="4869"/>
      <c r="J6" s="4870"/>
      <c r="K6" s="4870"/>
      <c r="L6" s="4870"/>
      <c r="M6" s="4869"/>
      <c r="N6" s="4872"/>
      <c r="O6" s="4872"/>
      <c r="P6" s="4872"/>
      <c r="Q6" s="4871"/>
      <c r="R6" s="4870"/>
      <c r="S6" s="4870"/>
      <c r="T6" s="4870"/>
      <c r="U6" s="4869"/>
      <c r="V6" s="4872"/>
      <c r="W6" s="4872"/>
      <c r="X6" s="4872"/>
      <c r="Y6" s="4871"/>
      <c r="Z6" s="4870"/>
      <c r="AA6" s="4870"/>
      <c r="AB6" s="4870"/>
      <c r="AC6" s="4869"/>
      <c r="AD6" s="4870"/>
      <c r="AE6" s="4870"/>
      <c r="AF6" s="4870"/>
      <c r="AG6" s="4869"/>
      <c r="AH6" s="4383"/>
    </row>
    <row r="7" spans="1:34" ht="12.75" customHeight="1" thickBot="1">
      <c r="A7" s="4868"/>
      <c r="B7" s="4402"/>
      <c r="C7" s="4976" t="s">
        <v>1</v>
      </c>
      <c r="D7" s="4976"/>
      <c r="E7" s="4976"/>
      <c r="F7" s="4977" t="s">
        <v>748</v>
      </c>
      <c r="G7" s="4978" t="s">
        <v>2</v>
      </c>
      <c r="H7" s="4979" t="s">
        <v>3</v>
      </c>
      <c r="I7" s="4980" t="s">
        <v>4</v>
      </c>
      <c r="J7" s="4989"/>
      <c r="K7" s="4989"/>
      <c r="L7" s="4989"/>
      <c r="M7" s="4989"/>
      <c r="N7" s="4989"/>
      <c r="O7" s="4989"/>
      <c r="P7" s="4989"/>
      <c r="Q7" s="4989"/>
      <c r="R7" s="4989"/>
      <c r="S7" s="4989"/>
      <c r="T7" s="4989"/>
      <c r="U7" s="4989"/>
      <c r="V7" s="4989"/>
      <c r="W7" s="4989"/>
      <c r="X7" s="4989"/>
      <c r="Y7" s="4989"/>
      <c r="Z7" s="4989"/>
      <c r="AA7" s="4989"/>
      <c r="AB7" s="4989"/>
      <c r="AC7" s="4989"/>
      <c r="AD7" s="4989"/>
      <c r="AE7" s="4989"/>
      <c r="AF7" s="4989"/>
      <c r="AG7" s="4989"/>
      <c r="AH7" s="4990" t="s">
        <v>26</v>
      </c>
    </row>
    <row r="8" spans="1:34" ht="15.75" thickBot="1">
      <c r="A8" s="4867"/>
      <c r="B8" s="4866"/>
      <c r="C8" s="4991" t="s">
        <v>6</v>
      </c>
      <c r="D8" s="4992" t="s">
        <v>7</v>
      </c>
      <c r="E8" s="4982" t="s">
        <v>8</v>
      </c>
      <c r="F8" s="4977"/>
      <c r="G8" s="4978"/>
      <c r="H8" s="4979"/>
      <c r="I8" s="4980"/>
      <c r="J8" s="4983">
        <v>1</v>
      </c>
      <c r="K8" s="4983"/>
      <c r="L8" s="4983"/>
      <c r="M8" s="4983"/>
      <c r="N8" s="4984">
        <v>2</v>
      </c>
      <c r="O8" s="4984"/>
      <c r="P8" s="4984"/>
      <c r="Q8" s="4984"/>
      <c r="R8" s="4981">
        <v>3</v>
      </c>
      <c r="S8" s="4981"/>
      <c r="T8" s="4981"/>
      <c r="U8" s="4981"/>
      <c r="V8" s="4984">
        <v>4</v>
      </c>
      <c r="W8" s="4984"/>
      <c r="X8" s="4984"/>
      <c r="Y8" s="4984"/>
      <c r="Z8" s="4981">
        <v>5</v>
      </c>
      <c r="AA8" s="4981"/>
      <c r="AB8" s="4981"/>
      <c r="AC8" s="4981"/>
      <c r="AD8" s="4981">
        <v>6</v>
      </c>
      <c r="AE8" s="4981"/>
      <c r="AF8" s="4981"/>
      <c r="AG8" s="4981"/>
      <c r="AH8" s="4990"/>
    </row>
    <row r="9" spans="1:34" ht="15.75" thickBot="1">
      <c r="A9" s="4867"/>
      <c r="B9" s="4866"/>
      <c r="C9" s="4991"/>
      <c r="D9" s="4992"/>
      <c r="E9" s="4982"/>
      <c r="F9" s="4977"/>
      <c r="G9" s="4978"/>
      <c r="H9" s="4979"/>
      <c r="I9" s="4980"/>
      <c r="J9" s="4865" t="s">
        <v>6</v>
      </c>
      <c r="K9" s="4864" t="s">
        <v>7</v>
      </c>
      <c r="L9" s="4864" t="s">
        <v>9</v>
      </c>
      <c r="M9" s="4863" t="s">
        <v>10</v>
      </c>
      <c r="N9" s="4861" t="s">
        <v>6</v>
      </c>
      <c r="O9" s="4860" t="s">
        <v>7</v>
      </c>
      <c r="P9" s="4860" t="s">
        <v>9</v>
      </c>
      <c r="Q9" s="4859" t="s">
        <v>10</v>
      </c>
      <c r="R9" s="4862" t="s">
        <v>6</v>
      </c>
      <c r="S9" s="4857" t="s">
        <v>7</v>
      </c>
      <c r="T9" s="4857" t="s">
        <v>9</v>
      </c>
      <c r="U9" s="4856" t="s">
        <v>10</v>
      </c>
      <c r="V9" s="4861" t="s">
        <v>6</v>
      </c>
      <c r="W9" s="4860" t="s">
        <v>7</v>
      </c>
      <c r="X9" s="4860" t="s">
        <v>9</v>
      </c>
      <c r="Y9" s="4859" t="s">
        <v>10</v>
      </c>
      <c r="Z9" s="4858" t="s">
        <v>6</v>
      </c>
      <c r="AA9" s="4857" t="s">
        <v>7</v>
      </c>
      <c r="AB9" s="4857" t="s">
        <v>9</v>
      </c>
      <c r="AC9" s="4856" t="s">
        <v>10</v>
      </c>
      <c r="AD9" s="4858" t="s">
        <v>6</v>
      </c>
      <c r="AE9" s="4857" t="s">
        <v>7</v>
      </c>
      <c r="AF9" s="4857" t="s">
        <v>9</v>
      </c>
      <c r="AG9" s="4856" t="s">
        <v>10</v>
      </c>
      <c r="AH9" s="4990"/>
    </row>
    <row r="10" spans="1:34" ht="24.75" thickBot="1">
      <c r="A10" s="4855"/>
      <c r="B10" s="4802" t="s">
        <v>840</v>
      </c>
      <c r="C10" s="4479"/>
      <c r="D10" s="4479"/>
      <c r="E10" s="4479"/>
      <c r="F10" s="4479"/>
      <c r="G10" s="4479"/>
      <c r="H10" s="4479"/>
      <c r="I10" s="4478"/>
      <c r="J10" s="4479"/>
      <c r="K10" s="4479"/>
      <c r="L10" s="4479"/>
      <c r="M10" s="4478"/>
      <c r="N10" s="4481"/>
      <c r="O10" s="4481"/>
      <c r="P10" s="4481"/>
      <c r="Q10" s="4480"/>
      <c r="R10" s="4479"/>
      <c r="S10" s="4479"/>
      <c r="T10" s="4479"/>
      <c r="U10" s="4478"/>
      <c r="V10" s="4481"/>
      <c r="W10" s="4481"/>
      <c r="X10" s="4481"/>
      <c r="Y10" s="4480"/>
      <c r="Z10" s="4479"/>
      <c r="AA10" s="4479"/>
      <c r="AB10" s="4479"/>
      <c r="AC10" s="4478"/>
      <c r="AD10" s="4479"/>
      <c r="AE10" s="4479"/>
      <c r="AF10" s="4479"/>
      <c r="AG10" s="4478"/>
      <c r="AH10" s="4477"/>
    </row>
    <row r="11" spans="1:34" ht="15.75" thickBot="1">
      <c r="A11" s="4854"/>
      <c r="B11" s="4853" t="s">
        <v>422</v>
      </c>
      <c r="C11" s="4851"/>
      <c r="D11" s="4851"/>
      <c r="E11" s="4850"/>
      <c r="F11" s="4965"/>
      <c r="G11" s="4966"/>
      <c r="H11" s="4966"/>
      <c r="I11" s="4967"/>
      <c r="J11" s="4968"/>
      <c r="K11" s="4969"/>
      <c r="L11" s="4969"/>
      <c r="M11" s="4970"/>
      <c r="N11" s="4849"/>
      <c r="O11" s="4848"/>
      <c r="P11" s="4848"/>
      <c r="Q11" s="4847"/>
      <c r="R11" s="4852"/>
      <c r="S11" s="4851"/>
      <c r="T11" s="4851"/>
      <c r="U11" s="4850"/>
      <c r="V11" s="4849"/>
      <c r="W11" s="4848"/>
      <c r="X11" s="4848"/>
      <c r="Y11" s="4848"/>
      <c r="Z11" s="4848"/>
      <c r="AA11" s="4848"/>
      <c r="AB11" s="4848"/>
      <c r="AC11" s="4848"/>
      <c r="AD11" s="4848"/>
      <c r="AE11" s="4848"/>
      <c r="AF11" s="4848"/>
      <c r="AG11" s="4847"/>
      <c r="AH11" s="4846"/>
    </row>
    <row r="12" spans="1:34">
      <c r="A12" s="4475">
        <v>1</v>
      </c>
      <c r="B12" s="4845" t="s">
        <v>27</v>
      </c>
      <c r="C12" s="4651">
        <f>J12+N12+R12+V12+AD12+Z12</f>
        <v>0</v>
      </c>
      <c r="D12" s="4637">
        <f>K12+O12+S12+W12+AA12+AE12</f>
        <v>120</v>
      </c>
      <c r="E12" s="4649">
        <f t="shared" ref="E12:E17" si="0">SUM(C12:D12)</f>
        <v>120</v>
      </c>
      <c r="F12" s="4650">
        <v>120</v>
      </c>
      <c r="G12" s="4637">
        <f>L12+P12+T12+X12+AB12+AF12</f>
        <v>80</v>
      </c>
      <c r="H12" s="4649">
        <f t="shared" ref="H12:H17" si="1">F12+G12</f>
        <v>200</v>
      </c>
      <c r="I12" s="4648">
        <f t="shared" ref="I12:I17" si="2">M12+Q12+U12+Y12+AC12+AG12</f>
        <v>8</v>
      </c>
      <c r="J12" s="4647">
        <v>0</v>
      </c>
      <c r="K12" s="4637">
        <v>30</v>
      </c>
      <c r="L12" s="4637">
        <v>20</v>
      </c>
      <c r="M12" s="4696">
        <v>2</v>
      </c>
      <c r="N12" s="4666">
        <v>0</v>
      </c>
      <c r="O12" s="4643">
        <v>30</v>
      </c>
      <c r="P12" s="4643">
        <v>20</v>
      </c>
      <c r="Q12" s="4642">
        <v>2</v>
      </c>
      <c r="R12" s="4844">
        <v>0</v>
      </c>
      <c r="S12" s="4637">
        <v>30</v>
      </c>
      <c r="T12" s="4637">
        <v>20</v>
      </c>
      <c r="U12" s="4696">
        <v>2</v>
      </c>
      <c r="V12" s="4666">
        <v>0</v>
      </c>
      <c r="W12" s="4643">
        <v>30</v>
      </c>
      <c r="X12" s="4643">
        <v>20</v>
      </c>
      <c r="Y12" s="4642">
        <v>2</v>
      </c>
      <c r="Z12" s="4693"/>
      <c r="AA12" s="4637"/>
      <c r="AB12" s="4637"/>
      <c r="AC12" s="4665"/>
      <c r="AD12" s="4647"/>
      <c r="AE12" s="4637"/>
      <c r="AF12" s="4637"/>
      <c r="AG12" s="4665"/>
      <c r="AH12" s="4692" t="s">
        <v>534</v>
      </c>
    </row>
    <row r="13" spans="1:34">
      <c r="A13" s="4691">
        <v>2</v>
      </c>
      <c r="B13" s="4841" t="s">
        <v>839</v>
      </c>
      <c r="C13" s="4626">
        <f>J13+N13+R13+V13+AD13+Z13</f>
        <v>0</v>
      </c>
      <c r="D13" s="4616">
        <f>K13+O13+S13+W13+AA13+AE13</f>
        <v>60</v>
      </c>
      <c r="E13" s="4624">
        <f t="shared" si="0"/>
        <v>60</v>
      </c>
      <c r="F13" s="4625">
        <v>60</v>
      </c>
      <c r="G13" s="4616">
        <f>L13+P13+T13+X13+AB13+AF13</f>
        <v>0</v>
      </c>
      <c r="H13" s="4624">
        <f t="shared" si="1"/>
        <v>60</v>
      </c>
      <c r="I13" s="4623">
        <f t="shared" si="2"/>
        <v>0</v>
      </c>
      <c r="J13" s="4622">
        <v>0</v>
      </c>
      <c r="K13" s="4616">
        <v>15</v>
      </c>
      <c r="L13" s="4616"/>
      <c r="M13" s="4688">
        <v>0</v>
      </c>
      <c r="N13" s="4662">
        <v>0</v>
      </c>
      <c r="O13" s="4512">
        <v>15</v>
      </c>
      <c r="P13" s="4512"/>
      <c r="Q13" s="4619">
        <v>0</v>
      </c>
      <c r="R13" s="4838">
        <v>0</v>
      </c>
      <c r="S13" s="4616">
        <v>15</v>
      </c>
      <c r="T13" s="4616"/>
      <c r="U13" s="4688">
        <v>0</v>
      </c>
      <c r="V13" s="4662">
        <v>0</v>
      </c>
      <c r="W13" s="4512">
        <v>15</v>
      </c>
      <c r="X13" s="4512"/>
      <c r="Y13" s="4619">
        <v>0</v>
      </c>
      <c r="Z13" s="4688"/>
      <c r="AA13" s="4842"/>
      <c r="AB13" s="4616"/>
      <c r="AC13" s="4663"/>
      <c r="AD13" s="4843"/>
      <c r="AE13" s="4842"/>
      <c r="AF13" s="4616"/>
      <c r="AG13" s="4663"/>
      <c r="AH13" s="4833" t="s">
        <v>658</v>
      </c>
    </row>
    <row r="14" spans="1:34">
      <c r="A14" s="4691">
        <v>3</v>
      </c>
      <c r="B14" s="4841" t="s">
        <v>28</v>
      </c>
      <c r="C14" s="4626">
        <f>J14+N14+R14+V14+AD14+Z14</f>
        <v>0</v>
      </c>
      <c r="D14" s="4616">
        <f>K14+O14+S14+W14+AA14+AE14</f>
        <v>30</v>
      </c>
      <c r="E14" s="4624">
        <f t="shared" si="0"/>
        <v>30</v>
      </c>
      <c r="F14" s="4625">
        <v>30</v>
      </c>
      <c r="G14" s="4616">
        <f>L14+P14+T14+X14+AB14+AF14</f>
        <v>20</v>
      </c>
      <c r="H14" s="4624">
        <f t="shared" si="1"/>
        <v>50</v>
      </c>
      <c r="I14" s="4623">
        <f t="shared" si="2"/>
        <v>2</v>
      </c>
      <c r="J14" s="4622"/>
      <c r="K14" s="4616"/>
      <c r="L14" s="4616"/>
      <c r="M14" s="4688"/>
      <c r="N14" s="4662"/>
      <c r="O14" s="4512"/>
      <c r="P14" s="4512"/>
      <c r="Q14" s="4619"/>
      <c r="R14" s="4838"/>
      <c r="S14" s="4616"/>
      <c r="T14" s="4616"/>
      <c r="U14" s="4688"/>
      <c r="V14" s="4662"/>
      <c r="W14" s="4512"/>
      <c r="X14" s="4512"/>
      <c r="Y14" s="4619"/>
      <c r="Z14" s="4840"/>
      <c r="AA14" s="4616"/>
      <c r="AB14" s="4616"/>
      <c r="AC14" s="4663"/>
      <c r="AD14" s="4622"/>
      <c r="AE14" s="4616">
        <v>30</v>
      </c>
      <c r="AF14" s="4616">
        <v>20</v>
      </c>
      <c r="AG14" s="4663">
        <v>2</v>
      </c>
      <c r="AH14" s="4833" t="s">
        <v>532</v>
      </c>
    </row>
    <row r="15" spans="1:34">
      <c r="A15" s="4691">
        <v>4</v>
      </c>
      <c r="B15" s="4839" t="s">
        <v>838</v>
      </c>
      <c r="C15" s="4626">
        <v>15</v>
      </c>
      <c r="D15" s="4616">
        <f>K15+O15+S15+W15+AA15+AE15</f>
        <v>0</v>
      </c>
      <c r="E15" s="4624">
        <f t="shared" si="0"/>
        <v>15</v>
      </c>
      <c r="F15" s="4625">
        <v>15</v>
      </c>
      <c r="G15" s="4616">
        <v>10</v>
      </c>
      <c r="H15" s="4624">
        <f t="shared" si="1"/>
        <v>25</v>
      </c>
      <c r="I15" s="4623">
        <f t="shared" si="2"/>
        <v>1</v>
      </c>
      <c r="J15" s="4622">
        <v>15</v>
      </c>
      <c r="K15" s="4616">
        <v>0</v>
      </c>
      <c r="L15" s="4616">
        <v>10</v>
      </c>
      <c r="M15" s="4688">
        <v>1</v>
      </c>
      <c r="N15" s="4662"/>
      <c r="O15" s="4512"/>
      <c r="P15" s="4512"/>
      <c r="Q15" s="4619"/>
      <c r="R15" s="4838"/>
      <c r="S15" s="4616"/>
      <c r="T15" s="4616"/>
      <c r="U15" s="4688"/>
      <c r="V15" s="4837"/>
      <c r="W15" s="4836"/>
      <c r="X15" s="4836"/>
      <c r="Y15" s="4835"/>
      <c r="Z15" s="4834"/>
      <c r="AA15" s="4616"/>
      <c r="AB15" s="4616"/>
      <c r="AC15" s="4663"/>
      <c r="AD15" s="4622"/>
      <c r="AE15" s="4616"/>
      <c r="AF15" s="4616"/>
      <c r="AG15" s="4663"/>
      <c r="AH15" s="4833" t="s">
        <v>628</v>
      </c>
    </row>
    <row r="16" spans="1:34" ht="24" customHeight="1">
      <c r="A16" s="4595">
        <v>5</v>
      </c>
      <c r="B16" s="4832" t="s">
        <v>837</v>
      </c>
      <c r="C16" s="4831">
        <f>J16+N16+R16+V16+AD16+Z16</f>
        <v>15</v>
      </c>
      <c r="D16" s="4829">
        <v>0</v>
      </c>
      <c r="E16" s="4828">
        <f t="shared" si="0"/>
        <v>15</v>
      </c>
      <c r="F16" s="4830">
        <v>15</v>
      </c>
      <c r="G16" s="4829">
        <v>10</v>
      </c>
      <c r="H16" s="4828">
        <f t="shared" si="1"/>
        <v>25</v>
      </c>
      <c r="I16" s="4827">
        <f t="shared" si="2"/>
        <v>1</v>
      </c>
      <c r="J16" s="4822"/>
      <c r="K16" s="4821"/>
      <c r="L16" s="4821"/>
      <c r="M16" s="4823"/>
      <c r="N16" s="4826"/>
      <c r="O16" s="4503"/>
      <c r="P16" s="4503"/>
      <c r="Q16" s="4825"/>
      <c r="R16" s="4824"/>
      <c r="S16" s="4821"/>
      <c r="T16" s="4821"/>
      <c r="U16" s="4823"/>
      <c r="V16" s="4725"/>
      <c r="W16" s="4724"/>
      <c r="X16" s="4724"/>
      <c r="Y16" s="4812"/>
      <c r="Z16" s="4408"/>
      <c r="AA16" s="4821"/>
      <c r="AB16" s="4821"/>
      <c r="AC16" s="4820"/>
      <c r="AD16" s="4822">
        <v>15</v>
      </c>
      <c r="AE16" s="4821">
        <v>0</v>
      </c>
      <c r="AF16" s="4821">
        <v>10</v>
      </c>
      <c r="AG16" s="4820">
        <v>1</v>
      </c>
      <c r="AH16" s="4819" t="s">
        <v>532</v>
      </c>
    </row>
    <row r="17" spans="1:34" ht="15.75" thickBot="1">
      <c r="A17" s="4519">
        <v>6</v>
      </c>
      <c r="B17" s="4818" t="s">
        <v>836</v>
      </c>
      <c r="C17" s="4817">
        <f>J17+N17+R17+V17+AD17+Z17</f>
        <v>0</v>
      </c>
      <c r="D17" s="4512">
        <f>K17+O17+S17+W17+AA17+AE17</f>
        <v>15</v>
      </c>
      <c r="E17" s="4815">
        <f t="shared" si="0"/>
        <v>15</v>
      </c>
      <c r="F17" s="4816">
        <v>15</v>
      </c>
      <c r="G17" s="4512">
        <f>L17+P17+T17+X17+AB17+AF17</f>
        <v>10</v>
      </c>
      <c r="H17" s="4815">
        <f t="shared" si="1"/>
        <v>25</v>
      </c>
      <c r="I17" s="4785">
        <f t="shared" si="2"/>
        <v>1</v>
      </c>
      <c r="J17" s="4814"/>
      <c r="K17" s="4512"/>
      <c r="L17" s="4512"/>
      <c r="M17" s="4813"/>
      <c r="N17" s="4725">
        <v>0</v>
      </c>
      <c r="O17" s="4724">
        <v>15</v>
      </c>
      <c r="P17" s="4724">
        <v>10</v>
      </c>
      <c r="Q17" s="4812">
        <v>1</v>
      </c>
      <c r="R17" s="4517"/>
      <c r="S17" s="4512"/>
      <c r="T17" s="4512"/>
      <c r="U17" s="4813"/>
      <c r="V17" s="4725"/>
      <c r="W17" s="4724"/>
      <c r="X17" s="4724"/>
      <c r="Y17" s="4812"/>
      <c r="Z17" s="4811"/>
      <c r="AA17" s="4634"/>
      <c r="AB17" s="4512"/>
      <c r="AC17" s="4810"/>
      <c r="AD17" s="4662"/>
      <c r="AE17" s="4512"/>
      <c r="AF17" s="4512"/>
      <c r="AG17" s="4619"/>
      <c r="AH17" s="4809" t="s">
        <v>536</v>
      </c>
    </row>
    <row r="18" spans="1:34" ht="15.75" thickBot="1">
      <c r="A18" s="4808"/>
      <c r="B18" s="4500" t="s">
        <v>835</v>
      </c>
      <c r="C18" s="4579">
        <f t="shared" ref="C18:J18" si="3">SUM(C12:C17)</f>
        <v>30</v>
      </c>
      <c r="D18" s="4571">
        <f t="shared" si="3"/>
        <v>225</v>
      </c>
      <c r="E18" s="4578">
        <f t="shared" si="3"/>
        <v>255</v>
      </c>
      <c r="F18" s="4677">
        <f t="shared" si="3"/>
        <v>255</v>
      </c>
      <c r="G18" s="4676">
        <f t="shared" si="3"/>
        <v>130</v>
      </c>
      <c r="H18" s="4675">
        <f t="shared" si="3"/>
        <v>385</v>
      </c>
      <c r="I18" s="4807">
        <f t="shared" si="3"/>
        <v>13</v>
      </c>
      <c r="J18" s="4572">
        <f t="shared" si="3"/>
        <v>15</v>
      </c>
      <c r="K18" s="4571">
        <f t="shared" ref="K18:AG18" si="4">SUM(K11:K17)</f>
        <v>45</v>
      </c>
      <c r="L18" s="4571">
        <f t="shared" si="4"/>
        <v>30</v>
      </c>
      <c r="M18" s="4570">
        <f t="shared" si="4"/>
        <v>3</v>
      </c>
      <c r="N18" s="4575">
        <f t="shared" si="4"/>
        <v>0</v>
      </c>
      <c r="O18" s="4574">
        <f t="shared" si="4"/>
        <v>60</v>
      </c>
      <c r="P18" s="4574">
        <f t="shared" si="4"/>
        <v>30</v>
      </c>
      <c r="Q18" s="4573">
        <f t="shared" si="4"/>
        <v>3</v>
      </c>
      <c r="R18" s="4576">
        <f t="shared" si="4"/>
        <v>0</v>
      </c>
      <c r="S18" s="4571">
        <f t="shared" si="4"/>
        <v>45</v>
      </c>
      <c r="T18" s="4571">
        <f t="shared" si="4"/>
        <v>20</v>
      </c>
      <c r="U18" s="4570">
        <f t="shared" si="4"/>
        <v>2</v>
      </c>
      <c r="V18" s="4806">
        <f t="shared" si="4"/>
        <v>0</v>
      </c>
      <c r="W18" s="4805">
        <f t="shared" si="4"/>
        <v>45</v>
      </c>
      <c r="X18" s="4805">
        <f t="shared" si="4"/>
        <v>20</v>
      </c>
      <c r="Y18" s="4804">
        <f t="shared" si="4"/>
        <v>2</v>
      </c>
      <c r="Z18" s="4572">
        <f t="shared" si="4"/>
        <v>0</v>
      </c>
      <c r="AA18" s="4571">
        <f t="shared" si="4"/>
        <v>0</v>
      </c>
      <c r="AB18" s="4571">
        <f t="shared" si="4"/>
        <v>0</v>
      </c>
      <c r="AC18" s="4570">
        <f t="shared" si="4"/>
        <v>0</v>
      </c>
      <c r="AD18" s="4572">
        <f t="shared" si="4"/>
        <v>15</v>
      </c>
      <c r="AE18" s="4571">
        <f t="shared" si="4"/>
        <v>30</v>
      </c>
      <c r="AF18" s="4571">
        <f t="shared" si="4"/>
        <v>30</v>
      </c>
      <c r="AG18" s="4570">
        <f t="shared" si="4"/>
        <v>3</v>
      </c>
      <c r="AH18" s="4569"/>
    </row>
    <row r="19" spans="1:34" ht="25.9" customHeight="1" thickBot="1">
      <c r="A19" s="4803"/>
      <c r="B19" s="4802" t="s">
        <v>834</v>
      </c>
      <c r="C19" s="4482"/>
      <c r="D19" s="4482"/>
      <c r="E19" s="4482"/>
      <c r="F19" s="4479"/>
      <c r="G19" s="4479"/>
      <c r="H19" s="4479"/>
      <c r="I19" s="4478"/>
      <c r="J19" s="4479"/>
      <c r="K19" s="4479"/>
      <c r="L19" s="4479"/>
      <c r="M19" s="4478"/>
      <c r="N19" s="4481"/>
      <c r="O19" s="4481"/>
      <c r="P19" s="4481"/>
      <c r="Q19" s="4480"/>
      <c r="R19" s="4479"/>
      <c r="S19" s="4479"/>
      <c r="T19" s="4479"/>
      <c r="U19" s="4478"/>
      <c r="V19" s="4481"/>
      <c r="W19" s="4481"/>
      <c r="X19" s="4481"/>
      <c r="Y19" s="4480"/>
      <c r="Z19" s="4479"/>
      <c r="AA19" s="4479"/>
      <c r="AB19" s="4479"/>
      <c r="AC19" s="4478"/>
      <c r="AD19" s="4479"/>
      <c r="AE19" s="4479"/>
      <c r="AF19" s="4479"/>
      <c r="AG19" s="4478"/>
      <c r="AH19" s="4477"/>
    </row>
    <row r="20" spans="1:34" ht="31.9" customHeight="1" thickBot="1">
      <c r="A20" s="4655"/>
      <c r="B20" s="4801" t="s">
        <v>833</v>
      </c>
      <c r="C20" s="4438"/>
      <c r="D20" s="4438"/>
      <c r="E20" s="4438"/>
      <c r="F20" s="4800"/>
      <c r="G20" s="4800"/>
      <c r="H20" s="4800"/>
      <c r="I20" s="4799"/>
      <c r="J20" s="4800"/>
      <c r="K20" s="4800"/>
      <c r="L20" s="4800"/>
      <c r="M20" s="4799"/>
      <c r="N20" s="4971"/>
      <c r="O20" s="4971"/>
      <c r="P20" s="4971"/>
      <c r="Q20" s="4971"/>
      <c r="R20" s="4971"/>
      <c r="S20" s="4971"/>
      <c r="T20" s="4971"/>
      <c r="U20" s="4971"/>
      <c r="V20" s="4971"/>
      <c r="W20" s="4971"/>
      <c r="X20" s="4971"/>
      <c r="Y20" s="4971"/>
      <c r="Z20" s="4971"/>
      <c r="AA20" s="4800"/>
      <c r="AB20" s="4800"/>
      <c r="AC20" s="4799"/>
      <c r="AD20" s="4800"/>
      <c r="AE20" s="4800"/>
      <c r="AF20" s="4800"/>
      <c r="AG20" s="4799"/>
      <c r="AH20" s="4798"/>
    </row>
    <row r="21" spans="1:34" ht="15.75" thickBot="1">
      <c r="A21" s="4475">
        <v>8</v>
      </c>
      <c r="B21" s="4797" t="s">
        <v>832</v>
      </c>
      <c r="C21" s="4651">
        <v>15</v>
      </c>
      <c r="D21" s="4637">
        <v>30</v>
      </c>
      <c r="E21" s="4795">
        <f t="shared" ref="E21:E26" si="5">SUM(C21:D21)</f>
        <v>45</v>
      </c>
      <c r="F21" s="4796">
        <v>45</v>
      </c>
      <c r="G21" s="4637">
        <f t="shared" ref="G21:G26" si="6">L21+P21+T21+X21+AB21+AF21</f>
        <v>30</v>
      </c>
      <c r="H21" s="4795">
        <f t="shared" ref="H21:H26" si="7">F21+G21</f>
        <v>75</v>
      </c>
      <c r="I21" s="4794">
        <f t="shared" ref="I21:I26" si="8">M21+Q21+U21+Y21+AC21+AG21</f>
        <v>3</v>
      </c>
      <c r="J21" s="4638">
        <v>15</v>
      </c>
      <c r="K21" s="4637">
        <v>30</v>
      </c>
      <c r="L21" s="4637">
        <v>30</v>
      </c>
      <c r="M21" s="4665">
        <v>3</v>
      </c>
      <c r="N21" s="4666"/>
      <c r="O21" s="4643"/>
      <c r="P21" s="4793"/>
      <c r="Q21" s="4792"/>
      <c r="R21" s="4651"/>
      <c r="S21" s="4637"/>
      <c r="T21" s="4637"/>
      <c r="U21" s="4665"/>
      <c r="V21" s="4666"/>
      <c r="W21" s="4643"/>
      <c r="X21" s="4643"/>
      <c r="Y21" s="4642"/>
      <c r="Z21" s="4641"/>
      <c r="AA21" s="4640"/>
      <c r="AB21" s="4637"/>
      <c r="AC21" s="4791"/>
      <c r="AD21" s="4647"/>
      <c r="AE21" s="4637"/>
      <c r="AF21" s="4637"/>
      <c r="AG21" s="4665"/>
      <c r="AH21" s="4790" t="s">
        <v>645</v>
      </c>
    </row>
    <row r="22" spans="1:34">
      <c r="A22" s="4691">
        <v>9</v>
      </c>
      <c r="B22" s="4764" t="s">
        <v>669</v>
      </c>
      <c r="C22" s="4626">
        <v>15</v>
      </c>
      <c r="D22" s="4616">
        <v>15</v>
      </c>
      <c r="E22" s="4788">
        <f t="shared" si="5"/>
        <v>30</v>
      </c>
      <c r="F22" s="4789">
        <v>30</v>
      </c>
      <c r="G22" s="4616">
        <f t="shared" si="6"/>
        <v>20</v>
      </c>
      <c r="H22" s="4788">
        <f t="shared" si="7"/>
        <v>50</v>
      </c>
      <c r="I22" s="4787">
        <f t="shared" si="8"/>
        <v>2</v>
      </c>
      <c r="J22" s="4621"/>
      <c r="K22" s="4616"/>
      <c r="L22" s="4616"/>
      <c r="M22" s="4663"/>
      <c r="N22" s="4662">
        <v>15</v>
      </c>
      <c r="O22" s="4512">
        <v>15</v>
      </c>
      <c r="P22" s="4786">
        <v>20</v>
      </c>
      <c r="Q22" s="4785">
        <v>2</v>
      </c>
      <c r="R22" s="4626"/>
      <c r="S22" s="4616"/>
      <c r="T22" s="4616"/>
      <c r="U22" s="4663"/>
      <c r="V22" s="4662"/>
      <c r="W22" s="4512"/>
      <c r="X22" s="4512"/>
      <c r="Y22" s="4619"/>
      <c r="Z22" s="4618"/>
      <c r="AA22" s="4631"/>
      <c r="AB22" s="4616"/>
      <c r="AC22" s="4661"/>
      <c r="AD22" s="4622"/>
      <c r="AE22" s="4616"/>
      <c r="AF22" s="4616"/>
      <c r="AG22" s="4688"/>
      <c r="AH22" s="4692" t="s">
        <v>667</v>
      </c>
    </row>
    <row r="23" spans="1:34" s="4766" customFormat="1">
      <c r="A23" s="4784">
        <v>10</v>
      </c>
      <c r="B23" s="4764" t="s">
        <v>831</v>
      </c>
      <c r="C23" s="4777">
        <f>J23+N23+R23+V23+AD23+Z23</f>
        <v>30</v>
      </c>
      <c r="D23" s="4768">
        <f>K23+O23+S23+W23+AA23+AE23</f>
        <v>30</v>
      </c>
      <c r="E23" s="4782">
        <f t="shared" si="5"/>
        <v>60</v>
      </c>
      <c r="F23" s="4783">
        <v>60</v>
      </c>
      <c r="G23" s="4768">
        <f t="shared" si="6"/>
        <v>40</v>
      </c>
      <c r="H23" s="4782">
        <f t="shared" si="7"/>
        <v>100</v>
      </c>
      <c r="I23" s="4781">
        <f t="shared" si="8"/>
        <v>4</v>
      </c>
      <c r="J23" s="4780">
        <v>30</v>
      </c>
      <c r="K23" s="4768">
        <v>30</v>
      </c>
      <c r="L23" s="4768">
        <v>40</v>
      </c>
      <c r="M23" s="4776">
        <v>4</v>
      </c>
      <c r="N23" s="4775"/>
      <c r="O23" s="4774"/>
      <c r="P23" s="4779"/>
      <c r="Q23" s="4778"/>
      <c r="R23" s="4777"/>
      <c r="S23" s="4768"/>
      <c r="T23" s="4768"/>
      <c r="U23" s="4776"/>
      <c r="V23" s="4775"/>
      <c r="W23" s="4774"/>
      <c r="X23" s="4774"/>
      <c r="Y23" s="4773"/>
      <c r="Z23" s="4772"/>
      <c r="AA23" s="4771"/>
      <c r="AB23" s="4768"/>
      <c r="AC23" s="4770"/>
      <c r="AD23" s="4769"/>
      <c r="AE23" s="4768"/>
      <c r="AF23" s="4768"/>
      <c r="AG23" s="4767"/>
      <c r="AH23" s="4685" t="s">
        <v>645</v>
      </c>
    </row>
    <row r="24" spans="1:34" s="4766" customFormat="1">
      <c r="A24" s="4784">
        <v>11</v>
      </c>
      <c r="B24" s="4764" t="s">
        <v>830</v>
      </c>
      <c r="C24" s="4777">
        <f>J24+N24+R24+V24+AD24+Z24</f>
        <v>30</v>
      </c>
      <c r="D24" s="4768">
        <f>K24+O24+S24+W24+AA24+AE24</f>
        <v>30</v>
      </c>
      <c r="E24" s="4782">
        <f t="shared" si="5"/>
        <v>60</v>
      </c>
      <c r="F24" s="4783">
        <v>60</v>
      </c>
      <c r="G24" s="4768">
        <f t="shared" si="6"/>
        <v>15</v>
      </c>
      <c r="H24" s="4782">
        <f t="shared" si="7"/>
        <v>75</v>
      </c>
      <c r="I24" s="4781">
        <f t="shared" si="8"/>
        <v>3</v>
      </c>
      <c r="J24" s="4780"/>
      <c r="K24" s="4768"/>
      <c r="L24" s="4768"/>
      <c r="M24" s="4776"/>
      <c r="N24" s="4775">
        <v>30</v>
      </c>
      <c r="O24" s="4774">
        <v>30</v>
      </c>
      <c r="P24" s="4779">
        <v>15</v>
      </c>
      <c r="Q24" s="4778">
        <v>3</v>
      </c>
      <c r="R24" s="4777"/>
      <c r="S24" s="4768"/>
      <c r="T24" s="4768"/>
      <c r="U24" s="4776"/>
      <c r="V24" s="4775"/>
      <c r="W24" s="4774"/>
      <c r="X24" s="4774"/>
      <c r="Y24" s="4773"/>
      <c r="Z24" s="4772"/>
      <c r="AA24" s="4771"/>
      <c r="AB24" s="4768"/>
      <c r="AC24" s="4770"/>
      <c r="AD24" s="4769"/>
      <c r="AE24" s="4768"/>
      <c r="AF24" s="4768"/>
      <c r="AG24" s="4767"/>
      <c r="AH24" s="4685" t="s">
        <v>667</v>
      </c>
    </row>
    <row r="25" spans="1:34" s="4766" customFormat="1">
      <c r="A25" s="4784">
        <v>12</v>
      </c>
      <c r="B25" s="4764" t="s">
        <v>24</v>
      </c>
      <c r="C25" s="4777">
        <v>15</v>
      </c>
      <c r="D25" s="4768">
        <v>30</v>
      </c>
      <c r="E25" s="4782">
        <f t="shared" si="5"/>
        <v>45</v>
      </c>
      <c r="F25" s="4783">
        <v>45</v>
      </c>
      <c r="G25" s="4768">
        <f t="shared" si="6"/>
        <v>30</v>
      </c>
      <c r="H25" s="4782">
        <f t="shared" si="7"/>
        <v>75</v>
      </c>
      <c r="I25" s="4781">
        <f t="shared" si="8"/>
        <v>3</v>
      </c>
      <c r="J25" s="4780"/>
      <c r="K25" s="4768"/>
      <c r="L25" s="4768"/>
      <c r="M25" s="4776"/>
      <c r="N25" s="4775">
        <v>15</v>
      </c>
      <c r="O25" s="4774">
        <v>30</v>
      </c>
      <c r="P25" s="4779">
        <v>30</v>
      </c>
      <c r="Q25" s="4778">
        <v>3</v>
      </c>
      <c r="R25" s="4777"/>
      <c r="S25" s="4768"/>
      <c r="T25" s="4768"/>
      <c r="U25" s="4776"/>
      <c r="V25" s="4775"/>
      <c r="W25" s="4774"/>
      <c r="X25" s="4774"/>
      <c r="Y25" s="4773"/>
      <c r="Z25" s="4772"/>
      <c r="AA25" s="4771"/>
      <c r="AB25" s="4768"/>
      <c r="AC25" s="4770"/>
      <c r="AD25" s="4769"/>
      <c r="AE25" s="4768"/>
      <c r="AF25" s="4768"/>
      <c r="AG25" s="4767"/>
      <c r="AH25" s="4685" t="s">
        <v>667</v>
      </c>
    </row>
    <row r="26" spans="1:34" ht="15.75" thickBot="1">
      <c r="A26" s="4765">
        <v>13</v>
      </c>
      <c r="B26" s="4764" t="s">
        <v>829</v>
      </c>
      <c r="C26" s="4611">
        <v>15</v>
      </c>
      <c r="D26" s="4600">
        <v>30</v>
      </c>
      <c r="E26" s="4762">
        <f t="shared" si="5"/>
        <v>45</v>
      </c>
      <c r="F26" s="4763">
        <v>45</v>
      </c>
      <c r="G26" s="4600">
        <f t="shared" si="6"/>
        <v>30</v>
      </c>
      <c r="H26" s="4762">
        <f t="shared" si="7"/>
        <v>75</v>
      </c>
      <c r="I26" s="4761">
        <f t="shared" si="8"/>
        <v>3</v>
      </c>
      <c r="J26" s="4601"/>
      <c r="K26" s="4600"/>
      <c r="L26" s="4600"/>
      <c r="M26" s="4660"/>
      <c r="N26" s="4659"/>
      <c r="O26" s="4604"/>
      <c r="P26" s="4760"/>
      <c r="Q26" s="4759"/>
      <c r="R26" s="4611">
        <v>15</v>
      </c>
      <c r="S26" s="4600">
        <v>30</v>
      </c>
      <c r="T26" s="4600">
        <v>30</v>
      </c>
      <c r="U26" s="4660">
        <v>3</v>
      </c>
      <c r="V26" s="4659"/>
      <c r="W26" s="4604"/>
      <c r="X26" s="4604"/>
      <c r="Y26" s="4603"/>
      <c r="Z26" s="4658"/>
      <c r="AA26" s="4657"/>
      <c r="AB26" s="4600"/>
      <c r="AC26" s="4656"/>
      <c r="AD26" s="4602"/>
      <c r="AE26" s="4600"/>
      <c r="AF26" s="4600"/>
      <c r="AG26" s="4682"/>
      <c r="AH26" s="4678" t="s">
        <v>672</v>
      </c>
    </row>
    <row r="27" spans="1:34" ht="23.65" customHeight="1" thickBot="1">
      <c r="A27" s="4715"/>
      <c r="B27" s="4758" t="s">
        <v>828</v>
      </c>
      <c r="C27" s="4757"/>
      <c r="D27" s="4756"/>
      <c r="E27" s="4756"/>
      <c r="F27" s="4756"/>
      <c r="G27" s="4756"/>
      <c r="H27" s="4756"/>
      <c r="I27" s="4756"/>
      <c r="J27" s="4756"/>
      <c r="K27" s="4756"/>
      <c r="L27" s="4756"/>
      <c r="M27" s="4756"/>
      <c r="N27" s="4756"/>
      <c r="O27" s="4756"/>
      <c r="P27" s="4756"/>
      <c r="Q27" s="4756"/>
      <c r="R27" s="4756"/>
      <c r="S27" s="4756"/>
      <c r="T27" s="4756"/>
      <c r="U27" s="4756"/>
      <c r="V27" s="4756"/>
      <c r="W27" s="4756"/>
      <c r="X27" s="4756"/>
      <c r="AG27" s="4972"/>
      <c r="AH27" s="4973"/>
    </row>
    <row r="28" spans="1:34" s="4716" customFormat="1" ht="12">
      <c r="A28" s="4716">
        <v>14</v>
      </c>
      <c r="B28" s="4755" t="s">
        <v>827</v>
      </c>
      <c r="C28" s="4751">
        <v>15</v>
      </c>
      <c r="D28" s="4750">
        <v>30</v>
      </c>
      <c r="E28" s="4752">
        <f>SUM(C28:D28)</f>
        <v>45</v>
      </c>
      <c r="F28" s="4751">
        <v>45</v>
      </c>
      <c r="G28" s="4750">
        <f>L28+P28+T28+X28+AB28+AF28</f>
        <v>30</v>
      </c>
      <c r="H28" s="4752">
        <f>F28+G28</f>
        <v>75</v>
      </c>
      <c r="I28" s="4754">
        <f>M28+Q28+U28+Y28+AC28+AG28</f>
        <v>3</v>
      </c>
      <c r="J28" s="4751">
        <v>15</v>
      </c>
      <c r="K28" s="4750">
        <v>30</v>
      </c>
      <c r="L28" s="4750">
        <v>30</v>
      </c>
      <c r="M28" s="4753">
        <v>3</v>
      </c>
      <c r="N28" s="4751"/>
      <c r="O28" s="4750"/>
      <c r="P28" s="4750"/>
      <c r="Q28" s="4752"/>
      <c r="R28" s="4751"/>
      <c r="S28" s="4750"/>
      <c r="T28" s="4750"/>
      <c r="U28" s="4752"/>
      <c r="V28" s="4751"/>
      <c r="W28" s="4750"/>
      <c r="X28" s="4750"/>
      <c r="Y28" s="4749"/>
      <c r="Z28" s="4751"/>
      <c r="AA28" s="4750"/>
      <c r="AB28" s="4750"/>
      <c r="AC28" s="4752"/>
      <c r="AD28" s="4751"/>
      <c r="AE28" s="4750"/>
      <c r="AF28" s="4750"/>
      <c r="AG28" s="4749"/>
      <c r="AH28" s="4748" t="s">
        <v>645</v>
      </c>
    </row>
    <row r="29" spans="1:34" s="4730" customFormat="1" ht="12">
      <c r="A29" s="4747">
        <v>15</v>
      </c>
      <c r="B29" s="4746" t="s">
        <v>826</v>
      </c>
      <c r="C29" s="4734">
        <f>J29+N29+R29+V29+AD29+Z29</f>
        <v>30</v>
      </c>
      <c r="D29" s="4733">
        <f>K29+O29+S29+W29+AA29+AE29</f>
        <v>30</v>
      </c>
      <c r="E29" s="4745">
        <f>SUM(C29:D29)</f>
        <v>60</v>
      </c>
      <c r="F29" s="4734">
        <v>60</v>
      </c>
      <c r="G29" s="4733">
        <f>L29+P29+T29+X29+AB29+AF29</f>
        <v>15</v>
      </c>
      <c r="H29" s="4745">
        <f>F29+G29</f>
        <v>75</v>
      </c>
      <c r="I29" s="4744">
        <f>M29+Q29+U29+Y29+AC29+AG29</f>
        <v>3</v>
      </c>
      <c r="J29" s="4734">
        <v>30</v>
      </c>
      <c r="K29" s="4733">
        <v>30</v>
      </c>
      <c r="L29" s="4733">
        <v>15</v>
      </c>
      <c r="M29" s="4743">
        <v>3</v>
      </c>
      <c r="N29" s="4740"/>
      <c r="O29" s="4739"/>
      <c r="P29" s="4739"/>
      <c r="Q29" s="4742"/>
      <c r="R29" s="4734"/>
      <c r="S29" s="4733"/>
      <c r="T29" s="4733"/>
      <c r="U29" s="4741"/>
      <c r="V29" s="4740"/>
      <c r="W29" s="4739"/>
      <c r="X29" s="4739"/>
      <c r="Y29" s="4738"/>
      <c r="Z29" s="4737"/>
      <c r="AA29" s="4736"/>
      <c r="AB29" s="4733"/>
      <c r="AC29" s="4735"/>
      <c r="AD29" s="4734"/>
      <c r="AE29" s="4733"/>
      <c r="AF29" s="4733"/>
      <c r="AG29" s="4732"/>
      <c r="AH29" s="4731" t="s">
        <v>645</v>
      </c>
    </row>
    <row r="30" spans="1:34" s="4716" customFormat="1" ht="12">
      <c r="A30" s="4716">
        <v>16</v>
      </c>
      <c r="B30" s="4729" t="s">
        <v>825</v>
      </c>
      <c r="C30" s="4725">
        <v>30</v>
      </c>
      <c r="D30" s="4724">
        <v>15</v>
      </c>
      <c r="E30" s="4726">
        <f>SUM(C30:D30)</f>
        <v>45</v>
      </c>
      <c r="F30" s="4725">
        <v>45</v>
      </c>
      <c r="G30" s="4724">
        <f>L30+P30+T30+X30+AB30+AF30</f>
        <v>30</v>
      </c>
      <c r="H30" s="4726">
        <f>F30+G30</f>
        <v>75</v>
      </c>
      <c r="I30" s="4728">
        <f>M30+Q30+U30+Y30+AC30+AG30</f>
        <v>3</v>
      </c>
      <c r="J30" s="4725"/>
      <c r="K30" s="4724"/>
      <c r="L30" s="4724"/>
      <c r="M30" s="4726"/>
      <c r="N30" s="4725"/>
      <c r="O30" s="4724"/>
      <c r="P30" s="4724"/>
      <c r="Q30" s="4726"/>
      <c r="R30" s="4725">
        <v>30</v>
      </c>
      <c r="S30" s="4724">
        <v>15</v>
      </c>
      <c r="T30" s="4724">
        <v>30</v>
      </c>
      <c r="U30" s="4727">
        <v>3</v>
      </c>
      <c r="V30" s="4725"/>
      <c r="W30" s="4724"/>
      <c r="X30" s="4724"/>
      <c r="Y30" s="4723"/>
      <c r="Z30" s="4725"/>
      <c r="AA30" s="4724"/>
      <c r="AB30" s="4724"/>
      <c r="AC30" s="4726"/>
      <c r="AD30" s="4725"/>
      <c r="AE30" s="4724"/>
      <c r="AF30" s="4724"/>
      <c r="AG30" s="4723"/>
      <c r="AH30" s="4722" t="s">
        <v>672</v>
      </c>
    </row>
    <row r="31" spans="1:34" s="4716" customFormat="1" ht="12.75" thickBot="1">
      <c r="A31" s="4716">
        <v>17</v>
      </c>
      <c r="B31" s="4717" t="s">
        <v>824</v>
      </c>
      <c r="C31" s="3144">
        <v>0</v>
      </c>
      <c r="D31" s="3143">
        <v>30</v>
      </c>
      <c r="E31" s="4719">
        <f>SUM(C31:D31)</f>
        <v>30</v>
      </c>
      <c r="F31" s="3144">
        <v>30</v>
      </c>
      <c r="G31" s="3143">
        <f>L31+P31+T31+X31+AB31+AF31</f>
        <v>20</v>
      </c>
      <c r="H31" s="4719">
        <f>F31+G31</f>
        <v>50</v>
      </c>
      <c r="I31" s="4721">
        <f>M31+Q31+U31+Y31+AC31+AG31</f>
        <v>2</v>
      </c>
      <c r="J31" s="3144"/>
      <c r="K31" s="3143"/>
      <c r="L31" s="3143"/>
      <c r="M31" s="4719"/>
      <c r="N31" s="3144"/>
      <c r="O31" s="3143"/>
      <c r="P31" s="3143"/>
      <c r="Q31" s="4719"/>
      <c r="R31" s="3144">
        <v>15</v>
      </c>
      <c r="S31" s="3143">
        <v>15</v>
      </c>
      <c r="T31" s="3143">
        <v>20</v>
      </c>
      <c r="U31" s="4720">
        <v>2</v>
      </c>
      <c r="V31" s="3144"/>
      <c r="W31" s="3143"/>
      <c r="X31" s="3143"/>
      <c r="Y31" s="4718"/>
      <c r="Z31" s="3144"/>
      <c r="AA31" s="3143"/>
      <c r="AB31" s="3143"/>
      <c r="AC31" s="4719"/>
      <c r="AD31" s="3144"/>
      <c r="AE31" s="3143"/>
      <c r="AF31" s="3143"/>
      <c r="AG31" s="4718"/>
      <c r="AH31" s="4717" t="s">
        <v>552</v>
      </c>
    </row>
    <row r="32" spans="1:34" ht="22.5" customHeight="1" thickBot="1">
      <c r="A32" s="4715"/>
      <c r="B32" s="4714" t="s">
        <v>823</v>
      </c>
      <c r="C32" s="4988"/>
      <c r="D32" s="4972"/>
      <c r="E32" s="4972"/>
      <c r="F32" s="4972"/>
      <c r="G32" s="4972"/>
      <c r="H32" s="4972"/>
      <c r="Z32" s="4713"/>
      <c r="AA32" s="4712"/>
      <c r="AB32" s="4712"/>
      <c r="AC32" s="4711"/>
    </row>
    <row r="33" spans="1:34">
      <c r="A33" s="4653">
        <v>18</v>
      </c>
      <c r="B33" s="4710" t="s">
        <v>30</v>
      </c>
      <c r="C33" s="4651">
        <v>15</v>
      </c>
      <c r="D33" s="4637">
        <v>15</v>
      </c>
      <c r="E33" s="4649">
        <f>SUM(C33:D33)</f>
        <v>30</v>
      </c>
      <c r="F33" s="4650">
        <v>30</v>
      </c>
      <c r="G33" s="4637">
        <f>L33+P33+T33+X33+AB33+AF33</f>
        <v>20</v>
      </c>
      <c r="H33" s="4649">
        <f>F33+G33</f>
        <v>50</v>
      </c>
      <c r="I33" s="4665">
        <f>M33+Q33+U33+Y33+AC33+AG33</f>
        <v>2</v>
      </c>
      <c r="J33" s="4647"/>
      <c r="K33" s="4637"/>
      <c r="L33" s="4637"/>
      <c r="M33" s="4665"/>
      <c r="N33" s="4666">
        <v>15</v>
      </c>
      <c r="O33" s="4643">
        <v>15</v>
      </c>
      <c r="P33" s="4643">
        <v>20</v>
      </c>
      <c r="Q33" s="4642">
        <v>2</v>
      </c>
      <c r="R33" s="4651"/>
      <c r="S33" s="4637"/>
      <c r="T33" s="4637"/>
      <c r="U33" s="4665"/>
      <c r="V33" s="4666"/>
      <c r="W33" s="4643"/>
      <c r="X33" s="4643"/>
      <c r="Y33" s="4642"/>
      <c r="Z33" s="4647"/>
      <c r="AA33" s="4637"/>
      <c r="AB33" s="4637"/>
      <c r="AC33" s="4665"/>
      <c r="AD33" s="4647"/>
      <c r="AE33" s="4637"/>
      <c r="AF33" s="4637"/>
      <c r="AG33" s="4665"/>
      <c r="AH33" s="4692" t="s">
        <v>536</v>
      </c>
    </row>
    <row r="34" spans="1:34" ht="15.75" thickBot="1">
      <c r="A34" s="4709">
        <v>19</v>
      </c>
      <c r="B34" s="4708" t="s">
        <v>822</v>
      </c>
      <c r="C34" s="4705">
        <v>15</v>
      </c>
      <c r="D34" s="4604">
        <v>15</v>
      </c>
      <c r="E34" s="4706">
        <f>SUM(C34:D34)</f>
        <v>30</v>
      </c>
      <c r="F34" s="4707">
        <v>30</v>
      </c>
      <c r="G34" s="4604">
        <f>L34+P34+T34+X34+AB34+AF34</f>
        <v>20</v>
      </c>
      <c r="H34" s="4706">
        <f>F34+G34</f>
        <v>50</v>
      </c>
      <c r="I34" s="4603">
        <f>M34+Q34+U34+Y34+AC34+AG34</f>
        <v>2</v>
      </c>
      <c r="J34" s="4659"/>
      <c r="K34" s="4604"/>
      <c r="L34" s="4604"/>
      <c r="M34" s="4603"/>
      <c r="N34" s="4659"/>
      <c r="O34" s="4604"/>
      <c r="P34" s="4604"/>
      <c r="Q34" s="4603"/>
      <c r="R34" s="4705"/>
      <c r="S34" s="4604"/>
      <c r="T34" s="4604"/>
      <c r="U34" s="4603"/>
      <c r="V34" s="4659">
        <v>15</v>
      </c>
      <c r="W34" s="4604">
        <v>15</v>
      </c>
      <c r="X34" s="4604">
        <v>20</v>
      </c>
      <c r="Y34" s="4603">
        <v>2</v>
      </c>
      <c r="Z34" s="4659"/>
      <c r="AA34" s="4604"/>
      <c r="AB34" s="4604"/>
      <c r="AC34" s="4603"/>
      <c r="AD34" s="4659"/>
      <c r="AE34" s="4604"/>
      <c r="AF34" s="4604"/>
      <c r="AG34" s="4603"/>
      <c r="AH34" s="4704" t="s">
        <v>534</v>
      </c>
    </row>
    <row r="35" spans="1:34" ht="19.149999999999999" customHeight="1" thickBot="1">
      <c r="A35" s="4703"/>
      <c r="B35" s="4702" t="s">
        <v>821</v>
      </c>
      <c r="C35" s="4701"/>
      <c r="D35" s="4700"/>
      <c r="E35" s="4700"/>
      <c r="F35" s="4700"/>
      <c r="G35" s="4700"/>
      <c r="H35" s="4700"/>
      <c r="I35" s="4700"/>
      <c r="J35" s="4700"/>
      <c r="K35" s="4700"/>
      <c r="L35" s="4699"/>
      <c r="M35" s="4699"/>
      <c r="N35" s="4699"/>
      <c r="O35" s="4699"/>
      <c r="P35" s="4699"/>
      <c r="Q35" s="4699"/>
      <c r="R35" s="4699"/>
      <c r="S35" s="4699"/>
      <c r="T35" s="4699"/>
      <c r="U35" s="4699"/>
      <c r="V35" s="4699"/>
      <c r="W35" s="4699"/>
      <c r="X35" s="4699"/>
      <c r="Y35" s="4699"/>
      <c r="Z35" s="4699"/>
      <c r="AA35" s="4699"/>
      <c r="AB35" s="4699"/>
      <c r="AC35" s="4699"/>
      <c r="AD35" s="4974"/>
      <c r="AE35" s="4974"/>
      <c r="AF35" s="4974"/>
      <c r="AG35" s="4974"/>
      <c r="AH35" s="4698"/>
    </row>
    <row r="36" spans="1:34">
      <c r="A36" s="4475">
        <v>20</v>
      </c>
      <c r="B36" s="4697" t="s">
        <v>820</v>
      </c>
      <c r="C36" s="4651">
        <v>15</v>
      </c>
      <c r="D36" s="4637">
        <v>15</v>
      </c>
      <c r="E36" s="4649">
        <f>SUM(C36:D36)</f>
        <v>30</v>
      </c>
      <c r="F36" s="4650">
        <v>30</v>
      </c>
      <c r="G36" s="4637">
        <f>L36+P36+T36+X36+AB36+AF36</f>
        <v>20</v>
      </c>
      <c r="H36" s="4649">
        <f>F36+G36</f>
        <v>50</v>
      </c>
      <c r="I36" s="4665">
        <f>M36+Q36+U36+Y36+AC36+AG36</f>
        <v>2</v>
      </c>
      <c r="J36" s="4647"/>
      <c r="K36" s="4637"/>
      <c r="L36" s="4637"/>
      <c r="M36" s="4636"/>
      <c r="N36" s="4644"/>
      <c r="O36" s="4643"/>
      <c r="P36" s="4643"/>
      <c r="Q36" s="4642"/>
      <c r="R36" s="4647"/>
      <c r="S36" s="4637"/>
      <c r="T36" s="4637"/>
      <c r="U36" s="4696"/>
      <c r="V36" s="4695"/>
      <c r="W36" s="4694"/>
      <c r="X36" s="4643"/>
      <c r="Y36" s="4642"/>
      <c r="Z36" s="4693"/>
      <c r="AA36" s="4637"/>
      <c r="AB36" s="4637"/>
      <c r="AC36" s="4665"/>
      <c r="AD36" s="4647">
        <v>15</v>
      </c>
      <c r="AE36" s="4637">
        <v>15</v>
      </c>
      <c r="AF36" s="4637">
        <v>20</v>
      </c>
      <c r="AG36" s="4665">
        <v>2</v>
      </c>
      <c r="AH36" s="4692" t="s">
        <v>532</v>
      </c>
    </row>
    <row r="37" spans="1:34">
      <c r="A37" s="4691">
        <v>21</v>
      </c>
      <c r="B37" s="4690" t="s">
        <v>819</v>
      </c>
      <c r="C37" s="4626">
        <v>15</v>
      </c>
      <c r="D37" s="4616">
        <v>15</v>
      </c>
      <c r="E37" s="4624">
        <f>SUM(C37:D37)</f>
        <v>30</v>
      </c>
      <c r="F37" s="4625">
        <v>30</v>
      </c>
      <c r="G37" s="4616">
        <f>L37+P37+T37+X37+AB37+AF37</f>
        <v>20</v>
      </c>
      <c r="H37" s="4624">
        <f>F37+G37</f>
        <v>50</v>
      </c>
      <c r="I37" s="4663">
        <f>M37+Q37+U37+Y37+AC37+AG37</f>
        <v>2</v>
      </c>
      <c r="J37" s="4689"/>
      <c r="K37" s="4616"/>
      <c r="L37" s="4616"/>
      <c r="M37" s="4615"/>
      <c r="N37" s="4513"/>
      <c r="O37" s="4512"/>
      <c r="P37" s="4512"/>
      <c r="Q37" s="4619"/>
      <c r="R37" s="4622"/>
      <c r="S37" s="4616"/>
      <c r="T37" s="4616"/>
      <c r="U37" s="4688"/>
      <c r="V37" s="4687">
        <v>15</v>
      </c>
      <c r="W37" s="4517">
        <v>15</v>
      </c>
      <c r="X37" s="4512">
        <v>20</v>
      </c>
      <c r="Y37" s="4619">
        <v>2</v>
      </c>
      <c r="Z37" s="4686"/>
      <c r="AA37" s="4631"/>
      <c r="AB37" s="4616"/>
      <c r="AC37" s="4661"/>
      <c r="AD37" s="4622"/>
      <c r="AE37" s="4616"/>
      <c r="AF37" s="4616"/>
      <c r="AG37" s="4663"/>
      <c r="AH37" s="4685" t="s">
        <v>534</v>
      </c>
    </row>
    <row r="38" spans="1:34" ht="24.75" thickBot="1">
      <c r="A38" s="4595">
        <v>22</v>
      </c>
      <c r="B38" s="4684" t="s">
        <v>818</v>
      </c>
      <c r="C38" s="4611">
        <v>15</v>
      </c>
      <c r="D38" s="4600">
        <v>15</v>
      </c>
      <c r="E38" s="4609">
        <f>SUM(C38:D38)</f>
        <v>30</v>
      </c>
      <c r="F38" s="4610">
        <v>30</v>
      </c>
      <c r="G38" s="4600">
        <f>L38+P38+T38+X38+AB38+AF38</f>
        <v>20</v>
      </c>
      <c r="H38" s="4609">
        <f>F38+G38</f>
        <v>50</v>
      </c>
      <c r="I38" s="4660">
        <f>M38+Q38+U38+Y38+AC38+AG38</f>
        <v>2</v>
      </c>
      <c r="J38" s="4683">
        <v>15</v>
      </c>
      <c r="K38" s="4600">
        <v>15</v>
      </c>
      <c r="L38" s="4600">
        <v>20</v>
      </c>
      <c r="M38" s="4599">
        <v>2</v>
      </c>
      <c r="N38" s="4605"/>
      <c r="O38" s="4604"/>
      <c r="P38" s="4604"/>
      <c r="Q38" s="4603"/>
      <c r="R38" s="4602"/>
      <c r="S38" s="4600"/>
      <c r="T38" s="4600"/>
      <c r="U38" s="4682"/>
      <c r="V38" s="4681"/>
      <c r="W38" s="4680"/>
      <c r="X38" s="4604"/>
      <c r="Y38" s="4603"/>
      <c r="Z38" s="4679"/>
      <c r="AA38" s="4657"/>
      <c r="AB38" s="4600"/>
      <c r="AC38" s="4656"/>
      <c r="AD38" s="4602"/>
      <c r="AE38" s="4600"/>
      <c r="AF38" s="4600"/>
      <c r="AG38" s="4660"/>
      <c r="AH38" s="4678" t="s">
        <v>628</v>
      </c>
    </row>
    <row r="39" spans="1:34" ht="15.75" thickBot="1">
      <c r="A39" s="4446"/>
      <c r="B39" s="4500" t="s">
        <v>817</v>
      </c>
      <c r="C39" s="4579">
        <f t="shared" ref="C39:AG39" si="9">SUM(C21:C38)</f>
        <v>270</v>
      </c>
      <c r="D39" s="4571">
        <f t="shared" si="9"/>
        <v>345</v>
      </c>
      <c r="E39" s="4578">
        <f t="shared" si="9"/>
        <v>615</v>
      </c>
      <c r="F39" s="4677">
        <f t="shared" si="9"/>
        <v>615</v>
      </c>
      <c r="G39" s="4676">
        <f t="shared" si="9"/>
        <v>360</v>
      </c>
      <c r="H39" s="4675">
        <f t="shared" si="9"/>
        <v>975</v>
      </c>
      <c r="I39" s="4577">
        <f t="shared" si="9"/>
        <v>39</v>
      </c>
      <c r="J39" s="4572">
        <f t="shared" si="9"/>
        <v>105</v>
      </c>
      <c r="K39" s="4571">
        <f t="shared" si="9"/>
        <v>135</v>
      </c>
      <c r="L39" s="4571">
        <f t="shared" si="9"/>
        <v>135</v>
      </c>
      <c r="M39" s="4570">
        <f t="shared" si="9"/>
        <v>15</v>
      </c>
      <c r="N39" s="4575">
        <f t="shared" si="9"/>
        <v>75</v>
      </c>
      <c r="O39" s="4574">
        <f t="shared" si="9"/>
        <v>90</v>
      </c>
      <c r="P39" s="4574">
        <f t="shared" si="9"/>
        <v>85</v>
      </c>
      <c r="Q39" s="4573">
        <f t="shared" si="9"/>
        <v>10</v>
      </c>
      <c r="R39" s="4576">
        <f t="shared" si="9"/>
        <v>60</v>
      </c>
      <c r="S39" s="4571">
        <f t="shared" si="9"/>
        <v>60</v>
      </c>
      <c r="T39" s="4571">
        <f t="shared" si="9"/>
        <v>80</v>
      </c>
      <c r="U39" s="4570">
        <f t="shared" si="9"/>
        <v>8</v>
      </c>
      <c r="V39" s="4575">
        <f t="shared" si="9"/>
        <v>30</v>
      </c>
      <c r="W39" s="4574">
        <f t="shared" si="9"/>
        <v>30</v>
      </c>
      <c r="X39" s="4574">
        <f t="shared" si="9"/>
        <v>40</v>
      </c>
      <c r="Y39" s="4573">
        <f t="shared" si="9"/>
        <v>4</v>
      </c>
      <c r="Z39" s="4572">
        <f t="shared" si="9"/>
        <v>0</v>
      </c>
      <c r="AA39" s="4571">
        <f t="shared" si="9"/>
        <v>0</v>
      </c>
      <c r="AB39" s="4571">
        <f t="shared" si="9"/>
        <v>0</v>
      </c>
      <c r="AC39" s="4570">
        <f t="shared" si="9"/>
        <v>0</v>
      </c>
      <c r="AD39" s="4572">
        <f t="shared" si="9"/>
        <v>15</v>
      </c>
      <c r="AE39" s="4571">
        <f t="shared" si="9"/>
        <v>15</v>
      </c>
      <c r="AF39" s="4571">
        <f t="shared" si="9"/>
        <v>20</v>
      </c>
      <c r="AG39" s="4570">
        <f t="shared" si="9"/>
        <v>2</v>
      </c>
      <c r="AH39" s="4569"/>
    </row>
    <row r="40" spans="1:34" ht="26.65" customHeight="1" thickBot="1">
      <c r="A40" s="4673"/>
      <c r="B40" s="4674" t="s">
        <v>816</v>
      </c>
      <c r="C40" s="4482"/>
      <c r="D40" s="4482"/>
      <c r="E40" s="4482"/>
      <c r="F40" s="4479"/>
      <c r="G40" s="4479"/>
      <c r="H40" s="4479"/>
      <c r="I40" s="4478"/>
      <c r="J40" s="4479"/>
      <c r="K40" s="4479"/>
      <c r="L40" s="4479"/>
      <c r="M40" s="4478"/>
      <c r="N40" s="4481"/>
      <c r="O40" s="4481"/>
      <c r="P40" s="4481"/>
      <c r="Q40" s="4480"/>
      <c r="R40" s="4479"/>
      <c r="S40" s="4479"/>
      <c r="T40" s="4479"/>
      <c r="U40" s="4478"/>
      <c r="V40" s="4481"/>
      <c r="W40" s="4481"/>
      <c r="X40" s="4481"/>
      <c r="Y40" s="4480"/>
      <c r="Z40" s="4479"/>
      <c r="AA40" s="4479"/>
      <c r="AB40" s="4479"/>
      <c r="AC40" s="4478"/>
      <c r="AD40" s="4479"/>
      <c r="AE40" s="4479"/>
      <c r="AF40" s="4479"/>
      <c r="AG40" s="4478"/>
      <c r="AH40" s="4477"/>
    </row>
    <row r="41" spans="1:34" ht="26.65" customHeight="1" thickBot="1">
      <c r="A41" s="4673"/>
      <c r="B41" s="4672" t="s">
        <v>815</v>
      </c>
      <c r="C41" s="4408"/>
      <c r="D41" s="4408"/>
      <c r="E41" s="4408"/>
      <c r="F41" s="4669"/>
      <c r="G41" s="4669"/>
      <c r="H41" s="4669"/>
      <c r="I41" s="4668"/>
      <c r="J41" s="4669"/>
      <c r="K41" s="4669"/>
      <c r="L41" s="4669"/>
      <c r="M41" s="4668"/>
      <c r="N41" s="4671"/>
      <c r="O41" s="4671"/>
      <c r="P41" s="4671"/>
      <c r="Q41" s="4670"/>
      <c r="R41" s="4669"/>
      <c r="S41" s="4669"/>
      <c r="T41" s="4669"/>
      <c r="U41" s="4668"/>
      <c r="V41" s="4671"/>
      <c r="W41" s="4671"/>
      <c r="X41" s="4671"/>
      <c r="Y41" s="4670"/>
      <c r="Z41" s="4669"/>
      <c r="AA41" s="4669"/>
      <c r="AB41" s="4669"/>
      <c r="AC41" s="4668"/>
      <c r="AD41" s="4669"/>
      <c r="AE41" s="4669"/>
      <c r="AF41" s="4669"/>
      <c r="AG41" s="4668"/>
      <c r="AH41" s="4667"/>
    </row>
    <row r="42" spans="1:34">
      <c r="A42" s="4653">
        <v>23</v>
      </c>
      <c r="B42" s="4652" t="s">
        <v>814</v>
      </c>
      <c r="C42" s="4651">
        <f>J42+N42+R42+V42+AD42+Z42</f>
        <v>60</v>
      </c>
      <c r="D42" s="4637">
        <f>K42+O42+S42+W42+AA42+AE42</f>
        <v>225</v>
      </c>
      <c r="E42" s="4649">
        <f>SUM(C42:D42)</f>
        <v>285</v>
      </c>
      <c r="F42" s="4650">
        <v>285</v>
      </c>
      <c r="G42" s="4637">
        <f>L42+P42+T42+X42+AB42+AF42</f>
        <v>90</v>
      </c>
      <c r="H42" s="4649">
        <f>F42+G42</f>
        <v>375</v>
      </c>
      <c r="I42" s="4648">
        <f>M42+Q42+U42+Y42+AC42+AG42</f>
        <v>15</v>
      </c>
      <c r="J42" s="4647">
        <v>15</v>
      </c>
      <c r="K42" s="4637">
        <v>30</v>
      </c>
      <c r="L42" s="4637">
        <v>5</v>
      </c>
      <c r="M42" s="4665">
        <v>2</v>
      </c>
      <c r="N42" s="4666">
        <v>15</v>
      </c>
      <c r="O42" s="4643">
        <v>30</v>
      </c>
      <c r="P42" s="4643">
        <v>5</v>
      </c>
      <c r="Q42" s="4642">
        <v>2</v>
      </c>
      <c r="R42" s="4651">
        <v>15</v>
      </c>
      <c r="S42" s="4637">
        <v>30</v>
      </c>
      <c r="T42" s="4637">
        <v>5</v>
      </c>
      <c r="U42" s="4665">
        <v>2</v>
      </c>
      <c r="V42" s="4666">
        <v>15</v>
      </c>
      <c r="W42" s="4643">
        <v>45</v>
      </c>
      <c r="X42" s="4643">
        <v>15</v>
      </c>
      <c r="Y42" s="4642">
        <v>3</v>
      </c>
      <c r="Z42" s="4647"/>
      <c r="AA42" s="4637">
        <v>45</v>
      </c>
      <c r="AB42" s="4637">
        <v>30</v>
      </c>
      <c r="AC42" s="4665">
        <v>3</v>
      </c>
      <c r="AD42" s="4647"/>
      <c r="AE42" s="4637">
        <v>45</v>
      </c>
      <c r="AF42" s="4637">
        <v>30</v>
      </c>
      <c r="AG42" s="4636">
        <v>3</v>
      </c>
      <c r="AH42" s="4635" t="s">
        <v>813</v>
      </c>
    </row>
    <row r="43" spans="1:34">
      <c r="A43" s="4628">
        <v>24</v>
      </c>
      <c r="B43" s="4664" t="s">
        <v>812</v>
      </c>
      <c r="C43" s="4626">
        <f>J43+N43+R43+V43+AD43+Z43</f>
        <v>45</v>
      </c>
      <c r="D43" s="4616">
        <f>K43+O43+S43+W43+AA43+AE43</f>
        <v>180</v>
      </c>
      <c r="E43" s="4624">
        <f>SUM(C43:D43)</f>
        <v>225</v>
      </c>
      <c r="F43" s="4625">
        <v>225</v>
      </c>
      <c r="G43" s="4616">
        <f>L43+P43+T43+X43+AB43+AF43</f>
        <v>75</v>
      </c>
      <c r="H43" s="4624">
        <f>F43+G43</f>
        <v>300</v>
      </c>
      <c r="I43" s="4623">
        <f>M43+Q43+U43+Y43+AC43+AG43</f>
        <v>12</v>
      </c>
      <c r="J43" s="4622">
        <v>15</v>
      </c>
      <c r="K43" s="4616">
        <v>30</v>
      </c>
      <c r="L43" s="4616">
        <v>5</v>
      </c>
      <c r="M43" s="4663">
        <v>2</v>
      </c>
      <c r="N43" s="4662">
        <v>15</v>
      </c>
      <c r="O43" s="4512">
        <v>30</v>
      </c>
      <c r="P43" s="4512">
        <v>5</v>
      </c>
      <c r="Q43" s="4619">
        <v>2</v>
      </c>
      <c r="R43" s="4626">
        <v>15</v>
      </c>
      <c r="S43" s="4616">
        <v>30</v>
      </c>
      <c r="T43" s="4616">
        <v>5</v>
      </c>
      <c r="U43" s="4663">
        <v>2</v>
      </c>
      <c r="V43" s="4662"/>
      <c r="W43" s="4512">
        <v>45</v>
      </c>
      <c r="X43" s="4512">
        <v>30</v>
      </c>
      <c r="Y43" s="4619">
        <v>3</v>
      </c>
      <c r="Z43" s="4618"/>
      <c r="AA43" s="4631">
        <v>45</v>
      </c>
      <c r="AB43" s="4616">
        <v>30</v>
      </c>
      <c r="AC43" s="4661">
        <v>3</v>
      </c>
      <c r="AD43" s="4622"/>
      <c r="AE43" s="4616"/>
      <c r="AF43" s="4616"/>
      <c r="AG43" s="4615"/>
      <c r="AH43" s="4614" t="s">
        <v>811</v>
      </c>
    </row>
    <row r="44" spans="1:34">
      <c r="A44" s="4628">
        <v>25</v>
      </c>
      <c r="B44" s="4627" t="s">
        <v>810</v>
      </c>
      <c r="C44" s="4626">
        <f>J44+N44+R44+V44+AD44+Z44</f>
        <v>15</v>
      </c>
      <c r="D44" s="4616">
        <f>K44+O44+S44+W44+AA44+AE44</f>
        <v>60</v>
      </c>
      <c r="E44" s="4624">
        <f>SUM(C44:D44)</f>
        <v>75</v>
      </c>
      <c r="F44" s="4625">
        <v>75</v>
      </c>
      <c r="G44" s="4616">
        <f>L44+P44+T44+X44+AB44+AF44</f>
        <v>50</v>
      </c>
      <c r="H44" s="4624">
        <f>F44+G44</f>
        <v>125</v>
      </c>
      <c r="I44" s="4623">
        <f>M44+Q44+U44+Y44+AC44+AG44</f>
        <v>5</v>
      </c>
      <c r="J44" s="4622"/>
      <c r="K44" s="4616"/>
      <c r="L44" s="4616"/>
      <c r="M44" s="4663"/>
      <c r="N44" s="4662"/>
      <c r="O44" s="4512"/>
      <c r="P44" s="4512"/>
      <c r="Q44" s="4619"/>
      <c r="R44" s="4626">
        <v>15</v>
      </c>
      <c r="S44" s="4616">
        <v>30</v>
      </c>
      <c r="T44" s="4616">
        <v>30</v>
      </c>
      <c r="U44" s="4663">
        <v>3</v>
      </c>
      <c r="V44" s="4662">
        <v>0</v>
      </c>
      <c r="W44" s="4512">
        <v>30</v>
      </c>
      <c r="X44" s="4512">
        <v>20</v>
      </c>
      <c r="Y44" s="4619">
        <v>2</v>
      </c>
      <c r="Z44" s="4618"/>
      <c r="AA44" s="4631"/>
      <c r="AB44" s="4616"/>
      <c r="AC44" s="4661"/>
      <c r="AD44" s="4622"/>
      <c r="AE44" s="4616"/>
      <c r="AF44" s="4616"/>
      <c r="AG44" s="4615"/>
      <c r="AH44" s="4614" t="s">
        <v>534</v>
      </c>
    </row>
    <row r="45" spans="1:34" ht="15.75" thickBot="1">
      <c r="A45" s="4613">
        <v>26</v>
      </c>
      <c r="B45" s="4612" t="s">
        <v>809</v>
      </c>
      <c r="C45" s="4611">
        <f>J45+N45+R45+V45+AD45+Z45</f>
        <v>15</v>
      </c>
      <c r="D45" s="4600">
        <f>K45+O45+S45+W45+AA45+AE45</f>
        <v>30</v>
      </c>
      <c r="E45" s="4609">
        <f>SUM(C45:D45)</f>
        <v>45</v>
      </c>
      <c r="F45" s="4610">
        <v>45</v>
      </c>
      <c r="G45" s="4600">
        <f>L45+P45+T45+X45+AB45+AF45</f>
        <v>30</v>
      </c>
      <c r="H45" s="4609">
        <f>F45+G45</f>
        <v>75</v>
      </c>
      <c r="I45" s="4608">
        <f>M45+Q45+U45+Y45+AC45+AG45</f>
        <v>3</v>
      </c>
      <c r="J45" s="4602"/>
      <c r="K45" s="4600"/>
      <c r="L45" s="4600"/>
      <c r="M45" s="4660"/>
      <c r="N45" s="4659"/>
      <c r="O45" s="4604"/>
      <c r="P45" s="4604"/>
      <c r="Q45" s="4603"/>
      <c r="R45" s="4611"/>
      <c r="S45" s="4600"/>
      <c r="T45" s="4600"/>
      <c r="U45" s="4660"/>
      <c r="V45" s="4659"/>
      <c r="W45" s="4604"/>
      <c r="X45" s="4604"/>
      <c r="Y45" s="4603"/>
      <c r="Z45" s="4658">
        <v>15</v>
      </c>
      <c r="AA45" s="4657">
        <v>30</v>
      </c>
      <c r="AB45" s="4600">
        <v>30</v>
      </c>
      <c r="AC45" s="4656">
        <v>3</v>
      </c>
      <c r="AD45" s="4602"/>
      <c r="AE45" s="4600"/>
      <c r="AF45" s="4600"/>
      <c r="AG45" s="4599"/>
      <c r="AH45" s="4598" t="s">
        <v>533</v>
      </c>
    </row>
    <row r="46" spans="1:34" ht="26.25" thickBot="1">
      <c r="A46" s="4655"/>
      <c r="B46" s="4654" t="s">
        <v>808</v>
      </c>
      <c r="C46" s="4975"/>
      <c r="D46" s="4959"/>
      <c r="E46" s="4959"/>
      <c r="F46" s="4959"/>
      <c r="G46" s="4959"/>
      <c r="H46" s="4959"/>
      <c r="I46" s="4959"/>
      <c r="J46" s="4959"/>
      <c r="K46" s="4959"/>
      <c r="L46" s="4959"/>
      <c r="M46" s="4959"/>
      <c r="N46" s="4959"/>
      <c r="O46" s="4959"/>
      <c r="P46" s="4959"/>
      <c r="Q46" s="4959"/>
      <c r="R46" s="4959"/>
      <c r="S46" s="4959"/>
      <c r="T46" s="4959"/>
      <c r="U46" s="4959"/>
      <c r="V46" s="4959"/>
      <c r="W46" s="4959"/>
      <c r="X46" s="4959"/>
      <c r="Y46" s="4959"/>
      <c r="Z46" s="4959"/>
      <c r="AA46" s="4959"/>
      <c r="AB46" s="4959"/>
      <c r="AC46" s="4959"/>
      <c r="AD46" s="4959"/>
      <c r="AE46" s="4959"/>
      <c r="AF46" s="4959"/>
      <c r="AG46" s="4959"/>
      <c r="AH46" s="4960"/>
    </row>
    <row r="47" spans="1:34">
      <c r="A47" s="4653">
        <v>27</v>
      </c>
      <c r="B47" s="4652" t="s">
        <v>807</v>
      </c>
      <c r="C47" s="4651">
        <f t="shared" ref="C47:C54" si="10">J47+N47+R47+V47+AD47+Z47</f>
        <v>45</v>
      </c>
      <c r="D47" s="4637">
        <f t="shared" ref="D47:D54" si="11">K47+O47+S47+W47+AA47+AE47</f>
        <v>60</v>
      </c>
      <c r="E47" s="4649">
        <f t="shared" ref="E47:E54" si="12">SUM(C47:D47)</f>
        <v>105</v>
      </c>
      <c r="F47" s="4650">
        <v>105</v>
      </c>
      <c r="G47" s="4637">
        <f t="shared" ref="G47:G54" si="13">L47+P47+T47+X47+AB47+AF47</f>
        <v>45</v>
      </c>
      <c r="H47" s="4649">
        <f t="shared" ref="H47:H54" si="14">F47+G47</f>
        <v>150</v>
      </c>
      <c r="I47" s="4648">
        <f t="shared" ref="I47:I54" si="15">M47+Q47+U47+Y47+AC47+AG47</f>
        <v>6</v>
      </c>
      <c r="J47" s="4647"/>
      <c r="K47" s="4637"/>
      <c r="L47" s="4637"/>
      <c r="M47" s="4636"/>
      <c r="N47" s="4644"/>
      <c r="O47" s="4643"/>
      <c r="P47" s="4643"/>
      <c r="Q47" s="4646"/>
      <c r="R47" s="4645">
        <v>30</v>
      </c>
      <c r="S47" s="4637">
        <v>30</v>
      </c>
      <c r="T47" s="4637">
        <v>15</v>
      </c>
      <c r="U47" s="4636">
        <v>3</v>
      </c>
      <c r="V47" s="4644">
        <v>15</v>
      </c>
      <c r="W47" s="4643">
        <v>30</v>
      </c>
      <c r="X47" s="4643">
        <v>30</v>
      </c>
      <c r="Y47" s="4642">
        <v>3</v>
      </c>
      <c r="Z47" s="4641"/>
      <c r="AA47" s="4640"/>
      <c r="AB47" s="4637"/>
      <c r="AC47" s="4639"/>
      <c r="AD47" s="4638"/>
      <c r="AE47" s="4637"/>
      <c r="AF47" s="4637"/>
      <c r="AG47" s="4636"/>
      <c r="AH47" s="4635" t="s">
        <v>534</v>
      </c>
    </row>
    <row r="48" spans="1:34">
      <c r="A48" s="4628">
        <v>28</v>
      </c>
      <c r="B48" s="4627" t="s">
        <v>806</v>
      </c>
      <c r="C48" s="4626">
        <f t="shared" si="10"/>
        <v>15</v>
      </c>
      <c r="D48" s="4616">
        <f t="shared" si="11"/>
        <v>30</v>
      </c>
      <c r="E48" s="4624">
        <f t="shared" si="12"/>
        <v>45</v>
      </c>
      <c r="F48" s="4625">
        <v>45</v>
      </c>
      <c r="G48" s="4616">
        <f t="shared" si="13"/>
        <v>30</v>
      </c>
      <c r="H48" s="4624">
        <f t="shared" si="14"/>
        <v>75</v>
      </c>
      <c r="I48" s="4623">
        <f t="shared" si="15"/>
        <v>3</v>
      </c>
      <c r="J48" s="4622"/>
      <c r="K48" s="4616"/>
      <c r="L48" s="4616"/>
      <c r="M48" s="4615"/>
      <c r="N48" s="4513">
        <v>15</v>
      </c>
      <c r="O48" s="4512">
        <v>30</v>
      </c>
      <c r="P48" s="4512">
        <v>30</v>
      </c>
      <c r="Q48" s="4511">
        <v>3</v>
      </c>
      <c r="R48" s="4621"/>
      <c r="S48" s="4616"/>
      <c r="T48" s="4616"/>
      <c r="U48" s="4615"/>
      <c r="V48" s="4513"/>
      <c r="W48" s="4512"/>
      <c r="X48" s="4512"/>
      <c r="Y48" s="4619"/>
      <c r="Z48" s="4618"/>
      <c r="AA48" s="4631"/>
      <c r="AB48" s="4616"/>
      <c r="AC48" s="4630"/>
      <c r="AD48" s="4617"/>
      <c r="AE48" s="4616"/>
      <c r="AF48" s="4616"/>
      <c r="AG48" s="4615"/>
      <c r="AH48" s="4629" t="s">
        <v>536</v>
      </c>
    </row>
    <row r="49" spans="1:129">
      <c r="A49" s="4628">
        <v>29</v>
      </c>
      <c r="B49" s="4627" t="s">
        <v>805</v>
      </c>
      <c r="C49" s="4626">
        <f t="shared" si="10"/>
        <v>15</v>
      </c>
      <c r="D49" s="4616">
        <f t="shared" si="11"/>
        <v>15</v>
      </c>
      <c r="E49" s="4624">
        <f t="shared" si="12"/>
        <v>30</v>
      </c>
      <c r="F49" s="4625">
        <v>30</v>
      </c>
      <c r="G49" s="4616">
        <f t="shared" si="13"/>
        <v>20</v>
      </c>
      <c r="H49" s="4624">
        <f t="shared" si="14"/>
        <v>50</v>
      </c>
      <c r="I49" s="4623">
        <f t="shared" si="15"/>
        <v>2</v>
      </c>
      <c r="J49" s="4622"/>
      <c r="K49" s="4616"/>
      <c r="L49" s="4616"/>
      <c r="M49" s="4615"/>
      <c r="N49" s="4620">
        <v>15</v>
      </c>
      <c r="O49" s="4634">
        <v>15</v>
      </c>
      <c r="P49" s="4512">
        <v>20</v>
      </c>
      <c r="Q49" s="4633">
        <v>2</v>
      </c>
      <c r="R49" s="4621"/>
      <c r="S49" s="4616"/>
      <c r="T49" s="4616"/>
      <c r="U49" s="4615"/>
      <c r="V49" s="4513"/>
      <c r="W49" s="4512"/>
      <c r="X49" s="4512"/>
      <c r="Y49" s="4619"/>
      <c r="Z49" s="4618"/>
      <c r="AA49" s="4631"/>
      <c r="AB49" s="4616"/>
      <c r="AC49" s="4630"/>
      <c r="AD49" s="4632"/>
      <c r="AE49" s="4631"/>
      <c r="AF49" s="4616"/>
      <c r="AG49" s="4630"/>
      <c r="AH49" s="4629" t="s">
        <v>536</v>
      </c>
    </row>
    <row r="50" spans="1:129">
      <c r="A50" s="4628">
        <v>30</v>
      </c>
      <c r="B50" s="4627" t="s">
        <v>804</v>
      </c>
      <c r="C50" s="4626">
        <f t="shared" si="10"/>
        <v>15</v>
      </c>
      <c r="D50" s="4616">
        <f t="shared" si="11"/>
        <v>15</v>
      </c>
      <c r="E50" s="4624">
        <f t="shared" si="12"/>
        <v>30</v>
      </c>
      <c r="F50" s="4626">
        <v>30</v>
      </c>
      <c r="G50" s="4616">
        <f t="shared" si="13"/>
        <v>20</v>
      </c>
      <c r="H50" s="4624">
        <f t="shared" si="14"/>
        <v>50</v>
      </c>
      <c r="I50" s="4623">
        <f t="shared" si="15"/>
        <v>2</v>
      </c>
      <c r="J50" s="4622"/>
      <c r="K50" s="4616"/>
      <c r="L50" s="4616"/>
      <c r="M50" s="4615"/>
      <c r="N50" s="4513"/>
      <c r="O50" s="4512"/>
      <c r="P50" s="4512"/>
      <c r="Q50" s="4511"/>
      <c r="R50" s="4621"/>
      <c r="S50" s="4616"/>
      <c r="T50" s="4616"/>
      <c r="U50" s="4615"/>
      <c r="V50" s="4513">
        <v>15</v>
      </c>
      <c r="W50" s="4512">
        <v>15</v>
      </c>
      <c r="X50" s="4512">
        <v>20</v>
      </c>
      <c r="Y50" s="4619">
        <v>2</v>
      </c>
      <c r="Z50" s="4622"/>
      <c r="AA50" s="4616"/>
      <c r="AB50" s="4616"/>
      <c r="AC50" s="4615"/>
      <c r="AD50" s="4617"/>
      <c r="AE50" s="4616"/>
      <c r="AF50" s="4616"/>
      <c r="AG50" s="4615"/>
      <c r="AH50" s="4629" t="s">
        <v>534</v>
      </c>
    </row>
    <row r="51" spans="1:129">
      <c r="A51" s="4628">
        <v>31</v>
      </c>
      <c r="B51" s="4627" t="s">
        <v>803</v>
      </c>
      <c r="C51" s="4626">
        <f t="shared" si="10"/>
        <v>15</v>
      </c>
      <c r="D51" s="4616">
        <f t="shared" si="11"/>
        <v>15</v>
      </c>
      <c r="E51" s="4624">
        <f t="shared" si="12"/>
        <v>30</v>
      </c>
      <c r="F51" s="4626">
        <v>30</v>
      </c>
      <c r="G51" s="4616">
        <f t="shared" si="13"/>
        <v>20</v>
      </c>
      <c r="H51" s="4624">
        <f t="shared" si="14"/>
        <v>50</v>
      </c>
      <c r="I51" s="4623">
        <f t="shared" si="15"/>
        <v>2</v>
      </c>
      <c r="J51" s="4622"/>
      <c r="K51" s="4616"/>
      <c r="L51" s="4616"/>
      <c r="M51" s="4615"/>
      <c r="N51" s="4513"/>
      <c r="O51" s="4512"/>
      <c r="P51" s="4512"/>
      <c r="Q51" s="4511"/>
      <c r="R51" s="4621"/>
      <c r="S51" s="4616"/>
      <c r="T51" s="4616"/>
      <c r="U51" s="4615"/>
      <c r="V51" s="4513">
        <v>15</v>
      </c>
      <c r="W51" s="4512">
        <v>15</v>
      </c>
      <c r="X51" s="4512">
        <v>20</v>
      </c>
      <c r="Y51" s="4619">
        <v>2</v>
      </c>
      <c r="Z51" s="4622"/>
      <c r="AA51" s="4616"/>
      <c r="AB51" s="4616"/>
      <c r="AC51" s="4615"/>
      <c r="AD51" s="4617"/>
      <c r="AE51" s="4616"/>
      <c r="AF51" s="4616"/>
      <c r="AG51" s="4615"/>
      <c r="AH51" s="4629" t="s">
        <v>534</v>
      </c>
    </row>
    <row r="52" spans="1:129">
      <c r="A52" s="4628">
        <v>32</v>
      </c>
      <c r="B52" s="4627" t="s">
        <v>802</v>
      </c>
      <c r="C52" s="4626">
        <f t="shared" si="10"/>
        <v>15</v>
      </c>
      <c r="D52" s="4616">
        <f t="shared" si="11"/>
        <v>15</v>
      </c>
      <c r="E52" s="4624">
        <f t="shared" si="12"/>
        <v>30</v>
      </c>
      <c r="F52" s="4625">
        <v>30</v>
      </c>
      <c r="G52" s="4616">
        <f t="shared" si="13"/>
        <v>20</v>
      </c>
      <c r="H52" s="4624">
        <f t="shared" si="14"/>
        <v>50</v>
      </c>
      <c r="I52" s="4623">
        <f t="shared" si="15"/>
        <v>2</v>
      </c>
      <c r="J52" s="4622"/>
      <c r="K52" s="4616"/>
      <c r="L52" s="4616"/>
      <c r="M52" s="4615"/>
      <c r="N52" s="4513"/>
      <c r="O52" s="4512"/>
      <c r="P52" s="4512"/>
      <c r="Q52" s="4511"/>
      <c r="R52" s="4617">
        <v>15</v>
      </c>
      <c r="S52" s="4616">
        <v>15</v>
      </c>
      <c r="T52" s="4616">
        <v>20</v>
      </c>
      <c r="U52" s="4615">
        <v>2</v>
      </c>
      <c r="V52" s="4513"/>
      <c r="W52" s="4512"/>
      <c r="X52" s="4512"/>
      <c r="Y52" s="4619"/>
      <c r="Z52" s="4618"/>
      <c r="AA52" s="4631"/>
      <c r="AB52" s="4616"/>
      <c r="AC52" s="4630"/>
      <c r="AD52" s="4617"/>
      <c r="AE52" s="4616"/>
      <c r="AF52" s="4616"/>
      <c r="AG52" s="4615"/>
      <c r="AH52" s="4629" t="s">
        <v>552</v>
      </c>
    </row>
    <row r="53" spans="1:129">
      <c r="A53" s="4628">
        <v>33</v>
      </c>
      <c r="B53" s="4627" t="s">
        <v>801</v>
      </c>
      <c r="C53" s="4626">
        <f t="shared" si="10"/>
        <v>0</v>
      </c>
      <c r="D53" s="4616">
        <f t="shared" si="11"/>
        <v>30</v>
      </c>
      <c r="E53" s="4624">
        <f t="shared" si="12"/>
        <v>30</v>
      </c>
      <c r="F53" s="4625">
        <v>30</v>
      </c>
      <c r="G53" s="4616">
        <f t="shared" si="13"/>
        <v>20</v>
      </c>
      <c r="H53" s="4624">
        <f t="shared" si="14"/>
        <v>50</v>
      </c>
      <c r="I53" s="4623">
        <f t="shared" si="15"/>
        <v>2</v>
      </c>
      <c r="J53" s="4622"/>
      <c r="K53" s="4616"/>
      <c r="L53" s="4616"/>
      <c r="M53" s="4615"/>
      <c r="N53" s="4620"/>
      <c r="O53" s="4512">
        <v>15</v>
      </c>
      <c r="P53" s="4512">
        <v>10</v>
      </c>
      <c r="Q53" s="4511">
        <v>1</v>
      </c>
      <c r="R53" s="4621"/>
      <c r="S53" s="4616">
        <v>15</v>
      </c>
      <c r="T53" s="4616">
        <v>10</v>
      </c>
      <c r="U53" s="4615">
        <v>1</v>
      </c>
      <c r="V53" s="4620"/>
      <c r="W53" s="4512"/>
      <c r="X53" s="4512"/>
      <c r="Y53" s="4619"/>
      <c r="Z53" s="4618"/>
      <c r="AA53" s="4616"/>
      <c r="AB53" s="4616"/>
      <c r="AC53" s="4615"/>
      <c r="AD53" s="4617"/>
      <c r="AE53" s="4616"/>
      <c r="AF53" s="4616"/>
      <c r="AG53" s="4615"/>
      <c r="AH53" s="4614" t="s">
        <v>766</v>
      </c>
    </row>
    <row r="54" spans="1:129" ht="15.75" thickBot="1">
      <c r="A54" s="4613">
        <v>34</v>
      </c>
      <c r="B54" s="4612" t="s">
        <v>800</v>
      </c>
      <c r="C54" s="4611">
        <f t="shared" si="10"/>
        <v>15</v>
      </c>
      <c r="D54" s="4600">
        <f t="shared" si="11"/>
        <v>30</v>
      </c>
      <c r="E54" s="4609">
        <f t="shared" si="12"/>
        <v>45</v>
      </c>
      <c r="F54" s="4610">
        <v>45</v>
      </c>
      <c r="G54" s="4600">
        <f t="shared" si="13"/>
        <v>30</v>
      </c>
      <c r="H54" s="4609">
        <f t="shared" si="14"/>
        <v>75</v>
      </c>
      <c r="I54" s="4608">
        <f t="shared" si="15"/>
        <v>3</v>
      </c>
      <c r="J54" s="4602"/>
      <c r="K54" s="4600"/>
      <c r="L54" s="4600"/>
      <c r="M54" s="4599"/>
      <c r="N54" s="4605"/>
      <c r="O54" s="4604"/>
      <c r="P54" s="4604"/>
      <c r="Q54" s="4607"/>
      <c r="R54" s="4606"/>
      <c r="S54" s="4600"/>
      <c r="T54" s="4600"/>
      <c r="U54" s="4599"/>
      <c r="V54" s="4605"/>
      <c r="W54" s="4604"/>
      <c r="X54" s="4604"/>
      <c r="Y54" s="4603"/>
      <c r="Z54" s="4602"/>
      <c r="AA54" s="4600"/>
      <c r="AB54" s="4600"/>
      <c r="AC54" s="4599"/>
      <c r="AD54" s="4601">
        <v>15</v>
      </c>
      <c r="AE54" s="4600">
        <v>30</v>
      </c>
      <c r="AF54" s="4600">
        <v>30</v>
      </c>
      <c r="AG54" s="4599">
        <v>3</v>
      </c>
      <c r="AH54" s="4598" t="s">
        <v>532</v>
      </c>
    </row>
    <row r="55" spans="1:129" ht="26.25" thickBot="1">
      <c r="A55" s="4597"/>
      <c r="B55" s="4596" t="s">
        <v>799</v>
      </c>
      <c r="C55" s="4959"/>
      <c r="D55" s="4959"/>
      <c r="E55" s="4959"/>
      <c r="F55" s="4959"/>
      <c r="G55" s="4959"/>
      <c r="H55" s="4959"/>
      <c r="I55" s="4959"/>
      <c r="J55" s="4959"/>
      <c r="K55" s="4959"/>
      <c r="L55" s="4959"/>
      <c r="M55" s="4959"/>
      <c r="N55" s="4959"/>
      <c r="O55" s="4959"/>
      <c r="P55" s="4959"/>
      <c r="Q55" s="4959"/>
      <c r="R55" s="4959"/>
      <c r="S55" s="4959"/>
      <c r="T55" s="4959"/>
      <c r="U55" s="4959"/>
      <c r="V55" s="4959"/>
      <c r="W55" s="4959"/>
      <c r="X55" s="4959"/>
      <c r="Y55" s="4959"/>
      <c r="Z55" s="4959"/>
      <c r="AA55" s="4959"/>
      <c r="AB55" s="4959"/>
      <c r="AC55" s="4959"/>
      <c r="AD55" s="4959"/>
      <c r="AE55" s="4959"/>
      <c r="AF55" s="4959"/>
      <c r="AG55" s="4959"/>
      <c r="AH55" s="4960"/>
    </row>
    <row r="56" spans="1:129" ht="24.75" thickBot="1">
      <c r="A56" s="4595">
        <v>35</v>
      </c>
      <c r="B56" s="4594" t="s">
        <v>798</v>
      </c>
      <c r="C56" s="4593">
        <f>J56+N56+R56+V56+AD56+Z56</f>
        <v>15</v>
      </c>
      <c r="D56" s="4582">
        <f>K56+O56+S56+W56+AA56+AE56</f>
        <v>15</v>
      </c>
      <c r="E56" s="4591">
        <f>SUM(C56:D56)</f>
        <v>30</v>
      </c>
      <c r="F56" s="4592">
        <v>30</v>
      </c>
      <c r="G56" s="4582">
        <f>L56+P56+T56+X56+AB56+AF56</f>
        <v>20</v>
      </c>
      <c r="H56" s="4591">
        <f>F56+G56</f>
        <v>50</v>
      </c>
      <c r="I56" s="4590">
        <f>M56+Q56+U56+Y56+AC56+AG56</f>
        <v>2</v>
      </c>
      <c r="J56" s="4583"/>
      <c r="K56" s="4582"/>
      <c r="L56" s="4582"/>
      <c r="M56" s="4587"/>
      <c r="N56" s="4586"/>
      <c r="O56" s="4585"/>
      <c r="P56" s="4585"/>
      <c r="Q56" s="4589"/>
      <c r="R56" s="4588"/>
      <c r="S56" s="4582"/>
      <c r="T56" s="4582"/>
      <c r="U56" s="4587"/>
      <c r="V56" s="4586"/>
      <c r="W56" s="4585"/>
      <c r="X56" s="4585"/>
      <c r="Y56" s="4584"/>
      <c r="Z56" s="4583">
        <v>15</v>
      </c>
      <c r="AA56" s="4582">
        <v>15</v>
      </c>
      <c r="AB56" s="4582">
        <v>20</v>
      </c>
      <c r="AC56" s="4581">
        <v>2</v>
      </c>
      <c r="AD56" s="4583"/>
      <c r="AE56" s="4582"/>
      <c r="AF56" s="4582"/>
      <c r="AG56" s="4581"/>
      <c r="AH56" s="4580" t="s">
        <v>533</v>
      </c>
    </row>
    <row r="57" spans="1:129" ht="15.75" thickBot="1">
      <c r="A57" s="4462"/>
      <c r="B57" s="4500" t="s">
        <v>797</v>
      </c>
      <c r="C57" s="4579">
        <f t="shared" ref="C57:AG57" si="16">SUM(C42:C56)</f>
        <v>285</v>
      </c>
      <c r="D57" s="4571">
        <f t="shared" si="16"/>
        <v>720</v>
      </c>
      <c r="E57" s="4578">
        <f t="shared" si="16"/>
        <v>1005</v>
      </c>
      <c r="F57" s="4576">
        <f t="shared" si="16"/>
        <v>1005</v>
      </c>
      <c r="G57" s="4571">
        <f t="shared" si="16"/>
        <v>470</v>
      </c>
      <c r="H57" s="4578">
        <f t="shared" si="16"/>
        <v>1475</v>
      </c>
      <c r="I57" s="4577">
        <f t="shared" si="16"/>
        <v>59</v>
      </c>
      <c r="J57" s="4572">
        <f t="shared" si="16"/>
        <v>30</v>
      </c>
      <c r="K57" s="4571">
        <f t="shared" si="16"/>
        <v>60</v>
      </c>
      <c r="L57" s="4571">
        <f t="shared" si="16"/>
        <v>10</v>
      </c>
      <c r="M57" s="4570">
        <f t="shared" si="16"/>
        <v>4</v>
      </c>
      <c r="N57" s="4575">
        <f t="shared" si="16"/>
        <v>60</v>
      </c>
      <c r="O57" s="4574">
        <f t="shared" si="16"/>
        <v>120</v>
      </c>
      <c r="P57" s="4574">
        <f t="shared" si="16"/>
        <v>70</v>
      </c>
      <c r="Q57" s="4573">
        <f t="shared" si="16"/>
        <v>10</v>
      </c>
      <c r="R57" s="4576">
        <f t="shared" si="16"/>
        <v>90</v>
      </c>
      <c r="S57" s="4571">
        <f t="shared" si="16"/>
        <v>150</v>
      </c>
      <c r="T57" s="4571">
        <f t="shared" si="16"/>
        <v>85</v>
      </c>
      <c r="U57" s="4570">
        <f t="shared" si="16"/>
        <v>13</v>
      </c>
      <c r="V57" s="4575">
        <f t="shared" si="16"/>
        <v>60</v>
      </c>
      <c r="W57" s="4574">
        <f t="shared" si="16"/>
        <v>180</v>
      </c>
      <c r="X57" s="4574">
        <f t="shared" si="16"/>
        <v>135</v>
      </c>
      <c r="Y57" s="4573">
        <f t="shared" si="16"/>
        <v>15</v>
      </c>
      <c r="Z57" s="4572">
        <f t="shared" si="16"/>
        <v>30</v>
      </c>
      <c r="AA57" s="4571">
        <f t="shared" si="16"/>
        <v>135</v>
      </c>
      <c r="AB57" s="4571">
        <f t="shared" si="16"/>
        <v>110</v>
      </c>
      <c r="AC57" s="4570">
        <f t="shared" si="16"/>
        <v>11</v>
      </c>
      <c r="AD57" s="4572">
        <f t="shared" si="16"/>
        <v>15</v>
      </c>
      <c r="AE57" s="4571">
        <f t="shared" si="16"/>
        <v>75</v>
      </c>
      <c r="AF57" s="4571">
        <f t="shared" si="16"/>
        <v>60</v>
      </c>
      <c r="AG57" s="4570">
        <f t="shared" si="16"/>
        <v>6</v>
      </c>
      <c r="AH57" s="4569"/>
    </row>
    <row r="58" spans="1:129" ht="15.75" thickBot="1">
      <c r="A58" s="4529"/>
      <c r="B58" s="4528" t="s">
        <v>796</v>
      </c>
      <c r="C58" s="4527"/>
      <c r="D58" s="4527"/>
      <c r="E58" s="4527"/>
      <c r="F58" s="4481"/>
      <c r="G58" s="4481"/>
      <c r="H58" s="4481"/>
      <c r="I58" s="4480"/>
      <c r="J58" s="4481"/>
      <c r="K58" s="4481"/>
      <c r="L58" s="4481"/>
      <c r="M58" s="4480"/>
      <c r="N58" s="4481"/>
      <c r="O58" s="4481"/>
      <c r="P58" s="4481"/>
      <c r="Q58" s="4480"/>
      <c r="R58" s="4481"/>
      <c r="S58" s="4481"/>
      <c r="T58" s="4481"/>
      <c r="U58" s="4480"/>
      <c r="V58" s="4481"/>
      <c r="W58" s="4481"/>
      <c r="X58" s="4481"/>
      <c r="Y58" s="4480"/>
      <c r="Z58" s="4481"/>
      <c r="AA58" s="4481"/>
      <c r="AB58" s="4481"/>
      <c r="AC58" s="4480"/>
      <c r="AD58" s="4481"/>
      <c r="AE58" s="4481"/>
      <c r="AF58" s="4481"/>
      <c r="AG58" s="4480"/>
      <c r="AH58" s="4525"/>
    </row>
    <row r="59" spans="1:129" s="4556" customFormat="1" ht="15.75" thickBot="1">
      <c r="A59" s="4544" t="s">
        <v>760</v>
      </c>
      <c r="B59" s="4568" t="s">
        <v>795</v>
      </c>
      <c r="C59" s="4567"/>
      <c r="D59" s="4566"/>
      <c r="E59" s="4565"/>
      <c r="F59" s="4562"/>
      <c r="G59" s="4560"/>
      <c r="H59" s="4564"/>
      <c r="I59" s="4563"/>
      <c r="J59" s="4561"/>
      <c r="K59" s="4560"/>
      <c r="L59" s="4560"/>
      <c r="M59" s="4559"/>
      <c r="N59" s="4561"/>
      <c r="O59" s="4560"/>
      <c r="P59" s="4560"/>
      <c r="Q59" s="4559"/>
      <c r="R59" s="4562"/>
      <c r="S59" s="4560"/>
      <c r="T59" s="4560"/>
      <c r="U59" s="4559"/>
      <c r="V59" s="4561"/>
      <c r="W59" s="4560"/>
      <c r="X59" s="4560"/>
      <c r="Y59" s="4559"/>
      <c r="Z59" s="4561"/>
      <c r="AA59" s="4560"/>
      <c r="AB59" s="4560"/>
      <c r="AC59" s="4559"/>
      <c r="AD59" s="4561"/>
      <c r="AE59" s="4560"/>
      <c r="AF59" s="4560"/>
      <c r="AG59" s="4559"/>
      <c r="AH59" s="4558"/>
      <c r="AI59" s="4378"/>
      <c r="AJ59" s="4378"/>
      <c r="AK59" s="4378"/>
      <c r="AL59" s="4378"/>
      <c r="AM59" s="4378"/>
      <c r="AN59" s="4378"/>
      <c r="AO59" s="4378"/>
      <c r="AP59" s="4378"/>
      <c r="AQ59" s="4378"/>
      <c r="AR59" s="4378"/>
      <c r="AS59" s="4378"/>
      <c r="AT59" s="4378"/>
      <c r="AU59" s="4378"/>
      <c r="AV59" s="4378"/>
      <c r="AW59" s="4378"/>
      <c r="AX59" s="4378"/>
      <c r="AY59" s="4378"/>
      <c r="AZ59" s="4378"/>
      <c r="BA59" s="4378"/>
      <c r="BB59" s="4378"/>
      <c r="BC59" s="4378"/>
      <c r="BD59" s="4378"/>
      <c r="BE59" s="4378"/>
      <c r="BF59" s="4378"/>
      <c r="BG59" s="4378"/>
      <c r="BH59" s="4378"/>
      <c r="BI59" s="4378"/>
      <c r="BJ59" s="4378"/>
      <c r="BK59" s="4378"/>
      <c r="BL59" s="4378"/>
      <c r="BM59" s="4378"/>
      <c r="BN59" s="4378"/>
      <c r="BO59" s="4378"/>
      <c r="BP59" s="4378"/>
      <c r="BQ59" s="4378"/>
      <c r="BR59" s="4378"/>
      <c r="BS59" s="4378"/>
      <c r="BT59" s="4378"/>
      <c r="BU59" s="4378"/>
      <c r="BV59" s="4378"/>
      <c r="BW59" s="4378"/>
      <c r="BX59" s="4378"/>
      <c r="BY59" s="4378"/>
      <c r="BZ59" s="4378"/>
      <c r="CA59" s="4378"/>
      <c r="CB59" s="4378"/>
      <c r="CC59" s="4378"/>
      <c r="CD59" s="4378"/>
      <c r="CE59" s="4378"/>
      <c r="CF59" s="4378"/>
      <c r="CG59" s="4378"/>
      <c r="CH59" s="4378"/>
      <c r="CI59" s="4378"/>
      <c r="CJ59" s="4378"/>
      <c r="CK59" s="4378"/>
      <c r="CL59" s="4378"/>
      <c r="CM59" s="4378"/>
      <c r="CN59" s="4378"/>
      <c r="CO59" s="4378"/>
      <c r="CP59" s="4378"/>
      <c r="CQ59" s="4378"/>
      <c r="CR59" s="4378"/>
      <c r="CS59" s="4378"/>
      <c r="CT59" s="4378"/>
      <c r="CU59" s="4378"/>
      <c r="CV59" s="4378"/>
      <c r="CW59" s="4378"/>
      <c r="CX59" s="4378"/>
      <c r="CY59" s="4378"/>
      <c r="CZ59" s="4378"/>
      <c r="DA59" s="4378"/>
      <c r="DB59" s="4378"/>
      <c r="DC59" s="4378"/>
      <c r="DD59" s="4378"/>
      <c r="DE59" s="4378"/>
      <c r="DF59" s="4378"/>
      <c r="DG59" s="4378"/>
      <c r="DH59" s="4378"/>
      <c r="DI59" s="4378"/>
      <c r="DJ59" s="4378"/>
      <c r="DK59" s="4378"/>
      <c r="DL59" s="4378"/>
      <c r="DM59" s="4378"/>
      <c r="DN59" s="4378"/>
      <c r="DO59" s="4378"/>
      <c r="DP59" s="4378"/>
      <c r="DQ59" s="4378"/>
      <c r="DR59" s="4378"/>
      <c r="DS59" s="4378"/>
      <c r="DT59" s="4378"/>
      <c r="DU59" s="4378"/>
      <c r="DV59" s="4378"/>
      <c r="DW59" s="4378"/>
      <c r="DX59" s="4378"/>
      <c r="DY59" s="4378"/>
    </row>
    <row r="60" spans="1:129" s="4556" customFormat="1">
      <c r="A60" s="4533" t="s">
        <v>33</v>
      </c>
      <c r="B60" s="4524" t="s">
        <v>794</v>
      </c>
      <c r="C60" s="4508">
        <f>J60+N60+R60+V60+AD60+Z60</f>
        <v>15</v>
      </c>
      <c r="D60" s="4503">
        <f>K60+O60+S60+W60+AA60+AE60</f>
        <v>15</v>
      </c>
      <c r="E60" s="4507">
        <f>SUM(C60:D60)</f>
        <v>30</v>
      </c>
      <c r="F60" s="4505">
        <v>30</v>
      </c>
      <c r="G60" s="4503">
        <f>L60+P60+T60+X60+AB60+AF60</f>
        <v>20</v>
      </c>
      <c r="H60" s="4507">
        <f>F60+G60</f>
        <v>50</v>
      </c>
      <c r="I60" s="4506">
        <f>M60+Q60+U60+Y60+AC60+AG60</f>
        <v>2</v>
      </c>
      <c r="J60" s="4504"/>
      <c r="K60" s="4503"/>
      <c r="L60" s="4503"/>
      <c r="M60" s="4502"/>
      <c r="N60" s="4504"/>
      <c r="O60" s="4503"/>
      <c r="P60" s="4503"/>
      <c r="Q60" s="4502"/>
      <c r="R60" s="4505"/>
      <c r="S60" s="4503"/>
      <c r="T60" s="4503"/>
      <c r="U60" s="4502"/>
      <c r="V60" s="4504"/>
      <c r="W60" s="4503"/>
      <c r="X60" s="4503"/>
      <c r="Y60" s="4502"/>
      <c r="Z60" s="4504">
        <v>15</v>
      </c>
      <c r="AA60" s="4503">
        <v>15</v>
      </c>
      <c r="AB60" s="4503">
        <v>20</v>
      </c>
      <c r="AC60" s="4502">
        <v>2</v>
      </c>
      <c r="AD60" s="4504"/>
      <c r="AE60" s="4503"/>
      <c r="AF60" s="4503"/>
      <c r="AG60" s="4502"/>
      <c r="AH60" s="4501" t="s">
        <v>533</v>
      </c>
      <c r="AI60" s="4378"/>
      <c r="AJ60" s="4378"/>
      <c r="AK60" s="4378"/>
      <c r="AL60" s="4378"/>
      <c r="AM60" s="4378"/>
      <c r="AN60" s="4378"/>
      <c r="AO60" s="4378"/>
      <c r="AP60" s="4378"/>
      <c r="AQ60" s="4378"/>
      <c r="AR60" s="4378"/>
      <c r="AS60" s="4378"/>
      <c r="AT60" s="4378"/>
      <c r="AU60" s="4378"/>
      <c r="AV60" s="4378"/>
      <c r="AW60" s="4378"/>
      <c r="AX60" s="4378"/>
      <c r="AY60" s="4378"/>
      <c r="AZ60" s="4378"/>
      <c r="BA60" s="4378"/>
      <c r="BB60" s="4378"/>
      <c r="BC60" s="4378"/>
      <c r="BD60" s="4378"/>
      <c r="BE60" s="4378"/>
      <c r="BF60" s="4378"/>
      <c r="BG60" s="4378"/>
      <c r="BH60" s="4378"/>
      <c r="BI60" s="4378"/>
      <c r="BJ60" s="4378"/>
      <c r="BK60" s="4378"/>
      <c r="BL60" s="4378"/>
      <c r="BM60" s="4378"/>
      <c r="BN60" s="4378"/>
      <c r="BO60" s="4378"/>
      <c r="BP60" s="4378"/>
      <c r="BQ60" s="4378"/>
      <c r="BR60" s="4378"/>
      <c r="BS60" s="4378"/>
      <c r="BT60" s="4378"/>
      <c r="BU60" s="4378"/>
      <c r="BV60" s="4378"/>
      <c r="BW60" s="4378"/>
      <c r="BX60" s="4378"/>
      <c r="BY60" s="4378"/>
      <c r="BZ60" s="4378"/>
      <c r="CA60" s="4378"/>
      <c r="CB60" s="4378"/>
      <c r="CC60" s="4378"/>
      <c r="CD60" s="4378"/>
      <c r="CE60" s="4378"/>
      <c r="CF60" s="4378"/>
      <c r="CG60" s="4378"/>
      <c r="CH60" s="4378"/>
      <c r="CI60" s="4378"/>
      <c r="CJ60" s="4378"/>
      <c r="CK60" s="4378"/>
      <c r="CL60" s="4378"/>
      <c r="CM60" s="4378"/>
      <c r="CN60" s="4378"/>
      <c r="CO60" s="4378"/>
      <c r="CP60" s="4378"/>
      <c r="CQ60" s="4378"/>
      <c r="CR60" s="4378"/>
      <c r="CS60" s="4378"/>
      <c r="CT60" s="4378"/>
      <c r="CU60" s="4378"/>
      <c r="CV60" s="4378"/>
      <c r="CW60" s="4378"/>
      <c r="CX60" s="4378"/>
      <c r="CY60" s="4378"/>
      <c r="CZ60" s="4378"/>
      <c r="DA60" s="4378"/>
      <c r="DB60" s="4378"/>
      <c r="DC60" s="4378"/>
      <c r="DD60" s="4378"/>
      <c r="DE60" s="4378"/>
      <c r="DF60" s="4378"/>
      <c r="DG60" s="4378"/>
      <c r="DH60" s="4378"/>
      <c r="DI60" s="4378"/>
      <c r="DJ60" s="4378"/>
      <c r="DK60" s="4378"/>
      <c r="DL60" s="4378"/>
      <c r="DM60" s="4378"/>
      <c r="DN60" s="4378"/>
      <c r="DO60" s="4378"/>
      <c r="DP60" s="4378"/>
      <c r="DQ60" s="4378"/>
      <c r="DR60" s="4378"/>
      <c r="DS60" s="4378"/>
      <c r="DT60" s="4378"/>
      <c r="DU60" s="4378"/>
      <c r="DV60" s="4378"/>
      <c r="DW60" s="4378"/>
      <c r="DX60" s="4378"/>
      <c r="DY60" s="4378"/>
    </row>
    <row r="61" spans="1:129" s="4556" customFormat="1">
      <c r="A61" s="4534" t="s">
        <v>793</v>
      </c>
      <c r="B61" s="4518" t="s">
        <v>792</v>
      </c>
      <c r="C61" s="4517">
        <f>J61+N61+R61+V61+AD61+Z61</f>
        <v>15</v>
      </c>
      <c r="D61" s="4512">
        <f>K61+O61+S61+W61+AA61+AE61</f>
        <v>30</v>
      </c>
      <c r="E61" s="4516">
        <f>SUM(C61:D61)</f>
        <v>45</v>
      </c>
      <c r="F61" s="4514">
        <v>45</v>
      </c>
      <c r="G61" s="4512">
        <f>L61+P61+T61+X61+AB61+AF61</f>
        <v>30</v>
      </c>
      <c r="H61" s="4516">
        <f>F61+G61</f>
        <v>75</v>
      </c>
      <c r="I61" s="4515">
        <f>M61+Q61+U61+Y61+AC61+AG61</f>
        <v>3</v>
      </c>
      <c r="J61" s="4513"/>
      <c r="K61" s="4512"/>
      <c r="L61" s="4512"/>
      <c r="M61" s="4511"/>
      <c r="N61" s="4513"/>
      <c r="O61" s="4512"/>
      <c r="P61" s="4512"/>
      <c r="Q61" s="4511"/>
      <c r="R61" s="4514"/>
      <c r="S61" s="4512"/>
      <c r="T61" s="4512"/>
      <c r="U61" s="4511"/>
      <c r="V61" s="4513"/>
      <c r="W61" s="4512"/>
      <c r="X61" s="4512"/>
      <c r="Y61" s="4511"/>
      <c r="Z61" s="4513">
        <v>15</v>
      </c>
      <c r="AA61" s="4512">
        <v>30</v>
      </c>
      <c r="AB61" s="4512">
        <v>30</v>
      </c>
      <c r="AC61" s="4511">
        <v>3</v>
      </c>
      <c r="AD61" s="4513"/>
      <c r="AE61" s="4512"/>
      <c r="AF61" s="4512"/>
      <c r="AG61" s="4511"/>
      <c r="AH61" s="4510" t="s">
        <v>533</v>
      </c>
      <c r="AI61" s="4378"/>
      <c r="AJ61" s="4378"/>
      <c r="AK61" s="4378"/>
      <c r="AL61" s="4378"/>
      <c r="AM61" s="4378"/>
      <c r="AN61" s="4378"/>
      <c r="AO61" s="4378"/>
      <c r="AP61" s="4378"/>
      <c r="AQ61" s="4378"/>
      <c r="AR61" s="4378"/>
      <c r="AS61" s="4378"/>
      <c r="AT61" s="4378"/>
      <c r="AU61" s="4378"/>
      <c r="AV61" s="4378"/>
      <c r="AW61" s="4378"/>
      <c r="AX61" s="4378"/>
      <c r="AY61" s="4378"/>
      <c r="AZ61" s="4378"/>
      <c r="BA61" s="4378"/>
      <c r="BB61" s="4378"/>
      <c r="BC61" s="4378"/>
      <c r="BD61" s="4378"/>
      <c r="BE61" s="4378"/>
      <c r="BF61" s="4378"/>
      <c r="BG61" s="4378"/>
      <c r="BH61" s="4378"/>
      <c r="BI61" s="4378"/>
      <c r="BJ61" s="4378"/>
      <c r="BK61" s="4378"/>
      <c r="BL61" s="4378"/>
      <c r="BM61" s="4378"/>
      <c r="BN61" s="4378"/>
      <c r="BO61" s="4378"/>
      <c r="BP61" s="4378"/>
      <c r="BQ61" s="4378"/>
      <c r="BR61" s="4378"/>
      <c r="BS61" s="4378"/>
      <c r="BT61" s="4378"/>
      <c r="BU61" s="4378"/>
      <c r="BV61" s="4378"/>
      <c r="BW61" s="4378"/>
      <c r="BX61" s="4378"/>
      <c r="BY61" s="4378"/>
      <c r="BZ61" s="4378"/>
      <c r="CA61" s="4378"/>
      <c r="CB61" s="4378"/>
      <c r="CC61" s="4378"/>
      <c r="CD61" s="4378"/>
      <c r="CE61" s="4378"/>
      <c r="CF61" s="4378"/>
      <c r="CG61" s="4378"/>
      <c r="CH61" s="4378"/>
      <c r="CI61" s="4378"/>
      <c r="CJ61" s="4378"/>
      <c r="CK61" s="4378"/>
      <c r="CL61" s="4378"/>
      <c r="CM61" s="4378"/>
      <c r="CN61" s="4378"/>
      <c r="CO61" s="4378"/>
      <c r="CP61" s="4378"/>
      <c r="CQ61" s="4378"/>
      <c r="CR61" s="4378"/>
      <c r="CS61" s="4378"/>
      <c r="CT61" s="4378"/>
      <c r="CU61" s="4378"/>
      <c r="CV61" s="4378"/>
      <c r="CW61" s="4378"/>
      <c r="CX61" s="4378"/>
      <c r="CY61" s="4378"/>
      <c r="CZ61" s="4378"/>
      <c r="DA61" s="4378"/>
      <c r="DB61" s="4378"/>
      <c r="DC61" s="4378"/>
      <c r="DD61" s="4378"/>
      <c r="DE61" s="4378"/>
      <c r="DF61" s="4378"/>
      <c r="DG61" s="4378"/>
      <c r="DH61" s="4378"/>
      <c r="DI61" s="4378"/>
      <c r="DJ61" s="4378"/>
      <c r="DK61" s="4378"/>
      <c r="DL61" s="4378"/>
      <c r="DM61" s="4378"/>
      <c r="DN61" s="4378"/>
      <c r="DO61" s="4378"/>
      <c r="DP61" s="4378"/>
      <c r="DQ61" s="4378"/>
      <c r="DR61" s="4378"/>
      <c r="DS61" s="4378"/>
      <c r="DT61" s="4378"/>
      <c r="DU61" s="4378"/>
      <c r="DV61" s="4378"/>
      <c r="DW61" s="4378"/>
      <c r="DX61" s="4378"/>
      <c r="DY61" s="4378"/>
    </row>
    <row r="62" spans="1:129" s="4556" customFormat="1" ht="25.15" customHeight="1">
      <c r="A62" s="4534" t="s">
        <v>791</v>
      </c>
      <c r="B62" s="4518" t="s">
        <v>790</v>
      </c>
      <c r="C62" s="4517">
        <f>J62+N62+R62+V62+AD62+Z62</f>
        <v>15</v>
      </c>
      <c r="D62" s="4512">
        <f>K62+O62+S62+W62+AA62+AE62</f>
        <v>15</v>
      </c>
      <c r="E62" s="4516">
        <f>SUM(C62:D62)</f>
        <v>30</v>
      </c>
      <c r="F62" s="4514">
        <v>30</v>
      </c>
      <c r="G62" s="4512">
        <f>L62+P62+T62+X62+AB62+AF62</f>
        <v>20</v>
      </c>
      <c r="H62" s="4516">
        <f>F62+G62</f>
        <v>50</v>
      </c>
      <c r="I62" s="4515">
        <f>M62+Q62+U62+Y62+AC62+AG62</f>
        <v>2</v>
      </c>
      <c r="J62" s="4513"/>
      <c r="K62" s="4512"/>
      <c r="L62" s="4512"/>
      <c r="M62" s="4511"/>
      <c r="N62" s="4513"/>
      <c r="O62" s="4512"/>
      <c r="P62" s="4512"/>
      <c r="Q62" s="4511"/>
      <c r="R62" s="4514"/>
      <c r="S62" s="4512"/>
      <c r="T62" s="4512"/>
      <c r="U62" s="4511"/>
      <c r="V62" s="4513"/>
      <c r="W62" s="4512"/>
      <c r="X62" s="4512"/>
      <c r="Y62" s="4511"/>
      <c r="Z62" s="4513"/>
      <c r="AA62" s="4512"/>
      <c r="AB62" s="4512"/>
      <c r="AC62" s="4511"/>
      <c r="AD62" s="4513">
        <v>15</v>
      </c>
      <c r="AE62" s="4512">
        <v>15</v>
      </c>
      <c r="AF62" s="4512">
        <v>20</v>
      </c>
      <c r="AG62" s="4511">
        <v>2</v>
      </c>
      <c r="AH62" s="4510" t="s">
        <v>532</v>
      </c>
      <c r="AI62" s="4378"/>
      <c r="AJ62" s="4378"/>
      <c r="AK62" s="4378"/>
      <c r="AL62" s="4378"/>
      <c r="AM62" s="4378"/>
      <c r="AN62" s="4378"/>
      <c r="AO62" s="4378"/>
      <c r="AP62" s="4378"/>
      <c r="AQ62" s="4378"/>
      <c r="AR62" s="4378"/>
      <c r="AS62" s="4378"/>
      <c r="AT62" s="4378"/>
      <c r="AU62" s="4378"/>
      <c r="AV62" s="4378"/>
      <c r="AW62" s="4378"/>
      <c r="AX62" s="4378"/>
      <c r="AY62" s="4378"/>
      <c r="AZ62" s="4378"/>
      <c r="BA62" s="4378"/>
      <c r="BB62" s="4378"/>
      <c r="BC62" s="4378"/>
      <c r="BD62" s="4378"/>
      <c r="BE62" s="4378"/>
      <c r="BF62" s="4378"/>
      <c r="BG62" s="4378"/>
      <c r="BH62" s="4378"/>
      <c r="BI62" s="4378"/>
      <c r="BJ62" s="4378"/>
      <c r="BK62" s="4378"/>
      <c r="BL62" s="4378"/>
      <c r="BM62" s="4378"/>
      <c r="BN62" s="4378"/>
      <c r="BO62" s="4378"/>
      <c r="BP62" s="4378"/>
      <c r="BQ62" s="4378"/>
      <c r="BR62" s="4378"/>
      <c r="BS62" s="4378"/>
      <c r="BT62" s="4378"/>
      <c r="BU62" s="4378"/>
      <c r="BV62" s="4378"/>
      <c r="BW62" s="4378"/>
      <c r="BX62" s="4378"/>
      <c r="BY62" s="4378"/>
      <c r="BZ62" s="4378"/>
      <c r="CA62" s="4378"/>
      <c r="CB62" s="4378"/>
      <c r="CC62" s="4378"/>
      <c r="CD62" s="4378"/>
      <c r="CE62" s="4378"/>
      <c r="CF62" s="4378"/>
      <c r="CG62" s="4378"/>
      <c r="CH62" s="4378"/>
      <c r="CI62" s="4378"/>
      <c r="CJ62" s="4378"/>
      <c r="CK62" s="4378"/>
      <c r="CL62" s="4378"/>
      <c r="CM62" s="4378"/>
      <c r="CN62" s="4378"/>
      <c r="CO62" s="4378"/>
      <c r="CP62" s="4378"/>
      <c r="CQ62" s="4378"/>
      <c r="CR62" s="4378"/>
      <c r="CS62" s="4378"/>
      <c r="CT62" s="4378"/>
      <c r="CU62" s="4378"/>
      <c r="CV62" s="4378"/>
      <c r="CW62" s="4378"/>
      <c r="CX62" s="4378"/>
      <c r="CY62" s="4378"/>
      <c r="CZ62" s="4378"/>
      <c r="DA62" s="4378"/>
      <c r="DB62" s="4378"/>
      <c r="DC62" s="4378"/>
      <c r="DD62" s="4378"/>
      <c r="DE62" s="4378"/>
      <c r="DF62" s="4378"/>
      <c r="DG62" s="4378"/>
      <c r="DH62" s="4378"/>
      <c r="DI62" s="4378"/>
      <c r="DJ62" s="4378"/>
      <c r="DK62" s="4378"/>
      <c r="DL62" s="4378"/>
      <c r="DM62" s="4378"/>
      <c r="DN62" s="4378"/>
      <c r="DO62" s="4378"/>
      <c r="DP62" s="4378"/>
      <c r="DQ62" s="4378"/>
      <c r="DR62" s="4378"/>
      <c r="DS62" s="4378"/>
      <c r="DT62" s="4378"/>
      <c r="DU62" s="4378"/>
      <c r="DV62" s="4378"/>
      <c r="DW62" s="4378"/>
      <c r="DX62" s="4378"/>
      <c r="DY62" s="4378"/>
    </row>
    <row r="63" spans="1:129" s="4556" customFormat="1" ht="17.649999999999999" customHeight="1" thickBot="1">
      <c r="A63" s="4533" t="s">
        <v>789</v>
      </c>
      <c r="B63" s="4557" t="s">
        <v>788</v>
      </c>
      <c r="C63" s="4508">
        <f>J63+N63+R63+V63+AD63+Z63</f>
        <v>15</v>
      </c>
      <c r="D63" s="4503">
        <f>K63+O63+S63+W63+AA63+AE63</f>
        <v>30</v>
      </c>
      <c r="E63" s="4507">
        <f>SUM(C63:D63)</f>
        <v>45</v>
      </c>
      <c r="F63" s="4505">
        <v>45</v>
      </c>
      <c r="G63" s="4503">
        <f>L63+P63+T63+X63+AB63+AF63</f>
        <v>30</v>
      </c>
      <c r="H63" s="4507">
        <f>F63+G63</f>
        <v>75</v>
      </c>
      <c r="I63" s="4506">
        <f>M63+Q63+U63+Y63+AC63+AG63</f>
        <v>3</v>
      </c>
      <c r="J63" s="4504"/>
      <c r="K63" s="4503"/>
      <c r="L63" s="4503"/>
      <c r="M63" s="4502"/>
      <c r="N63" s="4504"/>
      <c r="O63" s="4503"/>
      <c r="P63" s="4503"/>
      <c r="Q63" s="4502"/>
      <c r="R63" s="4505"/>
      <c r="S63" s="4503"/>
      <c r="T63" s="4503"/>
      <c r="U63" s="4502"/>
      <c r="V63" s="4504"/>
      <c r="W63" s="4503"/>
      <c r="X63" s="4503"/>
      <c r="Y63" s="4502"/>
      <c r="Z63" s="4504"/>
      <c r="AA63" s="4503"/>
      <c r="AB63" s="4503"/>
      <c r="AC63" s="4502"/>
      <c r="AD63" s="4504">
        <v>15</v>
      </c>
      <c r="AE63" s="4503">
        <v>30</v>
      </c>
      <c r="AF63" s="4503">
        <v>30</v>
      </c>
      <c r="AG63" s="4502">
        <v>3</v>
      </c>
      <c r="AH63" s="4501" t="s">
        <v>532</v>
      </c>
      <c r="AI63" s="4378"/>
      <c r="AJ63" s="4378"/>
      <c r="AK63" s="4378"/>
      <c r="AL63" s="4378"/>
      <c r="AM63" s="4378"/>
      <c r="AN63" s="4378"/>
      <c r="AO63" s="4378"/>
      <c r="AP63" s="4378"/>
      <c r="AQ63" s="4378"/>
      <c r="AR63" s="4378"/>
      <c r="AS63" s="4378"/>
      <c r="AT63" s="4378"/>
      <c r="AU63" s="4378"/>
      <c r="AV63" s="4378"/>
      <c r="AW63" s="4378"/>
      <c r="AX63" s="4378"/>
      <c r="AY63" s="4378"/>
      <c r="AZ63" s="4378"/>
      <c r="BA63" s="4378"/>
      <c r="BB63" s="4378"/>
      <c r="BC63" s="4378"/>
      <c r="BD63" s="4378"/>
      <c r="BE63" s="4378"/>
      <c r="BF63" s="4378"/>
      <c r="BG63" s="4378"/>
      <c r="BH63" s="4378"/>
      <c r="BI63" s="4378"/>
      <c r="BJ63" s="4378"/>
      <c r="BK63" s="4378"/>
      <c r="BL63" s="4378"/>
      <c r="BM63" s="4378"/>
      <c r="BN63" s="4378"/>
      <c r="BO63" s="4378"/>
      <c r="BP63" s="4378"/>
      <c r="BQ63" s="4378"/>
      <c r="BR63" s="4378"/>
      <c r="BS63" s="4378"/>
      <c r="BT63" s="4378"/>
      <c r="BU63" s="4378"/>
      <c r="BV63" s="4378"/>
      <c r="BW63" s="4378"/>
      <c r="BX63" s="4378"/>
      <c r="BY63" s="4378"/>
      <c r="BZ63" s="4378"/>
      <c r="CA63" s="4378"/>
      <c r="CB63" s="4378"/>
      <c r="CC63" s="4378"/>
      <c r="CD63" s="4378"/>
      <c r="CE63" s="4378"/>
      <c r="CF63" s="4378"/>
      <c r="CG63" s="4378"/>
      <c r="CH63" s="4378"/>
      <c r="CI63" s="4378"/>
      <c r="CJ63" s="4378"/>
      <c r="CK63" s="4378"/>
      <c r="CL63" s="4378"/>
      <c r="CM63" s="4378"/>
      <c r="CN63" s="4378"/>
      <c r="CO63" s="4378"/>
      <c r="CP63" s="4378"/>
      <c r="CQ63" s="4378"/>
      <c r="CR63" s="4378"/>
      <c r="CS63" s="4378"/>
      <c r="CT63" s="4378"/>
      <c r="CU63" s="4378"/>
      <c r="CV63" s="4378"/>
      <c r="CW63" s="4378"/>
      <c r="CX63" s="4378"/>
      <c r="CY63" s="4378"/>
      <c r="CZ63" s="4378"/>
      <c r="DA63" s="4378"/>
      <c r="DB63" s="4378"/>
      <c r="DC63" s="4378"/>
      <c r="DD63" s="4378"/>
      <c r="DE63" s="4378"/>
      <c r="DF63" s="4378"/>
      <c r="DG63" s="4378"/>
      <c r="DH63" s="4378"/>
      <c r="DI63" s="4378"/>
      <c r="DJ63" s="4378"/>
      <c r="DK63" s="4378"/>
      <c r="DL63" s="4378"/>
      <c r="DM63" s="4378"/>
      <c r="DN63" s="4378"/>
      <c r="DO63" s="4378"/>
      <c r="DP63" s="4378"/>
      <c r="DQ63" s="4378"/>
      <c r="DR63" s="4378"/>
      <c r="DS63" s="4378"/>
      <c r="DT63" s="4378"/>
      <c r="DU63" s="4378"/>
      <c r="DV63" s="4378"/>
      <c r="DW63" s="4378"/>
      <c r="DX63" s="4378"/>
      <c r="DY63" s="4378"/>
    </row>
    <row r="64" spans="1:129" s="4545" customFormat="1" ht="15.75" thickBot="1">
      <c r="A64" s="4555"/>
      <c r="B64" s="4554" t="s">
        <v>787</v>
      </c>
      <c r="C64" s="4553">
        <f>SUM(C59:C63)</f>
        <v>60</v>
      </c>
      <c r="D64" s="4548">
        <f>SUM(D59:D63)</f>
        <v>90</v>
      </c>
      <c r="E64" s="4552">
        <f>SUM(E59:E63)</f>
        <v>150</v>
      </c>
      <c r="F64" s="4550">
        <f t="shared" ref="F64:AG64" si="17">SUM(F60:F63)</f>
        <v>150</v>
      </c>
      <c r="G64" s="4548">
        <f t="shared" si="17"/>
        <v>100</v>
      </c>
      <c r="H64" s="4552">
        <f t="shared" si="17"/>
        <v>250</v>
      </c>
      <c r="I64" s="4551">
        <f t="shared" si="17"/>
        <v>10</v>
      </c>
      <c r="J64" s="4549">
        <f t="shared" si="17"/>
        <v>0</v>
      </c>
      <c r="K64" s="4548">
        <f t="shared" si="17"/>
        <v>0</v>
      </c>
      <c r="L64" s="4548">
        <f t="shared" si="17"/>
        <v>0</v>
      </c>
      <c r="M64" s="4547">
        <f t="shared" si="17"/>
        <v>0</v>
      </c>
      <c r="N64" s="4549">
        <f t="shared" si="17"/>
        <v>0</v>
      </c>
      <c r="O64" s="4548">
        <f t="shared" si="17"/>
        <v>0</v>
      </c>
      <c r="P64" s="4548">
        <f t="shared" si="17"/>
        <v>0</v>
      </c>
      <c r="Q64" s="4547">
        <f t="shared" si="17"/>
        <v>0</v>
      </c>
      <c r="R64" s="4550">
        <f t="shared" si="17"/>
        <v>0</v>
      </c>
      <c r="S64" s="4548">
        <f t="shared" si="17"/>
        <v>0</v>
      </c>
      <c r="T64" s="4548">
        <f t="shared" si="17"/>
        <v>0</v>
      </c>
      <c r="U64" s="4547">
        <f t="shared" si="17"/>
        <v>0</v>
      </c>
      <c r="V64" s="4549">
        <f t="shared" si="17"/>
        <v>0</v>
      </c>
      <c r="W64" s="4548">
        <f t="shared" si="17"/>
        <v>0</v>
      </c>
      <c r="X64" s="4548">
        <f t="shared" si="17"/>
        <v>0</v>
      </c>
      <c r="Y64" s="4547">
        <f t="shared" si="17"/>
        <v>0</v>
      </c>
      <c r="Z64" s="4549">
        <f t="shared" si="17"/>
        <v>30</v>
      </c>
      <c r="AA64" s="4548">
        <f t="shared" si="17"/>
        <v>45</v>
      </c>
      <c r="AB64" s="4548">
        <f t="shared" si="17"/>
        <v>50</v>
      </c>
      <c r="AC64" s="4547">
        <f t="shared" si="17"/>
        <v>5</v>
      </c>
      <c r="AD64" s="4549">
        <f t="shared" si="17"/>
        <v>30</v>
      </c>
      <c r="AE64" s="4548">
        <f t="shared" si="17"/>
        <v>45</v>
      </c>
      <c r="AF64" s="4548">
        <f t="shared" si="17"/>
        <v>50</v>
      </c>
      <c r="AG64" s="4547">
        <f t="shared" si="17"/>
        <v>5</v>
      </c>
      <c r="AH64" s="4546"/>
    </row>
    <row r="65" spans="1:34" ht="15.75" thickBot="1">
      <c r="A65" s="4544" t="s">
        <v>758</v>
      </c>
      <c r="B65" s="4528" t="s">
        <v>786</v>
      </c>
      <c r="C65" s="4543"/>
      <c r="D65" s="4542"/>
      <c r="E65" s="4541"/>
      <c r="F65" s="4538"/>
      <c r="G65" s="4536"/>
      <c r="H65" s="4540"/>
      <c r="I65" s="4539"/>
      <c r="J65" s="4537"/>
      <c r="K65" s="4536"/>
      <c r="L65" s="4536"/>
      <c r="M65" s="4535"/>
      <c r="N65" s="4537"/>
      <c r="O65" s="4536"/>
      <c r="P65" s="4536"/>
      <c r="Q65" s="4535"/>
      <c r="R65" s="4538"/>
      <c r="S65" s="4536"/>
      <c r="T65" s="4536"/>
      <c r="U65" s="4535"/>
      <c r="V65" s="4537"/>
      <c r="W65" s="4536"/>
      <c r="X65" s="4536"/>
      <c r="Y65" s="4535"/>
      <c r="Z65" s="4537"/>
      <c r="AA65" s="4536"/>
      <c r="AB65" s="4536"/>
      <c r="AC65" s="4535"/>
      <c r="AD65" s="4537"/>
      <c r="AE65" s="4536"/>
      <c r="AF65" s="4536"/>
      <c r="AG65" s="4535"/>
      <c r="AH65" s="4450"/>
    </row>
    <row r="66" spans="1:34" ht="22.15" customHeight="1">
      <c r="A66" s="4533" t="s">
        <v>35</v>
      </c>
      <c r="B66" s="4524" t="s">
        <v>785</v>
      </c>
      <c r="C66" s="4508">
        <f>J66+N66+R66+V66+AD66+Z66</f>
        <v>15</v>
      </c>
      <c r="D66" s="4503">
        <f>K66+O66+S66+W66+AA66+AE66</f>
        <v>15</v>
      </c>
      <c r="E66" s="4507">
        <f>SUM(C66:D66)</f>
        <v>30</v>
      </c>
      <c r="F66" s="4505">
        <v>30</v>
      </c>
      <c r="G66" s="4503">
        <f>L66+P66+T66+X66+AB66+AF66</f>
        <v>20</v>
      </c>
      <c r="H66" s="4507">
        <f>F66+G66</f>
        <v>50</v>
      </c>
      <c r="I66" s="4506">
        <f>M66+Q66+U66+Y66+AC66+AG66</f>
        <v>2</v>
      </c>
      <c r="J66" s="4504"/>
      <c r="K66" s="4503"/>
      <c r="L66" s="4503"/>
      <c r="M66" s="4502"/>
      <c r="N66" s="4504"/>
      <c r="O66" s="4503"/>
      <c r="P66" s="4503"/>
      <c r="Q66" s="4502"/>
      <c r="R66" s="4505"/>
      <c r="S66" s="4503"/>
      <c r="T66" s="4503"/>
      <c r="U66" s="4502"/>
      <c r="V66" s="4504"/>
      <c r="W66" s="4503"/>
      <c r="X66" s="4503"/>
      <c r="Y66" s="4502"/>
      <c r="Z66" s="4504">
        <v>15</v>
      </c>
      <c r="AA66" s="4503">
        <v>15</v>
      </c>
      <c r="AB66" s="4503">
        <v>20</v>
      </c>
      <c r="AC66" s="4502">
        <v>2</v>
      </c>
      <c r="AD66" s="4504"/>
      <c r="AE66" s="4503"/>
      <c r="AF66" s="4503"/>
      <c r="AG66" s="4502"/>
      <c r="AH66" s="4501" t="s">
        <v>533</v>
      </c>
    </row>
    <row r="67" spans="1:34">
      <c r="A67" s="4534" t="s">
        <v>784</v>
      </c>
      <c r="B67" s="4518" t="s">
        <v>783</v>
      </c>
      <c r="C67" s="4517">
        <f>J67+N67+R67+V67+AD67+Z67</f>
        <v>15</v>
      </c>
      <c r="D67" s="4512">
        <f>K67+O67+S67+W67+AA67+AE67</f>
        <v>30</v>
      </c>
      <c r="E67" s="4516">
        <f>SUM(C67:D67)</f>
        <v>45</v>
      </c>
      <c r="F67" s="4514">
        <v>45</v>
      </c>
      <c r="G67" s="4512">
        <f>L67+P67+T67+X67+AB67+AF67</f>
        <v>30</v>
      </c>
      <c r="H67" s="4516">
        <f>F67+G67</f>
        <v>75</v>
      </c>
      <c r="I67" s="4515">
        <f>M67+Q67+U67+Y67+AC67+AG67</f>
        <v>3</v>
      </c>
      <c r="J67" s="4513"/>
      <c r="K67" s="4512"/>
      <c r="L67" s="4512"/>
      <c r="M67" s="4511"/>
      <c r="N67" s="4513"/>
      <c r="O67" s="4512"/>
      <c r="P67" s="4512"/>
      <c r="Q67" s="4511"/>
      <c r="R67" s="4514"/>
      <c r="S67" s="4512"/>
      <c r="T67" s="4512"/>
      <c r="U67" s="4511"/>
      <c r="V67" s="4513"/>
      <c r="W67" s="4512"/>
      <c r="X67" s="4512"/>
      <c r="Y67" s="4511"/>
      <c r="Z67" s="4513">
        <v>15</v>
      </c>
      <c r="AA67" s="4512">
        <v>30</v>
      </c>
      <c r="AB67" s="4512">
        <v>30</v>
      </c>
      <c r="AC67" s="4511">
        <v>3</v>
      </c>
      <c r="AD67" s="4513"/>
      <c r="AE67" s="4512"/>
      <c r="AF67" s="4512"/>
      <c r="AG67" s="4511"/>
      <c r="AH67" s="4510" t="s">
        <v>533</v>
      </c>
    </row>
    <row r="68" spans="1:34" ht="24">
      <c r="A68" s="4534" t="s">
        <v>782</v>
      </c>
      <c r="B68" s="4518" t="s">
        <v>781</v>
      </c>
      <c r="C68" s="4517">
        <f>J68+N68+R68+V68+AD68+Z68</f>
        <v>15</v>
      </c>
      <c r="D68" s="4512">
        <f>K68+O68+S68+W68+AA68+AE68</f>
        <v>30</v>
      </c>
      <c r="E68" s="4516">
        <f>SUM(C68:D68)</f>
        <v>45</v>
      </c>
      <c r="F68" s="4514">
        <v>45</v>
      </c>
      <c r="G68" s="4512">
        <f>L68+P68+T68+X68+AB68+AF68</f>
        <v>30</v>
      </c>
      <c r="H68" s="4516">
        <f>F68+G68</f>
        <v>75</v>
      </c>
      <c r="I68" s="4515">
        <f>M68+Q68+U68+Y68+AC68+AG68</f>
        <v>3</v>
      </c>
      <c r="J68" s="4513"/>
      <c r="K68" s="4512"/>
      <c r="L68" s="4512"/>
      <c r="M68" s="4511"/>
      <c r="N68" s="4513"/>
      <c r="O68" s="4512"/>
      <c r="P68" s="4512"/>
      <c r="Q68" s="4511"/>
      <c r="R68" s="4514"/>
      <c r="S68" s="4512"/>
      <c r="T68" s="4512"/>
      <c r="U68" s="4511"/>
      <c r="V68" s="4513"/>
      <c r="W68" s="4521"/>
      <c r="X68" s="4512"/>
      <c r="Y68" s="4520"/>
      <c r="Z68" s="4513"/>
      <c r="AA68" s="4512"/>
      <c r="AB68" s="4512"/>
      <c r="AC68" s="4511"/>
      <c r="AD68" s="4513">
        <v>15</v>
      </c>
      <c r="AE68" s="4512">
        <v>30</v>
      </c>
      <c r="AF68" s="4512">
        <v>30</v>
      </c>
      <c r="AG68" s="4511">
        <v>3</v>
      </c>
      <c r="AH68" s="4510" t="s">
        <v>532</v>
      </c>
    </row>
    <row r="69" spans="1:34" ht="28.9" customHeight="1" thickBot="1">
      <c r="A69" s="4533" t="s">
        <v>780</v>
      </c>
      <c r="B69" s="4524" t="s">
        <v>779</v>
      </c>
      <c r="C69" s="4508">
        <f>J69+N69+R69+V69+AD69+Z69</f>
        <v>15</v>
      </c>
      <c r="D69" s="4503">
        <f>K69+O69+S69+W69+AA69+AE69</f>
        <v>15</v>
      </c>
      <c r="E69" s="4507">
        <f>SUM(C69:D69)</f>
        <v>30</v>
      </c>
      <c r="F69" s="4505">
        <v>30</v>
      </c>
      <c r="G69" s="4503">
        <f>L69+P69+T69+X69+AB69+AF69</f>
        <v>20</v>
      </c>
      <c r="H69" s="4507">
        <f>F69+G69</f>
        <v>50</v>
      </c>
      <c r="I69" s="4506">
        <f>M69+Q69+U69+Y69+AC69+AG69</f>
        <v>2</v>
      </c>
      <c r="J69" s="4504"/>
      <c r="K69" s="4503"/>
      <c r="L69" s="4503"/>
      <c r="M69" s="4502"/>
      <c r="N69" s="4504"/>
      <c r="O69" s="4503"/>
      <c r="P69" s="4503"/>
      <c r="Q69" s="4502"/>
      <c r="R69" s="4505"/>
      <c r="S69" s="4503"/>
      <c r="T69" s="4503"/>
      <c r="U69" s="4502"/>
      <c r="V69" s="4504"/>
      <c r="W69" s="4523"/>
      <c r="X69" s="4503"/>
      <c r="Y69" s="4522"/>
      <c r="Z69" s="4504"/>
      <c r="AA69" s="4503"/>
      <c r="AB69" s="4503"/>
      <c r="AC69" s="4502"/>
      <c r="AD69" s="4504">
        <v>15</v>
      </c>
      <c r="AE69" s="4503">
        <v>15</v>
      </c>
      <c r="AF69" s="4503">
        <v>20</v>
      </c>
      <c r="AG69" s="4502">
        <v>2</v>
      </c>
      <c r="AH69" s="4501" t="s">
        <v>532</v>
      </c>
    </row>
    <row r="70" spans="1:34" ht="15.75" thickBot="1">
      <c r="A70" s="4462"/>
      <c r="B70" s="4500" t="s">
        <v>778</v>
      </c>
      <c r="C70" s="4499">
        <f t="shared" ref="C70:AG70" si="18">SUM(C66:C69)</f>
        <v>60</v>
      </c>
      <c r="D70" s="4497">
        <f t="shared" si="18"/>
        <v>90</v>
      </c>
      <c r="E70" s="4496">
        <f t="shared" si="18"/>
        <v>150</v>
      </c>
      <c r="F70" s="4498">
        <f t="shared" si="18"/>
        <v>150</v>
      </c>
      <c r="G70" s="4497">
        <f t="shared" si="18"/>
        <v>100</v>
      </c>
      <c r="H70" s="4496">
        <f t="shared" si="18"/>
        <v>250</v>
      </c>
      <c r="I70" s="4495">
        <f t="shared" si="18"/>
        <v>10</v>
      </c>
      <c r="J70" s="4530">
        <f t="shared" si="18"/>
        <v>0</v>
      </c>
      <c r="K70" s="4497">
        <f t="shared" si="18"/>
        <v>0</v>
      </c>
      <c r="L70" s="4497">
        <f t="shared" si="18"/>
        <v>0</v>
      </c>
      <c r="M70" s="4486">
        <f t="shared" si="18"/>
        <v>0</v>
      </c>
      <c r="N70" s="4532">
        <f t="shared" si="18"/>
        <v>0</v>
      </c>
      <c r="O70" s="4531">
        <f t="shared" si="18"/>
        <v>0</v>
      </c>
      <c r="P70" s="4531">
        <f t="shared" si="18"/>
        <v>0</v>
      </c>
      <c r="Q70" s="4489">
        <f t="shared" si="18"/>
        <v>0</v>
      </c>
      <c r="R70" s="4498">
        <f t="shared" si="18"/>
        <v>0</v>
      </c>
      <c r="S70" s="4497">
        <f t="shared" si="18"/>
        <v>0</v>
      </c>
      <c r="T70" s="4497">
        <f t="shared" si="18"/>
        <v>0</v>
      </c>
      <c r="U70" s="4486">
        <f t="shared" si="18"/>
        <v>0</v>
      </c>
      <c r="V70" s="4532">
        <f t="shared" si="18"/>
        <v>0</v>
      </c>
      <c r="W70" s="4531">
        <f t="shared" si="18"/>
        <v>0</v>
      </c>
      <c r="X70" s="4531">
        <f t="shared" si="18"/>
        <v>0</v>
      </c>
      <c r="Y70" s="4489">
        <f t="shared" si="18"/>
        <v>0</v>
      </c>
      <c r="Z70" s="4530">
        <f t="shared" si="18"/>
        <v>30</v>
      </c>
      <c r="AA70" s="4497">
        <f t="shared" si="18"/>
        <v>45</v>
      </c>
      <c r="AB70" s="4497">
        <f t="shared" si="18"/>
        <v>50</v>
      </c>
      <c r="AC70" s="4486">
        <f t="shared" si="18"/>
        <v>5</v>
      </c>
      <c r="AD70" s="4530">
        <f t="shared" si="18"/>
        <v>30</v>
      </c>
      <c r="AE70" s="4497">
        <f t="shared" si="18"/>
        <v>45</v>
      </c>
      <c r="AF70" s="4497">
        <f t="shared" si="18"/>
        <v>50</v>
      </c>
      <c r="AG70" s="4486">
        <f t="shared" si="18"/>
        <v>5</v>
      </c>
      <c r="AH70" s="4485"/>
    </row>
    <row r="71" spans="1:34" ht="15.75" thickBot="1">
      <c r="A71" s="4529"/>
      <c r="B71" s="4528" t="s">
        <v>777</v>
      </c>
      <c r="C71" s="4527"/>
      <c r="D71" s="4527"/>
      <c r="E71" s="4527"/>
      <c r="F71" s="4527"/>
      <c r="G71" s="4527"/>
      <c r="H71" s="4527"/>
      <c r="I71" s="4526"/>
      <c r="J71" s="4527"/>
      <c r="K71" s="4527"/>
      <c r="L71" s="4527"/>
      <c r="M71" s="4526"/>
      <c r="N71" s="4527"/>
      <c r="O71" s="4527"/>
      <c r="P71" s="4527"/>
      <c r="Q71" s="4526"/>
      <c r="R71" s="4527"/>
      <c r="S71" s="4527"/>
      <c r="T71" s="4527"/>
      <c r="U71" s="4526"/>
      <c r="V71" s="4527"/>
      <c r="W71" s="4527"/>
      <c r="X71" s="4527"/>
      <c r="Y71" s="4526"/>
      <c r="Z71" s="4527"/>
      <c r="AA71" s="4527"/>
      <c r="AB71" s="4527"/>
      <c r="AC71" s="4526"/>
      <c r="AD71" s="4527"/>
      <c r="AE71" s="4527"/>
      <c r="AF71" s="4527"/>
      <c r="AG71" s="4526"/>
      <c r="AH71" s="4525"/>
    </row>
    <row r="72" spans="1:34">
      <c r="A72" s="4449">
        <v>40</v>
      </c>
      <c r="B72" s="4524" t="s">
        <v>776</v>
      </c>
      <c r="C72" s="4508">
        <v>15</v>
      </c>
      <c r="D72" s="4503">
        <v>45</v>
      </c>
      <c r="E72" s="4507">
        <f t="shared" ref="E72:E77" si="19">SUM(C72:D72)</f>
        <v>60</v>
      </c>
      <c r="F72" s="4505">
        <v>60</v>
      </c>
      <c r="G72" s="4503">
        <f t="shared" ref="G72:G77" si="20">L72+P72+T72+X72+AB72+AF72</f>
        <v>40</v>
      </c>
      <c r="H72" s="4507">
        <f t="shared" ref="H72:H77" si="21">F72+G72</f>
        <v>100</v>
      </c>
      <c r="I72" s="4506">
        <f t="shared" ref="I72:I77" si="22">M72+Q72+U72+Y72+AC72+AG72</f>
        <v>4</v>
      </c>
      <c r="J72" s="4504"/>
      <c r="K72" s="4503"/>
      <c r="L72" s="4503"/>
      <c r="M72" s="4502"/>
      <c r="N72" s="4504"/>
      <c r="O72" s="4503"/>
      <c r="P72" s="4503"/>
      <c r="Q72" s="4502"/>
      <c r="R72" s="4505"/>
      <c r="S72" s="4503"/>
      <c r="T72" s="4503"/>
      <c r="U72" s="4502"/>
      <c r="V72" s="4504"/>
      <c r="W72" s="4523"/>
      <c r="X72" s="4503"/>
      <c r="Y72" s="4522"/>
      <c r="Z72" s="4504"/>
      <c r="AA72" s="4503"/>
      <c r="AB72" s="4503"/>
      <c r="AC72" s="4502"/>
      <c r="AD72" s="4504">
        <v>15</v>
      </c>
      <c r="AE72" s="4503">
        <v>45</v>
      </c>
      <c r="AF72" s="4503">
        <v>40</v>
      </c>
      <c r="AG72" s="4502">
        <v>4</v>
      </c>
      <c r="AH72" s="4501" t="s">
        <v>597</v>
      </c>
    </row>
    <row r="73" spans="1:34">
      <c r="A73" s="4519">
        <v>41</v>
      </c>
      <c r="B73" s="4518" t="s">
        <v>775</v>
      </c>
      <c r="C73" s="4517">
        <v>15</v>
      </c>
      <c r="D73" s="4512">
        <v>45</v>
      </c>
      <c r="E73" s="4516">
        <f t="shared" si="19"/>
        <v>60</v>
      </c>
      <c r="F73" s="4514">
        <v>60</v>
      </c>
      <c r="G73" s="4512">
        <f t="shared" si="20"/>
        <v>40</v>
      </c>
      <c r="H73" s="4516">
        <f t="shared" si="21"/>
        <v>100</v>
      </c>
      <c r="I73" s="4515">
        <f t="shared" si="22"/>
        <v>4</v>
      </c>
      <c r="J73" s="4513"/>
      <c r="K73" s="4512"/>
      <c r="L73" s="4512"/>
      <c r="M73" s="4511"/>
      <c r="N73" s="4513"/>
      <c r="O73" s="4512"/>
      <c r="P73" s="4512"/>
      <c r="Q73" s="4511"/>
      <c r="R73" s="4514"/>
      <c r="S73" s="4512"/>
      <c r="T73" s="4512"/>
      <c r="U73" s="4511"/>
      <c r="V73" s="4513"/>
      <c r="W73" s="4521"/>
      <c r="X73" s="4512"/>
      <c r="Y73" s="4520"/>
      <c r="Z73" s="4513"/>
      <c r="AA73" s="4512"/>
      <c r="AB73" s="4512"/>
      <c r="AC73" s="4511"/>
      <c r="AD73" s="4513">
        <v>15</v>
      </c>
      <c r="AE73" s="4512">
        <v>45</v>
      </c>
      <c r="AF73" s="4512">
        <v>40</v>
      </c>
      <c r="AG73" s="4511">
        <v>4</v>
      </c>
      <c r="AH73" s="4510" t="s">
        <v>597</v>
      </c>
    </row>
    <row r="74" spans="1:34" ht="24">
      <c r="A74" s="4519">
        <v>42</v>
      </c>
      <c r="B74" s="4518" t="s">
        <v>774</v>
      </c>
      <c r="C74" s="4517">
        <v>15</v>
      </c>
      <c r="D74" s="4512">
        <v>45</v>
      </c>
      <c r="E74" s="4516">
        <f t="shared" si="19"/>
        <v>60</v>
      </c>
      <c r="F74" s="4514">
        <v>60</v>
      </c>
      <c r="G74" s="4512">
        <f t="shared" si="20"/>
        <v>40</v>
      </c>
      <c r="H74" s="4516">
        <f t="shared" si="21"/>
        <v>100</v>
      </c>
      <c r="I74" s="4515">
        <f t="shared" si="22"/>
        <v>4</v>
      </c>
      <c r="J74" s="4513"/>
      <c r="K74" s="4512"/>
      <c r="L74" s="4512"/>
      <c r="M74" s="4511"/>
      <c r="N74" s="4513"/>
      <c r="O74" s="4512"/>
      <c r="P74" s="4512"/>
      <c r="Q74" s="4511"/>
      <c r="R74" s="4514"/>
      <c r="S74" s="4512"/>
      <c r="T74" s="4512"/>
      <c r="U74" s="4511"/>
      <c r="V74" s="4513"/>
      <c r="W74" s="4521"/>
      <c r="X74" s="4512"/>
      <c r="Y74" s="4520"/>
      <c r="Z74" s="4513"/>
      <c r="AA74" s="4512"/>
      <c r="AB74" s="4512"/>
      <c r="AC74" s="4511"/>
      <c r="AD74" s="4513">
        <v>15</v>
      </c>
      <c r="AE74" s="4512">
        <v>45</v>
      </c>
      <c r="AF74" s="4512">
        <v>40</v>
      </c>
      <c r="AG74" s="4511">
        <v>4</v>
      </c>
      <c r="AH74" s="4510" t="s">
        <v>597</v>
      </c>
    </row>
    <row r="75" spans="1:34">
      <c r="A75" s="4519">
        <v>43</v>
      </c>
      <c r="B75" s="4518" t="s">
        <v>773</v>
      </c>
      <c r="C75" s="4517">
        <v>15</v>
      </c>
      <c r="D75" s="4512">
        <v>45</v>
      </c>
      <c r="E75" s="4516">
        <f t="shared" si="19"/>
        <v>60</v>
      </c>
      <c r="F75" s="4514">
        <v>60</v>
      </c>
      <c r="G75" s="4512">
        <f t="shared" si="20"/>
        <v>40</v>
      </c>
      <c r="H75" s="4516">
        <f t="shared" si="21"/>
        <v>100</v>
      </c>
      <c r="I75" s="4515">
        <f t="shared" si="22"/>
        <v>4</v>
      </c>
      <c r="J75" s="4513"/>
      <c r="K75" s="4512"/>
      <c r="L75" s="4512"/>
      <c r="M75" s="4511"/>
      <c r="N75" s="4513"/>
      <c r="O75" s="4512"/>
      <c r="P75" s="4512"/>
      <c r="Q75" s="4511"/>
      <c r="R75" s="4514"/>
      <c r="S75" s="4512"/>
      <c r="T75" s="4512"/>
      <c r="U75" s="4511"/>
      <c r="V75" s="4513"/>
      <c r="W75" s="4512"/>
      <c r="X75" s="4512"/>
      <c r="Y75" s="4511"/>
      <c r="Z75" s="4513">
        <v>15</v>
      </c>
      <c r="AA75" s="4512">
        <v>45</v>
      </c>
      <c r="AB75" s="4512">
        <v>40</v>
      </c>
      <c r="AC75" s="4511">
        <v>4</v>
      </c>
      <c r="AD75" s="4513"/>
      <c r="AE75" s="4512"/>
      <c r="AF75" s="4512"/>
      <c r="AG75" s="4511"/>
      <c r="AH75" s="4510" t="s">
        <v>663</v>
      </c>
    </row>
    <row r="76" spans="1:34">
      <c r="A76" s="4519">
        <v>44</v>
      </c>
      <c r="B76" s="4518" t="s">
        <v>772</v>
      </c>
      <c r="C76" s="4517">
        <v>15</v>
      </c>
      <c r="D76" s="4512">
        <v>45</v>
      </c>
      <c r="E76" s="4516">
        <f t="shared" si="19"/>
        <v>60</v>
      </c>
      <c r="F76" s="4514">
        <v>60</v>
      </c>
      <c r="G76" s="4512">
        <f t="shared" si="20"/>
        <v>40</v>
      </c>
      <c r="H76" s="4516">
        <f t="shared" si="21"/>
        <v>100</v>
      </c>
      <c r="I76" s="4515">
        <f t="shared" si="22"/>
        <v>4</v>
      </c>
      <c r="J76" s="4513"/>
      <c r="K76" s="4512"/>
      <c r="L76" s="4512"/>
      <c r="M76" s="4511"/>
      <c r="N76" s="4513"/>
      <c r="O76" s="4512"/>
      <c r="P76" s="4512"/>
      <c r="Q76" s="4511"/>
      <c r="R76" s="4514"/>
      <c r="S76" s="4512"/>
      <c r="T76" s="4512"/>
      <c r="U76" s="4511"/>
      <c r="V76" s="4513"/>
      <c r="W76" s="4512"/>
      <c r="X76" s="4512"/>
      <c r="Y76" s="4511"/>
      <c r="Z76" s="4513">
        <v>15</v>
      </c>
      <c r="AA76" s="4512">
        <v>45</v>
      </c>
      <c r="AB76" s="4512">
        <v>40</v>
      </c>
      <c r="AC76" s="4511">
        <v>4</v>
      </c>
      <c r="AD76" s="4513"/>
      <c r="AE76" s="4512"/>
      <c r="AF76" s="4512"/>
      <c r="AG76" s="4511"/>
      <c r="AH76" s="4510" t="s">
        <v>663</v>
      </c>
    </row>
    <row r="77" spans="1:34" ht="15.75" thickBot="1">
      <c r="A77" s="4449">
        <v>45</v>
      </c>
      <c r="B77" s="4509" t="s">
        <v>771</v>
      </c>
      <c r="C77" s="4508">
        <v>15</v>
      </c>
      <c r="D77" s="4503">
        <v>45</v>
      </c>
      <c r="E77" s="4507">
        <f t="shared" si="19"/>
        <v>60</v>
      </c>
      <c r="F77" s="4505">
        <v>60</v>
      </c>
      <c r="G77" s="4503">
        <f t="shared" si="20"/>
        <v>40</v>
      </c>
      <c r="H77" s="4507">
        <f t="shared" si="21"/>
        <v>100</v>
      </c>
      <c r="I77" s="4506">
        <f t="shared" si="22"/>
        <v>4</v>
      </c>
      <c r="J77" s="4504"/>
      <c r="K77" s="4503"/>
      <c r="L77" s="4503"/>
      <c r="M77" s="4502"/>
      <c r="N77" s="4504"/>
      <c r="O77" s="4503"/>
      <c r="P77" s="4503"/>
      <c r="Q77" s="4502"/>
      <c r="R77" s="4505"/>
      <c r="S77" s="4503"/>
      <c r="T77" s="4503"/>
      <c r="U77" s="4502"/>
      <c r="V77" s="4504"/>
      <c r="W77" s="4503"/>
      <c r="X77" s="4503"/>
      <c r="Y77" s="4502"/>
      <c r="Z77" s="4504">
        <v>15</v>
      </c>
      <c r="AA77" s="4503">
        <v>45</v>
      </c>
      <c r="AB77" s="4503">
        <v>40</v>
      </c>
      <c r="AC77" s="4502">
        <v>4</v>
      </c>
      <c r="AD77" s="4504"/>
      <c r="AE77" s="4503"/>
      <c r="AF77" s="4503"/>
      <c r="AG77" s="4502"/>
      <c r="AH77" s="4501" t="s">
        <v>663</v>
      </c>
    </row>
    <row r="78" spans="1:34" ht="15.75" thickBot="1">
      <c r="A78" s="4462"/>
      <c r="B78" s="4500" t="s">
        <v>770</v>
      </c>
      <c r="C78" s="4499">
        <f t="shared" ref="C78:I78" si="23">SUM(C76:C77)</f>
        <v>30</v>
      </c>
      <c r="D78" s="4497">
        <f t="shared" si="23"/>
        <v>90</v>
      </c>
      <c r="E78" s="4496">
        <f t="shared" si="23"/>
        <v>120</v>
      </c>
      <c r="F78" s="4498">
        <f t="shared" si="23"/>
        <v>120</v>
      </c>
      <c r="G78" s="4497">
        <f t="shared" si="23"/>
        <v>80</v>
      </c>
      <c r="H78" s="4496">
        <f t="shared" si="23"/>
        <v>200</v>
      </c>
      <c r="I78" s="4495">
        <f t="shared" si="23"/>
        <v>8</v>
      </c>
      <c r="J78" s="4494">
        <f t="shared" ref="J78:Y78" si="24">SUM(J77:J77)</f>
        <v>0</v>
      </c>
      <c r="K78" s="4487">
        <f t="shared" si="24"/>
        <v>0</v>
      </c>
      <c r="L78" s="4487">
        <f t="shared" si="24"/>
        <v>0</v>
      </c>
      <c r="M78" s="4486">
        <f t="shared" si="24"/>
        <v>0</v>
      </c>
      <c r="N78" s="4493">
        <f t="shared" si="24"/>
        <v>0</v>
      </c>
      <c r="O78" s="4490">
        <f t="shared" si="24"/>
        <v>0</v>
      </c>
      <c r="P78" s="4490">
        <f t="shared" si="24"/>
        <v>0</v>
      </c>
      <c r="Q78" s="4489">
        <f t="shared" si="24"/>
        <v>0</v>
      </c>
      <c r="R78" s="4492">
        <f t="shared" si="24"/>
        <v>0</v>
      </c>
      <c r="S78" s="4487">
        <f t="shared" si="24"/>
        <v>0</v>
      </c>
      <c r="T78" s="4487">
        <f t="shared" si="24"/>
        <v>0</v>
      </c>
      <c r="U78" s="4486">
        <f t="shared" si="24"/>
        <v>0</v>
      </c>
      <c r="V78" s="4491">
        <f t="shared" si="24"/>
        <v>0</v>
      </c>
      <c r="W78" s="4490">
        <f t="shared" si="24"/>
        <v>0</v>
      </c>
      <c r="X78" s="4490">
        <f t="shared" si="24"/>
        <v>0</v>
      </c>
      <c r="Y78" s="4489">
        <f t="shared" si="24"/>
        <v>0</v>
      </c>
      <c r="Z78" s="4488">
        <v>15</v>
      </c>
      <c r="AA78" s="4487">
        <v>45</v>
      </c>
      <c r="AB78" s="4487">
        <v>40</v>
      </c>
      <c r="AC78" s="4486">
        <v>4</v>
      </c>
      <c r="AD78" s="4488">
        <f>SUM(AD73)</f>
        <v>15</v>
      </c>
      <c r="AE78" s="4487">
        <f>SUM(AE73)</f>
        <v>45</v>
      </c>
      <c r="AF78" s="4487">
        <f>SUM(AF73)</f>
        <v>40</v>
      </c>
      <c r="AG78" s="4486">
        <f>SUM(AG73)</f>
        <v>4</v>
      </c>
      <c r="AH78" s="4485"/>
    </row>
    <row r="79" spans="1:34" ht="15.75" thickBot="1">
      <c r="A79" s="4484"/>
      <c r="B79" s="4483" t="s">
        <v>36</v>
      </c>
      <c r="C79" s="4482"/>
      <c r="D79" s="4482"/>
      <c r="E79" s="4482"/>
      <c r="F79" s="4479"/>
      <c r="G79" s="4479"/>
      <c r="H79" s="4479"/>
      <c r="I79" s="4478"/>
      <c r="J79" s="4479"/>
      <c r="K79" s="4479"/>
      <c r="L79" s="4479"/>
      <c r="M79" s="4478"/>
      <c r="N79" s="4481"/>
      <c r="O79" s="4481"/>
      <c r="P79" s="4481"/>
      <c r="Q79" s="4480"/>
      <c r="R79" s="4479"/>
      <c r="S79" s="4479"/>
      <c r="T79" s="4479"/>
      <c r="U79" s="4478"/>
      <c r="V79" s="4481"/>
      <c r="W79" s="4481"/>
      <c r="X79" s="4481"/>
      <c r="Y79" s="4480"/>
      <c r="Z79" s="4479"/>
      <c r="AA79" s="4479"/>
      <c r="AB79" s="4479"/>
      <c r="AC79" s="4478"/>
      <c r="AD79" s="4479"/>
      <c r="AE79" s="4479"/>
      <c r="AF79" s="4479"/>
      <c r="AG79" s="4478"/>
      <c r="AH79" s="4477"/>
    </row>
    <row r="80" spans="1:34">
      <c r="A80" s="4475">
        <v>46</v>
      </c>
      <c r="B80" s="4474" t="s">
        <v>769</v>
      </c>
      <c r="C80" s="4473">
        <f>J80+N80+R80+V80+AD80+Z80</f>
        <v>0</v>
      </c>
      <c r="D80" s="4465">
        <v>15</v>
      </c>
      <c r="E80" s="4472">
        <v>15</v>
      </c>
      <c r="F80" s="4470">
        <v>15</v>
      </c>
      <c r="G80" s="4465">
        <v>10</v>
      </c>
      <c r="H80" s="4472">
        <f>F80+G80</f>
        <v>25</v>
      </c>
      <c r="I80" s="4471">
        <f>M80+Q80+U80+Y80+AC80+AG80</f>
        <v>1</v>
      </c>
      <c r="J80" s="4466"/>
      <c r="K80" s="4465">
        <v>15</v>
      </c>
      <c r="L80" s="4465">
        <v>10</v>
      </c>
      <c r="M80" s="4464">
        <v>1</v>
      </c>
      <c r="N80" s="4469"/>
      <c r="O80" s="4468"/>
      <c r="P80" s="4468"/>
      <c r="Q80" s="4467"/>
      <c r="R80" s="4470"/>
      <c r="S80" s="4465"/>
      <c r="T80" s="4465"/>
      <c r="U80" s="4464"/>
      <c r="V80" s="4469"/>
      <c r="W80" s="4468"/>
      <c r="X80" s="4468"/>
      <c r="Y80" s="4467"/>
      <c r="Z80" s="4466"/>
      <c r="AA80" s="4465"/>
      <c r="AB80" s="4465"/>
      <c r="AC80" s="4464"/>
      <c r="AD80" s="4466"/>
      <c r="AE80" s="4465"/>
      <c r="AF80" s="4465"/>
      <c r="AG80" s="4464"/>
      <c r="AH80" s="4476" t="s">
        <v>628</v>
      </c>
    </row>
    <row r="81" spans="1:34">
      <c r="A81" s="4475">
        <v>47</v>
      </c>
      <c r="B81" s="4474" t="s">
        <v>768</v>
      </c>
      <c r="C81" s="4473">
        <f>J81+N81+R81+V81+AD81+Z81</f>
        <v>0</v>
      </c>
      <c r="D81" s="4465">
        <v>150</v>
      </c>
      <c r="E81" s="4472">
        <f>SUM(C81:D81)</f>
        <v>150</v>
      </c>
      <c r="F81" s="4470">
        <v>150</v>
      </c>
      <c r="G81" s="4465">
        <v>50</v>
      </c>
      <c r="H81" s="4472">
        <f>F81+G81</f>
        <v>200</v>
      </c>
      <c r="I81" s="4471">
        <f>M81+Q81+U81+Y81+AC81+AG81</f>
        <v>8</v>
      </c>
      <c r="J81" s="4466"/>
      <c r="K81" s="4465">
        <v>150</v>
      </c>
      <c r="L81" s="4465">
        <v>50</v>
      </c>
      <c r="M81" s="4464">
        <v>8</v>
      </c>
      <c r="N81" s="4469"/>
      <c r="O81" s="4468"/>
      <c r="P81" s="4468"/>
      <c r="Q81" s="4467"/>
      <c r="R81" s="4470"/>
      <c r="S81" s="4465"/>
      <c r="T81" s="4465"/>
      <c r="U81" s="4464"/>
      <c r="V81" s="4469"/>
      <c r="W81" s="4468"/>
      <c r="X81" s="4468"/>
      <c r="Y81" s="4467"/>
      <c r="Z81" s="4466"/>
      <c r="AA81" s="4465"/>
      <c r="AB81" s="4465"/>
      <c r="AC81" s="4464"/>
      <c r="AD81" s="4466"/>
      <c r="AE81" s="4465"/>
      <c r="AF81" s="4465"/>
      <c r="AG81" s="4464"/>
      <c r="AH81" s="4463" t="s">
        <v>628</v>
      </c>
    </row>
    <row r="82" spans="1:34">
      <c r="A82" s="4475">
        <v>48</v>
      </c>
      <c r="B82" s="4474" t="s">
        <v>767</v>
      </c>
      <c r="C82" s="4473">
        <f>J82+N82+R82+V82+AD82+Z82</f>
        <v>0</v>
      </c>
      <c r="D82" s="4465">
        <v>300</v>
      </c>
      <c r="E82" s="4472">
        <f>SUM(C82:D82)</f>
        <v>300</v>
      </c>
      <c r="F82" s="4470">
        <v>300</v>
      </c>
      <c r="G82" s="4465">
        <v>50</v>
      </c>
      <c r="H82" s="4472">
        <f>F82+G82</f>
        <v>350</v>
      </c>
      <c r="I82" s="4471">
        <v>14</v>
      </c>
      <c r="J82" s="4466"/>
      <c r="K82" s="4465"/>
      <c r="L82" s="4465"/>
      <c r="M82" s="4464"/>
      <c r="N82" s="4469"/>
      <c r="O82" s="4468">
        <v>150</v>
      </c>
      <c r="P82" s="4468">
        <v>25</v>
      </c>
      <c r="Q82" s="4467">
        <v>7</v>
      </c>
      <c r="R82" s="4470"/>
      <c r="S82" s="4465">
        <v>150</v>
      </c>
      <c r="T82" s="4465">
        <v>25</v>
      </c>
      <c r="U82" s="4464">
        <v>7</v>
      </c>
      <c r="V82" s="4469"/>
      <c r="W82" s="4468"/>
      <c r="X82" s="4468"/>
      <c r="Y82" s="4467"/>
      <c r="Z82" s="4466"/>
      <c r="AA82" s="4465"/>
      <c r="AB82" s="4465"/>
      <c r="AC82" s="4464"/>
      <c r="AD82" s="4466"/>
      <c r="AE82" s="4465"/>
      <c r="AF82" s="4465"/>
      <c r="AG82" s="4464"/>
      <c r="AH82" s="4463" t="s">
        <v>766</v>
      </c>
    </row>
    <row r="83" spans="1:34">
      <c r="A83" s="4475">
        <v>49</v>
      </c>
      <c r="B83" s="4474" t="s">
        <v>765</v>
      </c>
      <c r="C83" s="4473">
        <f>J83+N83+R83+V83+AD83+Z83</f>
        <v>0</v>
      </c>
      <c r="D83" s="4465">
        <v>350</v>
      </c>
      <c r="E83" s="4472">
        <v>350</v>
      </c>
      <c r="F83" s="4470">
        <v>350</v>
      </c>
      <c r="G83" s="4465">
        <v>90</v>
      </c>
      <c r="H83" s="4472">
        <v>450</v>
      </c>
      <c r="I83" s="4471">
        <v>18</v>
      </c>
      <c r="J83" s="4466"/>
      <c r="K83" s="4465"/>
      <c r="L83" s="4465"/>
      <c r="M83" s="4464"/>
      <c r="N83" s="4469"/>
      <c r="O83" s="4468"/>
      <c r="P83" s="4468"/>
      <c r="Q83" s="4467"/>
      <c r="R83" s="4470"/>
      <c r="S83" s="4465"/>
      <c r="T83" s="4465"/>
      <c r="U83" s="4464"/>
      <c r="V83" s="4469"/>
      <c r="W83" s="4468">
        <v>170</v>
      </c>
      <c r="X83" s="4468">
        <v>55</v>
      </c>
      <c r="Y83" s="4467">
        <v>9</v>
      </c>
      <c r="Z83" s="4466"/>
      <c r="AA83" s="4465">
        <v>180</v>
      </c>
      <c r="AB83" s="4465">
        <v>45</v>
      </c>
      <c r="AC83" s="4464">
        <v>9</v>
      </c>
      <c r="AD83" s="4466"/>
      <c r="AE83" s="4465"/>
      <c r="AF83" s="4465"/>
      <c r="AG83" s="4464"/>
      <c r="AH83" s="4463" t="s">
        <v>764</v>
      </c>
    </row>
    <row r="84" spans="1:34" ht="15.75" thickBot="1">
      <c r="A84" s="4475">
        <v>50</v>
      </c>
      <c r="B84" s="4474" t="s">
        <v>763</v>
      </c>
      <c r="C84" s="4473">
        <f>J84+N84+R84+V84+AD84+Z84</f>
        <v>0</v>
      </c>
      <c r="D84" s="4465">
        <v>180</v>
      </c>
      <c r="E84" s="4472">
        <v>180</v>
      </c>
      <c r="F84" s="4470">
        <v>180</v>
      </c>
      <c r="G84" s="4465">
        <v>70</v>
      </c>
      <c r="H84" s="4472">
        <v>250</v>
      </c>
      <c r="I84" s="4471">
        <f>M84+Q84+U84+Y84+AC84+AG84</f>
        <v>10</v>
      </c>
      <c r="J84" s="4466"/>
      <c r="K84" s="4465"/>
      <c r="L84" s="4465"/>
      <c r="M84" s="4464"/>
      <c r="N84" s="4469"/>
      <c r="O84" s="4468"/>
      <c r="P84" s="4468"/>
      <c r="Q84" s="4467"/>
      <c r="R84" s="4470"/>
      <c r="S84" s="4465"/>
      <c r="T84" s="4465"/>
      <c r="U84" s="4464"/>
      <c r="V84" s="4469"/>
      <c r="W84" s="4468"/>
      <c r="X84" s="4468"/>
      <c r="Y84" s="4467"/>
      <c r="Z84" s="4466"/>
      <c r="AA84" s="4465"/>
      <c r="AB84" s="4465"/>
      <c r="AC84" s="4464"/>
      <c r="AD84" s="4466"/>
      <c r="AE84" s="4465">
        <v>180</v>
      </c>
      <c r="AF84" s="4465">
        <v>70</v>
      </c>
      <c r="AG84" s="4464">
        <v>10</v>
      </c>
      <c r="AH84" s="4463" t="s">
        <v>532</v>
      </c>
    </row>
    <row r="85" spans="1:34" ht="15.75" thickBot="1">
      <c r="A85" s="4462"/>
      <c r="B85" s="4461" t="s">
        <v>762</v>
      </c>
      <c r="C85" s="4460">
        <f t="shared" ref="C85:AG85" si="25">SUM(C80:C84)</f>
        <v>0</v>
      </c>
      <c r="D85" s="4452">
        <f t="shared" si="25"/>
        <v>995</v>
      </c>
      <c r="E85" s="4459">
        <f t="shared" si="25"/>
        <v>995</v>
      </c>
      <c r="F85" s="4457">
        <f t="shared" si="25"/>
        <v>995</v>
      </c>
      <c r="G85" s="4452">
        <f t="shared" si="25"/>
        <v>270</v>
      </c>
      <c r="H85" s="4459">
        <f t="shared" si="25"/>
        <v>1275</v>
      </c>
      <c r="I85" s="4458">
        <f t="shared" si="25"/>
        <v>51</v>
      </c>
      <c r="J85" s="4453">
        <f t="shared" si="25"/>
        <v>0</v>
      </c>
      <c r="K85" s="4452">
        <f t="shared" si="25"/>
        <v>165</v>
      </c>
      <c r="L85" s="4452">
        <f t="shared" si="25"/>
        <v>60</v>
      </c>
      <c r="M85" s="4451">
        <f t="shared" si="25"/>
        <v>9</v>
      </c>
      <c r="N85" s="4456">
        <f t="shared" si="25"/>
        <v>0</v>
      </c>
      <c r="O85" s="4455">
        <f t="shared" si="25"/>
        <v>150</v>
      </c>
      <c r="P85" s="4455">
        <f t="shared" si="25"/>
        <v>25</v>
      </c>
      <c r="Q85" s="4454">
        <f t="shared" si="25"/>
        <v>7</v>
      </c>
      <c r="R85" s="4457">
        <f t="shared" si="25"/>
        <v>0</v>
      </c>
      <c r="S85" s="4452">
        <f t="shared" si="25"/>
        <v>150</v>
      </c>
      <c r="T85" s="4452">
        <f t="shared" si="25"/>
        <v>25</v>
      </c>
      <c r="U85" s="4451">
        <f t="shared" si="25"/>
        <v>7</v>
      </c>
      <c r="V85" s="4456">
        <f t="shared" si="25"/>
        <v>0</v>
      </c>
      <c r="W85" s="4455">
        <f t="shared" si="25"/>
        <v>170</v>
      </c>
      <c r="X85" s="4455">
        <f t="shared" si="25"/>
        <v>55</v>
      </c>
      <c r="Y85" s="4454">
        <f t="shared" si="25"/>
        <v>9</v>
      </c>
      <c r="Z85" s="4453">
        <f t="shared" si="25"/>
        <v>0</v>
      </c>
      <c r="AA85" s="4452">
        <f t="shared" si="25"/>
        <v>180</v>
      </c>
      <c r="AB85" s="4452">
        <f t="shared" si="25"/>
        <v>45</v>
      </c>
      <c r="AC85" s="4451">
        <f t="shared" si="25"/>
        <v>9</v>
      </c>
      <c r="AD85" s="4453">
        <f t="shared" si="25"/>
        <v>0</v>
      </c>
      <c r="AE85" s="4452">
        <f t="shared" si="25"/>
        <v>180</v>
      </c>
      <c r="AF85" s="4452">
        <f t="shared" si="25"/>
        <v>70</v>
      </c>
      <c r="AG85" s="4451">
        <f t="shared" si="25"/>
        <v>10</v>
      </c>
      <c r="AH85" s="4450"/>
    </row>
    <row r="86" spans="1:34" ht="15.75" thickBot="1">
      <c r="A86" s="4449">
        <v>51</v>
      </c>
      <c r="B86" s="4448" t="s">
        <v>421</v>
      </c>
      <c r="C86" s="3152">
        <v>4</v>
      </c>
      <c r="D86" s="3137">
        <v>0</v>
      </c>
      <c r="E86" s="3150">
        <v>4</v>
      </c>
      <c r="F86" s="3151">
        <v>4</v>
      </c>
      <c r="G86" s="3137">
        <v>0</v>
      </c>
      <c r="H86" s="3150">
        <v>4</v>
      </c>
      <c r="I86" s="3149">
        <v>0</v>
      </c>
      <c r="J86" s="3148">
        <v>4</v>
      </c>
      <c r="K86" s="3137">
        <v>0</v>
      </c>
      <c r="L86" s="3137">
        <v>0</v>
      </c>
      <c r="M86" s="3147">
        <v>0</v>
      </c>
      <c r="N86" s="3144"/>
      <c r="O86" s="3143"/>
      <c r="P86" s="3143"/>
      <c r="Q86" s="3142"/>
      <c r="R86" s="3146"/>
      <c r="S86" s="3137"/>
      <c r="T86" s="3137"/>
      <c r="U86" s="3147"/>
      <c r="V86" s="3144"/>
      <c r="W86" s="3143"/>
      <c r="X86" s="3143"/>
      <c r="Y86" s="3142"/>
      <c r="Z86" s="4447"/>
      <c r="AA86" s="3140"/>
      <c r="AB86" s="3137"/>
      <c r="AC86" s="3139"/>
      <c r="AD86" s="3138"/>
      <c r="AE86" s="3137"/>
      <c r="AF86" s="3137"/>
      <c r="AG86" s="3136"/>
      <c r="AH86" s="3135" t="s">
        <v>471</v>
      </c>
    </row>
    <row r="87" spans="1:34" ht="15.75" thickBot="1">
      <c r="A87" s="4446"/>
      <c r="B87" s="4445"/>
      <c r="C87" s="4444"/>
      <c r="D87" s="4444"/>
      <c r="E87" s="4444"/>
      <c r="F87" s="4444"/>
      <c r="G87" s="4444"/>
      <c r="H87" s="4444"/>
      <c r="I87" s="4444"/>
      <c r="J87" s="4444"/>
      <c r="K87" s="4444"/>
      <c r="L87" s="4444"/>
      <c r="M87" s="4444"/>
      <c r="N87" s="4444"/>
      <c r="O87" s="4444"/>
      <c r="P87" s="4444"/>
      <c r="Q87" s="4444"/>
      <c r="R87" s="4444"/>
      <c r="S87" s="4444"/>
      <c r="T87" s="4444"/>
      <c r="U87" s="4444"/>
      <c r="V87" s="4444"/>
      <c r="W87" s="4444"/>
      <c r="X87" s="4444"/>
      <c r="Y87" s="4444"/>
      <c r="Z87" s="4444"/>
      <c r="AA87" s="4444"/>
      <c r="AB87" s="4444"/>
      <c r="AC87" s="4444"/>
      <c r="AD87" s="4444"/>
      <c r="AE87" s="4444"/>
      <c r="AF87" s="4444"/>
      <c r="AG87" s="4444"/>
      <c r="AH87" s="4444"/>
    </row>
    <row r="88" spans="1:34" ht="15.75" thickBot="1">
      <c r="A88" s="4443"/>
      <c r="B88" s="4442" t="s">
        <v>761</v>
      </c>
      <c r="C88" s="4438"/>
      <c r="D88" s="4438"/>
      <c r="E88" s="4438"/>
      <c r="F88" s="4438"/>
      <c r="G88" s="4438"/>
      <c r="H88" s="4438"/>
      <c r="I88" s="4441"/>
      <c r="J88" s="4438"/>
      <c r="K88" s="4438"/>
      <c r="L88" s="4438"/>
      <c r="M88" s="4437"/>
      <c r="N88" s="4440"/>
      <c r="O88" s="4440"/>
      <c r="P88" s="4440"/>
      <c r="Q88" s="4439"/>
      <c r="R88" s="4438"/>
      <c r="S88" s="4438"/>
      <c r="T88" s="4438"/>
      <c r="U88" s="4437"/>
      <c r="V88" s="4440"/>
      <c r="W88" s="4440"/>
      <c r="X88" s="4440"/>
      <c r="Y88" s="4439"/>
      <c r="Z88" s="4438"/>
      <c r="AA88" s="4438"/>
      <c r="AB88" s="4438"/>
      <c r="AC88" s="4437"/>
      <c r="AD88" s="4438"/>
      <c r="AE88" s="4438"/>
      <c r="AF88" s="4438"/>
      <c r="AG88" s="4437"/>
      <c r="AH88" s="4436"/>
    </row>
    <row r="89" spans="1:34" ht="15.75" thickBot="1">
      <c r="A89" s="4435" t="s">
        <v>760</v>
      </c>
      <c r="B89" s="4434" t="s">
        <v>759</v>
      </c>
      <c r="C89" s="4426">
        <f>C64+C57+C39+C18+C78+C85+C86</f>
        <v>679</v>
      </c>
      <c r="D89" s="4425">
        <f>D64+D57+D39+D18+D78+D85+D86</f>
        <v>2465</v>
      </c>
      <c r="E89" s="4433">
        <f t="shared" ref="E89:AG89" si="26">E64+E57+E39+E18+E78+E85</f>
        <v>3140</v>
      </c>
      <c r="F89" s="4426">
        <f t="shared" si="26"/>
        <v>3140</v>
      </c>
      <c r="G89" s="4425">
        <f t="shared" si="26"/>
        <v>1410</v>
      </c>
      <c r="H89" s="4432">
        <f t="shared" si="26"/>
        <v>4560</v>
      </c>
      <c r="I89" s="4431">
        <f t="shared" si="26"/>
        <v>180</v>
      </c>
      <c r="J89" s="4426">
        <f t="shared" si="26"/>
        <v>150</v>
      </c>
      <c r="K89" s="4425">
        <f t="shared" si="26"/>
        <v>405</v>
      </c>
      <c r="L89" s="4425">
        <f t="shared" si="26"/>
        <v>235</v>
      </c>
      <c r="M89" s="4427">
        <f t="shared" si="26"/>
        <v>31</v>
      </c>
      <c r="N89" s="4430">
        <f t="shared" si="26"/>
        <v>135</v>
      </c>
      <c r="O89" s="4429">
        <f t="shared" si="26"/>
        <v>420</v>
      </c>
      <c r="P89" s="4429">
        <f t="shared" si="26"/>
        <v>210</v>
      </c>
      <c r="Q89" s="4428">
        <f t="shared" si="26"/>
        <v>30</v>
      </c>
      <c r="R89" s="4426">
        <f t="shared" si="26"/>
        <v>150</v>
      </c>
      <c r="S89" s="4425">
        <f t="shared" si="26"/>
        <v>405</v>
      </c>
      <c r="T89" s="4425">
        <f t="shared" si="26"/>
        <v>210</v>
      </c>
      <c r="U89" s="4427">
        <f t="shared" si="26"/>
        <v>30</v>
      </c>
      <c r="V89" s="4430">
        <f t="shared" si="26"/>
        <v>90</v>
      </c>
      <c r="W89" s="4429">
        <f t="shared" si="26"/>
        <v>425</v>
      </c>
      <c r="X89" s="4429">
        <f t="shared" si="26"/>
        <v>250</v>
      </c>
      <c r="Y89" s="4428">
        <f t="shared" si="26"/>
        <v>30</v>
      </c>
      <c r="Z89" s="4426">
        <f t="shared" si="26"/>
        <v>75</v>
      </c>
      <c r="AA89" s="4425">
        <f t="shared" si="26"/>
        <v>405</v>
      </c>
      <c r="AB89" s="4425">
        <f t="shared" si="26"/>
        <v>245</v>
      </c>
      <c r="AC89" s="4427">
        <f t="shared" si="26"/>
        <v>29</v>
      </c>
      <c r="AD89" s="4426">
        <f t="shared" si="26"/>
        <v>90</v>
      </c>
      <c r="AE89" s="4425">
        <f t="shared" si="26"/>
        <v>390</v>
      </c>
      <c r="AF89" s="4425">
        <f t="shared" si="26"/>
        <v>270</v>
      </c>
      <c r="AG89" s="4424">
        <f t="shared" si="26"/>
        <v>30</v>
      </c>
      <c r="AH89" s="4423"/>
    </row>
    <row r="90" spans="1:34" ht="15.75" thickBot="1">
      <c r="A90" s="4422" t="s">
        <v>758</v>
      </c>
      <c r="B90" s="4421" t="s">
        <v>757</v>
      </c>
      <c r="C90" s="4413">
        <f t="shared" ref="C90:AF90" si="27">C18+C39+C57+C70+C78+C85</f>
        <v>675</v>
      </c>
      <c r="D90" s="4412">
        <f t="shared" si="27"/>
        <v>2465</v>
      </c>
      <c r="E90" s="4420">
        <f t="shared" si="27"/>
        <v>3140</v>
      </c>
      <c r="F90" s="4413">
        <f t="shared" si="27"/>
        <v>3140</v>
      </c>
      <c r="G90" s="4412">
        <f t="shared" si="27"/>
        <v>1410</v>
      </c>
      <c r="H90" s="4419">
        <f t="shared" si="27"/>
        <v>4560</v>
      </c>
      <c r="I90" s="4418">
        <f t="shared" si="27"/>
        <v>180</v>
      </c>
      <c r="J90" s="4413">
        <f t="shared" si="27"/>
        <v>150</v>
      </c>
      <c r="K90" s="4412">
        <f t="shared" si="27"/>
        <v>405</v>
      </c>
      <c r="L90" s="4412">
        <f t="shared" si="27"/>
        <v>235</v>
      </c>
      <c r="M90" s="4414">
        <f t="shared" si="27"/>
        <v>31</v>
      </c>
      <c r="N90" s="4417">
        <f t="shared" si="27"/>
        <v>135</v>
      </c>
      <c r="O90" s="4416">
        <f t="shared" si="27"/>
        <v>420</v>
      </c>
      <c r="P90" s="4416">
        <f t="shared" si="27"/>
        <v>210</v>
      </c>
      <c r="Q90" s="4415">
        <f t="shared" si="27"/>
        <v>30</v>
      </c>
      <c r="R90" s="4413">
        <f t="shared" si="27"/>
        <v>150</v>
      </c>
      <c r="S90" s="4412">
        <f t="shared" si="27"/>
        <v>405</v>
      </c>
      <c r="T90" s="4412">
        <f t="shared" si="27"/>
        <v>210</v>
      </c>
      <c r="U90" s="4414">
        <f t="shared" si="27"/>
        <v>30</v>
      </c>
      <c r="V90" s="4417">
        <f t="shared" si="27"/>
        <v>90</v>
      </c>
      <c r="W90" s="4416">
        <f t="shared" si="27"/>
        <v>425</v>
      </c>
      <c r="X90" s="4416">
        <f t="shared" si="27"/>
        <v>250</v>
      </c>
      <c r="Y90" s="4415">
        <f t="shared" si="27"/>
        <v>30</v>
      </c>
      <c r="Z90" s="4413">
        <f t="shared" si="27"/>
        <v>75</v>
      </c>
      <c r="AA90" s="4412">
        <f t="shared" si="27"/>
        <v>405</v>
      </c>
      <c r="AB90" s="4412">
        <f t="shared" si="27"/>
        <v>245</v>
      </c>
      <c r="AC90" s="4414">
        <f t="shared" si="27"/>
        <v>29</v>
      </c>
      <c r="AD90" s="4413">
        <f t="shared" si="27"/>
        <v>90</v>
      </c>
      <c r="AE90" s="4412">
        <f t="shared" si="27"/>
        <v>390</v>
      </c>
      <c r="AF90" s="4412">
        <f t="shared" si="27"/>
        <v>270</v>
      </c>
      <c r="AG90" s="4411" t="e">
        <f>AG18+AG39+AG57+AG70+AG78+AG85+#REF!</f>
        <v>#REF!</v>
      </c>
      <c r="AH90" s="4410"/>
    </row>
    <row r="91" spans="1:34" ht="15.75" thickBot="1">
      <c r="A91" s="4383"/>
      <c r="B91" s="4409"/>
      <c r="C91" s="4393"/>
      <c r="D91" s="4393"/>
      <c r="E91" s="4393"/>
      <c r="F91" s="4408"/>
      <c r="G91" s="4393"/>
      <c r="H91" s="4408"/>
      <c r="I91" s="4392"/>
      <c r="J91" s="4405"/>
      <c r="K91" s="4405"/>
      <c r="L91" s="4405"/>
      <c r="M91" s="4404"/>
      <c r="N91" s="4407"/>
      <c r="O91" s="4407"/>
      <c r="P91" s="4407"/>
      <c r="Q91" s="4406"/>
      <c r="R91" s="4405"/>
      <c r="S91" s="4405"/>
      <c r="T91" s="4405"/>
      <c r="U91" s="4404"/>
      <c r="V91" s="4407"/>
      <c r="W91" s="4407"/>
      <c r="X91" s="4407"/>
      <c r="Y91" s="4406"/>
      <c r="Z91" s="4405"/>
      <c r="AA91" s="4405"/>
      <c r="AB91" s="4405"/>
      <c r="AC91" s="4404"/>
      <c r="AD91" s="4405"/>
      <c r="AE91" s="4405"/>
      <c r="AF91" s="4405"/>
      <c r="AG91" s="4404"/>
      <c r="AH91" s="4403"/>
    </row>
    <row r="92" spans="1:34" ht="15.75" thickBot="1">
      <c r="A92" s="4383"/>
      <c r="B92" s="4402"/>
      <c r="C92" s="4961"/>
      <c r="D92" s="4961"/>
      <c r="E92" s="4393"/>
      <c r="F92" s="4389"/>
      <c r="G92" s="4393"/>
      <c r="H92" s="4953" t="s">
        <v>756</v>
      </c>
      <c r="I92" s="4953"/>
      <c r="J92" s="4962" t="s">
        <v>14</v>
      </c>
      <c r="K92" s="4962"/>
      <c r="L92" s="4962"/>
      <c r="M92" s="4962"/>
      <c r="N92" s="4963" t="s">
        <v>15</v>
      </c>
      <c r="O92" s="4963"/>
      <c r="P92" s="4963"/>
      <c r="Q92" s="4963"/>
      <c r="R92" s="4964" t="s">
        <v>16</v>
      </c>
      <c r="S92" s="4964"/>
      <c r="T92" s="4964"/>
      <c r="U92" s="4964"/>
      <c r="V92" s="4963" t="s">
        <v>17</v>
      </c>
      <c r="W92" s="4963"/>
      <c r="X92" s="4963"/>
      <c r="Y92" s="4963"/>
      <c r="Z92" s="4964" t="s">
        <v>18</v>
      </c>
      <c r="AA92" s="4964"/>
      <c r="AB92" s="4964"/>
      <c r="AC92" s="4964"/>
      <c r="AD92" s="4964" t="s">
        <v>19</v>
      </c>
      <c r="AE92" s="4964"/>
      <c r="AF92" s="4964"/>
      <c r="AG92" s="4964"/>
      <c r="AH92" s="4401" t="s">
        <v>22</v>
      </c>
    </row>
    <row r="93" spans="1:34" ht="15.75" thickBot="1">
      <c r="A93" s="4383"/>
      <c r="B93" s="4396"/>
      <c r="C93" s="4400"/>
      <c r="D93" s="4400"/>
      <c r="E93" s="4400"/>
      <c r="F93" s="4389"/>
      <c r="G93" s="4400"/>
      <c r="H93" s="4956" t="s">
        <v>460</v>
      </c>
      <c r="I93" s="4956"/>
      <c r="J93" s="4957">
        <v>4</v>
      </c>
      <c r="K93" s="4957"/>
      <c r="L93" s="4957"/>
      <c r="M93" s="4957"/>
      <c r="N93" s="4958">
        <v>3</v>
      </c>
      <c r="O93" s="4958"/>
      <c r="P93" s="4958"/>
      <c r="Q93" s="4958"/>
      <c r="R93" s="4949">
        <v>2</v>
      </c>
      <c r="S93" s="4949"/>
      <c r="T93" s="4949"/>
      <c r="U93" s="4949"/>
      <c r="V93" s="4958">
        <v>0</v>
      </c>
      <c r="W93" s="4958"/>
      <c r="X93" s="4958"/>
      <c r="Y93" s="4958"/>
      <c r="Z93" s="4949">
        <v>1</v>
      </c>
      <c r="AA93" s="4949"/>
      <c r="AB93" s="4949"/>
      <c r="AC93" s="4949"/>
      <c r="AD93" s="4949">
        <v>1</v>
      </c>
      <c r="AE93" s="4949"/>
      <c r="AF93" s="4949"/>
      <c r="AG93" s="4949"/>
      <c r="AH93" s="4399">
        <v>16</v>
      </c>
    </row>
    <row r="94" spans="1:34" ht="15.75" thickBot="1">
      <c r="A94" s="4383"/>
      <c r="B94" s="4396"/>
      <c r="C94" s="4390"/>
      <c r="D94" s="4398">
        <f>D90-D85</f>
        <v>1470</v>
      </c>
      <c r="E94" s="4390"/>
      <c r="F94" s="4389"/>
      <c r="G94" s="4390"/>
      <c r="H94" s="4953" t="s">
        <v>459</v>
      </c>
      <c r="I94" s="4953"/>
      <c r="J94" s="4954">
        <v>6</v>
      </c>
      <c r="K94" s="4954"/>
      <c r="L94" s="4954"/>
      <c r="M94" s="4954"/>
      <c r="N94" s="4955">
        <v>7</v>
      </c>
      <c r="O94" s="4955"/>
      <c r="P94" s="4955"/>
      <c r="Q94" s="4955"/>
      <c r="R94" s="4948">
        <v>6</v>
      </c>
      <c r="S94" s="4948"/>
      <c r="T94" s="4948"/>
      <c r="U94" s="4948"/>
      <c r="V94" s="4955">
        <v>10</v>
      </c>
      <c r="W94" s="4955"/>
      <c r="X94" s="4955"/>
      <c r="Y94" s="4955"/>
      <c r="Z94" s="4948">
        <v>6</v>
      </c>
      <c r="AA94" s="4948"/>
      <c r="AB94" s="4948"/>
      <c r="AC94" s="4948"/>
      <c r="AD94" s="4948">
        <v>8</v>
      </c>
      <c r="AE94" s="4948"/>
      <c r="AF94" s="4948"/>
      <c r="AG94" s="4948"/>
      <c r="AH94" s="4397">
        <f>SUM(J94:AG94)</f>
        <v>43</v>
      </c>
    </row>
    <row r="95" spans="1:34">
      <c r="A95" s="4383"/>
      <c r="B95" s="4396"/>
      <c r="C95" s="4390"/>
      <c r="D95" s="4390"/>
      <c r="E95" s="4390"/>
      <c r="F95" s="4389"/>
      <c r="G95" s="4390"/>
      <c r="H95" s="4950"/>
      <c r="I95" s="4950"/>
      <c r="J95" s="4393"/>
      <c r="K95" s="4393"/>
      <c r="L95" s="4393"/>
      <c r="M95" s="4392"/>
      <c r="N95" s="4395"/>
      <c r="O95" s="4395"/>
      <c r="P95" s="4395"/>
      <c r="Q95" s="4394"/>
      <c r="R95" s="4393"/>
      <c r="S95" s="4393"/>
      <c r="T95" s="4393"/>
      <c r="U95" s="4392"/>
      <c r="V95" s="4395"/>
      <c r="W95" s="4395"/>
      <c r="X95" s="4395"/>
      <c r="Y95" s="4394"/>
      <c r="Z95" s="4393"/>
      <c r="AA95" s="4393"/>
      <c r="AB95" s="4393"/>
      <c r="AC95" s="4392"/>
      <c r="AD95" s="4393"/>
      <c r="AE95" s="4393"/>
      <c r="AF95" s="4393"/>
      <c r="AG95" s="4392"/>
      <c r="AH95" s="4384"/>
    </row>
    <row r="96" spans="1:34">
      <c r="A96" s="4383"/>
      <c r="B96" s="4391"/>
      <c r="C96" s="4390"/>
      <c r="D96" s="4390"/>
      <c r="E96" s="4390"/>
      <c r="F96" s="4389"/>
      <c r="G96" s="4390"/>
      <c r="H96" s="4389"/>
      <c r="I96" s="4388"/>
      <c r="J96" s="4387"/>
      <c r="K96" s="4387"/>
      <c r="L96" s="4385"/>
      <c r="M96" s="4385"/>
      <c r="N96" s="4386"/>
      <c r="O96" s="4386"/>
      <c r="P96" s="4386"/>
      <c r="Q96" s="4386"/>
      <c r="R96" s="4385"/>
      <c r="S96" s="4385"/>
      <c r="T96" s="4385"/>
      <c r="U96" s="4385"/>
      <c r="V96" s="4386"/>
      <c r="W96" s="4386"/>
      <c r="X96" s="4386"/>
      <c r="Y96" s="4386"/>
      <c r="Z96" s="4385"/>
      <c r="AA96" s="4385"/>
      <c r="AB96" s="4385"/>
      <c r="AC96" s="4385"/>
      <c r="AD96" s="4385"/>
      <c r="AE96" s="4385"/>
      <c r="AF96" s="4385"/>
      <c r="AG96" s="4385"/>
      <c r="AH96" s="4384"/>
    </row>
    <row r="97" spans="1:34">
      <c r="A97" s="4383"/>
      <c r="B97" s="4391"/>
      <c r="C97" s="4390"/>
      <c r="D97" s="4390"/>
      <c r="E97" s="4390"/>
      <c r="F97" s="4389"/>
      <c r="G97" s="4390"/>
      <c r="H97" s="4389"/>
      <c r="I97" s="4388"/>
      <c r="J97" s="4387"/>
      <c r="K97" s="4387"/>
      <c r="L97" s="4385"/>
      <c r="M97" s="4385"/>
      <c r="N97" s="4386"/>
      <c r="O97" s="4386"/>
      <c r="P97" s="4386"/>
      <c r="Q97" s="4386"/>
      <c r="R97" s="4385"/>
      <c r="S97" s="4385"/>
      <c r="T97" s="4385"/>
      <c r="U97" s="4385"/>
      <c r="V97" s="4386"/>
      <c r="W97" s="4386"/>
      <c r="X97" s="4386"/>
      <c r="Y97" s="4386"/>
      <c r="Z97" s="4385"/>
      <c r="AA97" s="4385"/>
      <c r="AB97" s="4385"/>
      <c r="AC97" s="4385"/>
      <c r="AD97" s="4385"/>
      <c r="AE97" s="4385"/>
      <c r="AF97" s="4385"/>
      <c r="AG97" s="4385"/>
      <c r="AH97" s="4384"/>
    </row>
    <row r="98" spans="1:34" ht="15" customHeight="1">
      <c r="A98" s="4383"/>
      <c r="B98" s="4951" t="s">
        <v>755</v>
      </c>
      <c r="C98" s="4951"/>
      <c r="D98" s="4951"/>
      <c r="E98" s="4951"/>
      <c r="F98" s="4951"/>
      <c r="G98" s="4951"/>
      <c r="H98" s="4951"/>
      <c r="I98" s="4951"/>
      <c r="J98" s="4951"/>
      <c r="K98" s="4951"/>
      <c r="L98" s="4951"/>
      <c r="M98" s="4951"/>
      <c r="N98" s="4951"/>
      <c r="O98" s="4951"/>
      <c r="P98" s="4951"/>
      <c r="Q98" s="4951"/>
      <c r="R98" s="4951"/>
      <c r="S98" s="4951"/>
      <c r="T98" s="4951"/>
      <c r="U98" s="4951"/>
      <c r="V98" s="4951"/>
      <c r="W98" s="4951"/>
      <c r="X98" s="4951"/>
      <c r="Y98" s="4951"/>
      <c r="Z98" s="4951"/>
      <c r="AA98" s="4951"/>
      <c r="AB98" s="4951"/>
      <c r="AC98" s="4951"/>
      <c r="AD98" s="4951"/>
      <c r="AE98" s="4951"/>
      <c r="AF98" s="4951"/>
      <c r="AG98" s="4951"/>
      <c r="AH98" s="4951"/>
    </row>
    <row r="99" spans="1:34" ht="15" customHeight="1">
      <c r="A99" s="4383"/>
      <c r="B99" s="4952"/>
      <c r="C99" s="4952"/>
      <c r="D99" s="4952"/>
      <c r="E99" s="4952"/>
      <c r="F99" s="4952"/>
      <c r="G99" s="4952"/>
      <c r="H99" s="4952"/>
      <c r="I99" s="4952"/>
      <c r="J99" s="4952"/>
      <c r="K99" s="4952"/>
      <c r="L99" s="4952"/>
      <c r="M99" s="4952"/>
      <c r="N99" s="4952"/>
      <c r="O99" s="4952"/>
      <c r="P99" s="4952"/>
      <c r="Q99" s="4952"/>
      <c r="R99" s="4379"/>
      <c r="S99" s="4379"/>
      <c r="T99" s="4379"/>
      <c r="U99" s="4380"/>
      <c r="V99" s="4382"/>
      <c r="W99" s="4382"/>
      <c r="X99" s="4382"/>
      <c r="Y99" s="4381"/>
      <c r="Z99" s="4379"/>
      <c r="AA99" s="4379"/>
      <c r="AB99" s="4379"/>
      <c r="AC99" s="4380"/>
      <c r="AD99" s="4379"/>
      <c r="AE99" s="4379"/>
      <c r="AF99" s="4379"/>
      <c r="AG99" s="4380"/>
      <c r="AH99" s="4379"/>
    </row>
  </sheetData>
  <mergeCells count="54">
    <mergeCell ref="C8:C9"/>
    <mergeCell ref="D8:D9"/>
    <mergeCell ref="A1:AB1"/>
    <mergeCell ref="AC1:AH5"/>
    <mergeCell ref="A2:AB2"/>
    <mergeCell ref="A3:AB3"/>
    <mergeCell ref="A4:AB4"/>
    <mergeCell ref="C46:AH46"/>
    <mergeCell ref="C7:E7"/>
    <mergeCell ref="F7:F9"/>
    <mergeCell ref="G7:G9"/>
    <mergeCell ref="H7:H9"/>
    <mergeCell ref="I7:I9"/>
    <mergeCell ref="AD8:AG8"/>
    <mergeCell ref="E8:E9"/>
    <mergeCell ref="J8:M8"/>
    <mergeCell ref="N8:Q8"/>
    <mergeCell ref="R8:U8"/>
    <mergeCell ref="V8:Y8"/>
    <mergeCell ref="Z8:AC8"/>
    <mergeCell ref="C32:H32"/>
    <mergeCell ref="J7:AG7"/>
    <mergeCell ref="AH7:AH9"/>
    <mergeCell ref="F11:I11"/>
    <mergeCell ref="J11:M11"/>
    <mergeCell ref="N20:Z20"/>
    <mergeCell ref="AG27:AH27"/>
    <mergeCell ref="AD35:AG35"/>
    <mergeCell ref="C55:AH55"/>
    <mergeCell ref="C92:D92"/>
    <mergeCell ref="H92:I92"/>
    <mergeCell ref="J92:M92"/>
    <mergeCell ref="N92:Q92"/>
    <mergeCell ref="R92:U92"/>
    <mergeCell ref="V92:Y92"/>
    <mergeCell ref="Z92:AC92"/>
    <mergeCell ref="AD92:AG92"/>
    <mergeCell ref="B99:Q99"/>
    <mergeCell ref="H94:I94"/>
    <mergeCell ref="J94:M94"/>
    <mergeCell ref="N94:Q94"/>
    <mergeCell ref="R94:U94"/>
    <mergeCell ref="Z94:AC94"/>
    <mergeCell ref="AD93:AG93"/>
    <mergeCell ref="AD94:AG94"/>
    <mergeCell ref="H95:I95"/>
    <mergeCell ref="B98:AH98"/>
    <mergeCell ref="V94:Y94"/>
    <mergeCell ref="H93:I93"/>
    <mergeCell ref="J93:M93"/>
    <mergeCell ref="N93:Q93"/>
    <mergeCell ref="R93:U93"/>
    <mergeCell ref="V93:Y93"/>
    <mergeCell ref="Z93:AC9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6A413-48FC-4D9A-804F-D428118F7D87}">
  <dimension ref="A1:DY90"/>
  <sheetViews>
    <sheetView zoomScale="70" zoomScaleNormal="70" workbookViewId="0">
      <selection activeCell="N36" sqref="N36"/>
    </sheetView>
  </sheetViews>
  <sheetFormatPr defaultColWidth="9.28515625" defaultRowHeight="15"/>
  <cols>
    <col min="1" max="1" width="9.28515625" style="4378"/>
    <col min="2" max="2" width="35.5703125" style="4378" customWidth="1"/>
    <col min="3" max="257" width="9.28515625" style="4378"/>
    <col min="258" max="258" width="35.5703125" style="4378" customWidth="1"/>
    <col min="259" max="513" width="9.28515625" style="4378"/>
    <col min="514" max="514" width="35.5703125" style="4378" customWidth="1"/>
    <col min="515" max="769" width="9.28515625" style="4378"/>
    <col min="770" max="770" width="35.5703125" style="4378" customWidth="1"/>
    <col min="771" max="1025" width="9.28515625" style="4378"/>
    <col min="1026" max="1026" width="35.5703125" style="4378" customWidth="1"/>
    <col min="1027" max="1281" width="9.28515625" style="4378"/>
    <col min="1282" max="1282" width="35.5703125" style="4378" customWidth="1"/>
    <col min="1283" max="1537" width="9.28515625" style="4378"/>
    <col min="1538" max="1538" width="35.5703125" style="4378" customWidth="1"/>
    <col min="1539" max="1793" width="9.28515625" style="4378"/>
    <col min="1794" max="1794" width="35.5703125" style="4378" customWidth="1"/>
    <col min="1795" max="2049" width="9.28515625" style="4378"/>
    <col min="2050" max="2050" width="35.5703125" style="4378" customWidth="1"/>
    <col min="2051" max="2305" width="9.28515625" style="4378"/>
    <col min="2306" max="2306" width="35.5703125" style="4378" customWidth="1"/>
    <col min="2307" max="2561" width="9.28515625" style="4378"/>
    <col min="2562" max="2562" width="35.5703125" style="4378" customWidth="1"/>
    <col min="2563" max="2817" width="9.28515625" style="4378"/>
    <col min="2818" max="2818" width="35.5703125" style="4378" customWidth="1"/>
    <col min="2819" max="3073" width="9.28515625" style="4378"/>
    <col min="3074" max="3074" width="35.5703125" style="4378" customWidth="1"/>
    <col min="3075" max="3329" width="9.28515625" style="4378"/>
    <col min="3330" max="3330" width="35.5703125" style="4378" customWidth="1"/>
    <col min="3331" max="3585" width="9.28515625" style="4378"/>
    <col min="3586" max="3586" width="35.5703125" style="4378" customWidth="1"/>
    <col min="3587" max="3841" width="9.28515625" style="4378"/>
    <col min="3842" max="3842" width="35.5703125" style="4378" customWidth="1"/>
    <col min="3843" max="4097" width="9.28515625" style="4378"/>
    <col min="4098" max="4098" width="35.5703125" style="4378" customWidth="1"/>
    <col min="4099" max="4353" width="9.28515625" style="4378"/>
    <col min="4354" max="4354" width="35.5703125" style="4378" customWidth="1"/>
    <col min="4355" max="4609" width="9.28515625" style="4378"/>
    <col min="4610" max="4610" width="35.5703125" style="4378" customWidth="1"/>
    <col min="4611" max="4865" width="9.28515625" style="4378"/>
    <col min="4866" max="4866" width="35.5703125" style="4378" customWidth="1"/>
    <col min="4867" max="5121" width="9.28515625" style="4378"/>
    <col min="5122" max="5122" width="35.5703125" style="4378" customWidth="1"/>
    <col min="5123" max="5377" width="9.28515625" style="4378"/>
    <col min="5378" max="5378" width="35.5703125" style="4378" customWidth="1"/>
    <col min="5379" max="5633" width="9.28515625" style="4378"/>
    <col min="5634" max="5634" width="35.5703125" style="4378" customWidth="1"/>
    <col min="5635" max="5889" width="9.28515625" style="4378"/>
    <col min="5890" max="5890" width="35.5703125" style="4378" customWidth="1"/>
    <col min="5891" max="6145" width="9.28515625" style="4378"/>
    <col min="6146" max="6146" width="35.5703125" style="4378" customWidth="1"/>
    <col min="6147" max="6401" width="9.28515625" style="4378"/>
    <col min="6402" max="6402" width="35.5703125" style="4378" customWidth="1"/>
    <col min="6403" max="6657" width="9.28515625" style="4378"/>
    <col min="6658" max="6658" width="35.5703125" style="4378" customWidth="1"/>
    <col min="6659" max="6913" width="9.28515625" style="4378"/>
    <col min="6914" max="6914" width="35.5703125" style="4378" customWidth="1"/>
    <col min="6915" max="7169" width="9.28515625" style="4378"/>
    <col min="7170" max="7170" width="35.5703125" style="4378" customWidth="1"/>
    <col min="7171" max="7425" width="9.28515625" style="4378"/>
    <col min="7426" max="7426" width="35.5703125" style="4378" customWidth="1"/>
    <col min="7427" max="7681" width="9.28515625" style="4378"/>
    <col min="7682" max="7682" width="35.5703125" style="4378" customWidth="1"/>
    <col min="7683" max="7937" width="9.28515625" style="4378"/>
    <col min="7938" max="7938" width="35.5703125" style="4378" customWidth="1"/>
    <col min="7939" max="8193" width="9.28515625" style="4378"/>
    <col min="8194" max="8194" width="35.5703125" style="4378" customWidth="1"/>
    <col min="8195" max="8449" width="9.28515625" style="4378"/>
    <col min="8450" max="8450" width="35.5703125" style="4378" customWidth="1"/>
    <col min="8451" max="8705" width="9.28515625" style="4378"/>
    <col min="8706" max="8706" width="35.5703125" style="4378" customWidth="1"/>
    <col min="8707" max="8961" width="9.28515625" style="4378"/>
    <col min="8962" max="8962" width="35.5703125" style="4378" customWidth="1"/>
    <col min="8963" max="9217" width="9.28515625" style="4378"/>
    <col min="9218" max="9218" width="35.5703125" style="4378" customWidth="1"/>
    <col min="9219" max="9473" width="9.28515625" style="4378"/>
    <col min="9474" max="9474" width="35.5703125" style="4378" customWidth="1"/>
    <col min="9475" max="9729" width="9.28515625" style="4378"/>
    <col min="9730" max="9730" width="35.5703125" style="4378" customWidth="1"/>
    <col min="9731" max="9985" width="9.28515625" style="4378"/>
    <col min="9986" max="9986" width="35.5703125" style="4378" customWidth="1"/>
    <col min="9987" max="10241" width="9.28515625" style="4378"/>
    <col min="10242" max="10242" width="35.5703125" style="4378" customWidth="1"/>
    <col min="10243" max="10497" width="9.28515625" style="4378"/>
    <col min="10498" max="10498" width="35.5703125" style="4378" customWidth="1"/>
    <col min="10499" max="10753" width="9.28515625" style="4378"/>
    <col min="10754" max="10754" width="35.5703125" style="4378" customWidth="1"/>
    <col min="10755" max="11009" width="9.28515625" style="4378"/>
    <col min="11010" max="11010" width="35.5703125" style="4378" customWidth="1"/>
    <col min="11011" max="11265" width="9.28515625" style="4378"/>
    <col min="11266" max="11266" width="35.5703125" style="4378" customWidth="1"/>
    <col min="11267" max="11521" width="9.28515625" style="4378"/>
    <col min="11522" max="11522" width="35.5703125" style="4378" customWidth="1"/>
    <col min="11523" max="11777" width="9.28515625" style="4378"/>
    <col min="11778" max="11778" width="35.5703125" style="4378" customWidth="1"/>
    <col min="11779" max="12033" width="9.28515625" style="4378"/>
    <col min="12034" max="12034" width="35.5703125" style="4378" customWidth="1"/>
    <col min="12035" max="12289" width="9.28515625" style="4378"/>
    <col min="12290" max="12290" width="35.5703125" style="4378" customWidth="1"/>
    <col min="12291" max="12545" width="9.28515625" style="4378"/>
    <col min="12546" max="12546" width="35.5703125" style="4378" customWidth="1"/>
    <col min="12547" max="12801" width="9.28515625" style="4378"/>
    <col min="12802" max="12802" width="35.5703125" style="4378" customWidth="1"/>
    <col min="12803" max="13057" width="9.28515625" style="4378"/>
    <col min="13058" max="13058" width="35.5703125" style="4378" customWidth="1"/>
    <col min="13059" max="13313" width="9.28515625" style="4378"/>
    <col min="13314" max="13314" width="35.5703125" style="4378" customWidth="1"/>
    <col min="13315" max="13569" width="9.28515625" style="4378"/>
    <col min="13570" max="13570" width="35.5703125" style="4378" customWidth="1"/>
    <col min="13571" max="13825" width="9.28515625" style="4378"/>
    <col min="13826" max="13826" width="35.5703125" style="4378" customWidth="1"/>
    <col min="13827" max="14081" width="9.28515625" style="4378"/>
    <col min="14082" max="14082" width="35.5703125" style="4378" customWidth="1"/>
    <col min="14083" max="14337" width="9.28515625" style="4378"/>
    <col min="14338" max="14338" width="35.5703125" style="4378" customWidth="1"/>
    <col min="14339" max="14593" width="9.28515625" style="4378"/>
    <col min="14594" max="14594" width="35.5703125" style="4378" customWidth="1"/>
    <col min="14595" max="14849" width="9.28515625" style="4378"/>
    <col min="14850" max="14850" width="35.5703125" style="4378" customWidth="1"/>
    <col min="14851" max="15105" width="9.28515625" style="4378"/>
    <col min="15106" max="15106" width="35.5703125" style="4378" customWidth="1"/>
    <col min="15107" max="15361" width="9.28515625" style="4378"/>
    <col min="15362" max="15362" width="35.5703125" style="4378" customWidth="1"/>
    <col min="15363" max="15617" width="9.28515625" style="4378"/>
    <col min="15618" max="15618" width="35.5703125" style="4378" customWidth="1"/>
    <col min="15619" max="15873" width="9.28515625" style="4378"/>
    <col min="15874" max="15874" width="35.5703125" style="4378" customWidth="1"/>
    <col min="15875" max="16129" width="9.28515625" style="4378"/>
    <col min="16130" max="16130" width="35.5703125" style="4378" customWidth="1"/>
    <col min="16131" max="16384" width="9.28515625" style="4378"/>
  </cols>
  <sheetData>
    <row r="1" spans="1:34" ht="15.75">
      <c r="A1" s="4985" t="s">
        <v>686</v>
      </c>
      <c r="B1" s="4985"/>
      <c r="C1" s="4985"/>
      <c r="D1" s="4985"/>
      <c r="E1" s="4985"/>
      <c r="F1" s="4985"/>
      <c r="G1" s="4985"/>
      <c r="H1" s="4985"/>
      <c r="I1" s="4985"/>
      <c r="J1" s="4985"/>
      <c r="K1" s="4985"/>
      <c r="L1" s="4985"/>
      <c r="M1" s="4985"/>
      <c r="N1" s="4985"/>
      <c r="O1" s="4985"/>
      <c r="P1" s="4985"/>
      <c r="Q1" s="4985"/>
      <c r="R1" s="4985"/>
      <c r="S1" s="4985"/>
      <c r="T1" s="4985"/>
      <c r="U1" s="4985"/>
      <c r="V1" s="4985"/>
      <c r="W1" s="4985"/>
      <c r="X1" s="4985"/>
      <c r="Y1" s="4985"/>
      <c r="Z1" s="4985"/>
      <c r="AA1" s="4985"/>
      <c r="AB1" s="4985"/>
      <c r="AC1" s="4986"/>
      <c r="AD1" s="4986"/>
      <c r="AE1" s="4986"/>
      <c r="AF1" s="4986"/>
      <c r="AG1" s="4986"/>
      <c r="AH1" s="4986"/>
    </row>
    <row r="2" spans="1:34" ht="15.75">
      <c r="A2" s="4985" t="s">
        <v>841</v>
      </c>
      <c r="B2" s="4985"/>
      <c r="C2" s="4985"/>
      <c r="D2" s="4985"/>
      <c r="E2" s="4985"/>
      <c r="F2" s="4985"/>
      <c r="G2" s="4985"/>
      <c r="H2" s="4985"/>
      <c r="I2" s="4985"/>
      <c r="J2" s="4985"/>
      <c r="K2" s="4985"/>
      <c r="L2" s="4985"/>
      <c r="M2" s="4985"/>
      <c r="N2" s="4985"/>
      <c r="O2" s="4985"/>
      <c r="P2" s="4985"/>
      <c r="Q2" s="4985"/>
      <c r="R2" s="4985"/>
      <c r="S2" s="4985"/>
      <c r="T2" s="4985"/>
      <c r="U2" s="4985"/>
      <c r="V2" s="4985"/>
      <c r="W2" s="4985"/>
      <c r="X2" s="4985"/>
      <c r="Y2" s="4985"/>
      <c r="Z2" s="4985"/>
      <c r="AA2" s="4985"/>
      <c r="AB2" s="4985"/>
      <c r="AC2" s="4986"/>
      <c r="AD2" s="4986"/>
      <c r="AE2" s="4986"/>
      <c r="AF2" s="4986"/>
      <c r="AG2" s="4986"/>
      <c r="AH2" s="4986"/>
    </row>
    <row r="3" spans="1:34" ht="15.75">
      <c r="A3" s="4987" t="s">
        <v>0</v>
      </c>
      <c r="B3" s="4987"/>
      <c r="C3" s="4987"/>
      <c r="D3" s="4987"/>
      <c r="E3" s="4987"/>
      <c r="F3" s="4987"/>
      <c r="G3" s="4987"/>
      <c r="H3" s="4987"/>
      <c r="I3" s="4987"/>
      <c r="J3" s="4987"/>
      <c r="K3" s="4987"/>
      <c r="L3" s="4987"/>
      <c r="M3" s="4987"/>
      <c r="N3" s="4987"/>
      <c r="O3" s="4987"/>
      <c r="P3" s="4987"/>
      <c r="Q3" s="4987"/>
      <c r="R3" s="4987"/>
      <c r="S3" s="4987"/>
      <c r="T3" s="4987"/>
      <c r="U3" s="4987"/>
      <c r="V3" s="4987"/>
      <c r="W3" s="4987"/>
      <c r="X3" s="4987"/>
      <c r="Y3" s="4987"/>
      <c r="Z3" s="4987"/>
      <c r="AA3" s="4987"/>
      <c r="AB3" s="4987"/>
      <c r="AC3" s="4986"/>
      <c r="AD3" s="4986"/>
      <c r="AE3" s="4986"/>
      <c r="AF3" s="4986"/>
      <c r="AG3" s="4986"/>
      <c r="AH3" s="4986"/>
    </row>
    <row r="4" spans="1:34" ht="15.75">
      <c r="A4" s="4987" t="s">
        <v>23</v>
      </c>
      <c r="B4" s="4987"/>
      <c r="C4" s="4987"/>
      <c r="D4" s="4987"/>
      <c r="E4" s="4987"/>
      <c r="F4" s="4987"/>
      <c r="G4" s="4987"/>
      <c r="H4" s="4987"/>
      <c r="I4" s="4987"/>
      <c r="J4" s="4987"/>
      <c r="K4" s="4987"/>
      <c r="L4" s="4987"/>
      <c r="M4" s="4987"/>
      <c r="N4" s="4987"/>
      <c r="O4" s="4987"/>
      <c r="P4" s="4987"/>
      <c r="Q4" s="4987"/>
      <c r="R4" s="4987"/>
      <c r="S4" s="4987"/>
      <c r="T4" s="4987"/>
      <c r="U4" s="4987"/>
      <c r="V4" s="4987"/>
      <c r="W4" s="4987"/>
      <c r="X4" s="4987"/>
      <c r="Y4" s="4987"/>
      <c r="Z4" s="4987"/>
      <c r="AA4" s="4987"/>
      <c r="AB4" s="4987"/>
      <c r="AC4" s="4986"/>
      <c r="AD4" s="4986"/>
      <c r="AE4" s="4986"/>
      <c r="AF4" s="4986"/>
      <c r="AG4" s="4986"/>
      <c r="AH4" s="4986"/>
    </row>
    <row r="5" spans="1:34">
      <c r="A5" s="4874"/>
      <c r="B5" s="4876"/>
      <c r="C5" s="4874"/>
      <c r="D5" s="4874"/>
      <c r="E5" s="4874"/>
      <c r="F5" s="4874"/>
      <c r="G5" s="4874"/>
      <c r="H5" s="4874"/>
      <c r="I5" s="4875"/>
      <c r="J5" s="4874"/>
      <c r="K5" s="4874"/>
      <c r="L5" s="4874"/>
      <c r="M5" s="4875"/>
      <c r="N5" s="4874"/>
      <c r="O5" s="4874"/>
      <c r="P5" s="4874"/>
      <c r="Q5" s="4875"/>
      <c r="R5" s="4874"/>
      <c r="S5" s="4874"/>
      <c r="T5" s="4874"/>
      <c r="U5" s="4875"/>
      <c r="V5" s="4874"/>
      <c r="W5" s="4874"/>
      <c r="X5" s="4874"/>
      <c r="Y5" s="4875"/>
      <c r="Z5" s="4874"/>
      <c r="AA5" s="4874"/>
      <c r="AB5" s="4874"/>
      <c r="AC5" s="4986"/>
      <c r="AD5" s="4986"/>
      <c r="AE5" s="4986"/>
      <c r="AF5" s="4986"/>
      <c r="AG5" s="4986"/>
      <c r="AH5" s="4986"/>
    </row>
    <row r="6" spans="1:34" ht="15.75" thickBot="1">
      <c r="A6" s="4383"/>
      <c r="B6" s="4873"/>
      <c r="C6" s="4870"/>
      <c r="D6" s="4870"/>
      <c r="E6" s="4870"/>
      <c r="F6" s="4870"/>
      <c r="G6" s="4870"/>
      <c r="H6" s="4870"/>
      <c r="I6" s="4869"/>
      <c r="J6" s="4870"/>
      <c r="K6" s="4870"/>
      <c r="L6" s="4870"/>
      <c r="M6" s="4869"/>
      <c r="N6" s="4872"/>
      <c r="O6" s="4872"/>
      <c r="P6" s="4872"/>
      <c r="Q6" s="4871"/>
      <c r="R6" s="4870"/>
      <c r="S6" s="4870"/>
      <c r="T6" s="4870"/>
      <c r="U6" s="4869"/>
      <c r="V6" s="4872"/>
      <c r="W6" s="4872"/>
      <c r="X6" s="4872"/>
      <c r="Y6" s="4871"/>
      <c r="Z6" s="4870"/>
      <c r="AA6" s="4870"/>
      <c r="AB6" s="4870"/>
      <c r="AC6" s="4869"/>
      <c r="AD6" s="4870"/>
      <c r="AE6" s="4870"/>
      <c r="AF6" s="4870"/>
      <c r="AG6" s="4869"/>
      <c r="AH6" s="4383"/>
    </row>
    <row r="7" spans="1:34" ht="12.75" customHeight="1" thickBot="1">
      <c r="A7" s="4868"/>
      <c r="B7" s="4402"/>
      <c r="C7" s="5917" t="s">
        <v>1</v>
      </c>
      <c r="D7" s="5917"/>
      <c r="E7" s="5917"/>
      <c r="F7" s="4977" t="s">
        <v>25</v>
      </c>
      <c r="G7" s="4978" t="s">
        <v>2</v>
      </c>
      <c r="H7" s="4979" t="s">
        <v>3</v>
      </c>
      <c r="I7" s="4980" t="s">
        <v>4</v>
      </c>
      <c r="J7" s="4989"/>
      <c r="K7" s="4989"/>
      <c r="L7" s="4989"/>
      <c r="M7" s="4989"/>
      <c r="N7" s="4989"/>
      <c r="O7" s="4989"/>
      <c r="P7" s="4989"/>
      <c r="Q7" s="4989"/>
      <c r="R7" s="4989"/>
      <c r="S7" s="4989"/>
      <c r="T7" s="4989"/>
      <c r="U7" s="4989"/>
      <c r="V7" s="4989"/>
      <c r="W7" s="4989"/>
      <c r="X7" s="4989"/>
      <c r="Y7" s="4989"/>
      <c r="Z7" s="4989"/>
      <c r="AA7" s="4989"/>
      <c r="AB7" s="4989"/>
      <c r="AC7" s="4989"/>
      <c r="AD7" s="4989"/>
      <c r="AE7" s="4989"/>
      <c r="AF7" s="4989"/>
      <c r="AG7" s="4989"/>
      <c r="AH7" s="4990" t="s">
        <v>26</v>
      </c>
    </row>
    <row r="8" spans="1:34" ht="15.75" thickBot="1">
      <c r="A8" s="4867"/>
      <c r="B8" s="4866"/>
      <c r="C8" s="4991" t="s">
        <v>6</v>
      </c>
      <c r="D8" s="4992" t="s">
        <v>7</v>
      </c>
      <c r="E8" s="4982" t="s">
        <v>8</v>
      </c>
      <c r="F8" s="4977"/>
      <c r="G8" s="4978"/>
      <c r="H8" s="4979"/>
      <c r="I8" s="4980"/>
      <c r="J8" s="4983">
        <v>1</v>
      </c>
      <c r="K8" s="4983"/>
      <c r="L8" s="4983"/>
      <c r="M8" s="4983"/>
      <c r="N8" s="4984">
        <v>2</v>
      </c>
      <c r="O8" s="4984"/>
      <c r="P8" s="4984"/>
      <c r="Q8" s="4984"/>
      <c r="R8" s="4981">
        <v>3</v>
      </c>
      <c r="S8" s="4981"/>
      <c r="T8" s="4981"/>
      <c r="U8" s="4981"/>
      <c r="V8" s="4984">
        <v>4</v>
      </c>
      <c r="W8" s="4984"/>
      <c r="X8" s="4984"/>
      <c r="Y8" s="4984"/>
      <c r="Z8" s="4981">
        <v>5</v>
      </c>
      <c r="AA8" s="4981"/>
      <c r="AB8" s="4981"/>
      <c r="AC8" s="4981"/>
      <c r="AD8" s="4981">
        <v>6</v>
      </c>
      <c r="AE8" s="4981"/>
      <c r="AF8" s="4981"/>
      <c r="AG8" s="4981"/>
      <c r="AH8" s="4990"/>
    </row>
    <row r="9" spans="1:34" ht="15.75" thickBot="1">
      <c r="A9" s="4867"/>
      <c r="B9" s="4866"/>
      <c r="C9" s="4991"/>
      <c r="D9" s="4992"/>
      <c r="E9" s="4982"/>
      <c r="F9" s="4977"/>
      <c r="G9" s="4978"/>
      <c r="H9" s="4979"/>
      <c r="I9" s="4980"/>
      <c r="J9" s="4865" t="s">
        <v>6</v>
      </c>
      <c r="K9" s="4864" t="s">
        <v>7</v>
      </c>
      <c r="L9" s="4864" t="s">
        <v>9</v>
      </c>
      <c r="M9" s="4863" t="s">
        <v>10</v>
      </c>
      <c r="N9" s="4861" t="s">
        <v>6</v>
      </c>
      <c r="O9" s="4860" t="s">
        <v>7</v>
      </c>
      <c r="P9" s="4860" t="s">
        <v>9</v>
      </c>
      <c r="Q9" s="4859" t="s">
        <v>10</v>
      </c>
      <c r="R9" s="4862" t="s">
        <v>6</v>
      </c>
      <c r="S9" s="4857" t="s">
        <v>7</v>
      </c>
      <c r="T9" s="4857" t="s">
        <v>9</v>
      </c>
      <c r="U9" s="4856" t="s">
        <v>10</v>
      </c>
      <c r="V9" s="4861" t="s">
        <v>6</v>
      </c>
      <c r="W9" s="4860" t="s">
        <v>7</v>
      </c>
      <c r="X9" s="4860" t="s">
        <v>9</v>
      </c>
      <c r="Y9" s="4859" t="s">
        <v>10</v>
      </c>
      <c r="Z9" s="4858" t="s">
        <v>6</v>
      </c>
      <c r="AA9" s="4857" t="s">
        <v>7</v>
      </c>
      <c r="AB9" s="4857" t="s">
        <v>9</v>
      </c>
      <c r="AC9" s="4856" t="s">
        <v>10</v>
      </c>
      <c r="AD9" s="4858" t="s">
        <v>6</v>
      </c>
      <c r="AE9" s="4857" t="s">
        <v>7</v>
      </c>
      <c r="AF9" s="4857" t="s">
        <v>9</v>
      </c>
      <c r="AG9" s="4856" t="s">
        <v>10</v>
      </c>
      <c r="AH9" s="4990"/>
    </row>
    <row r="10" spans="1:34" ht="24.75" thickBot="1">
      <c r="A10" s="4947"/>
      <c r="B10" s="4483" t="s">
        <v>843</v>
      </c>
      <c r="C10" s="4479"/>
      <c r="D10" s="4479"/>
      <c r="E10" s="4479"/>
      <c r="F10" s="4479"/>
      <c r="G10" s="4479"/>
      <c r="H10" s="4479"/>
      <c r="I10" s="4478"/>
      <c r="J10" s="4479"/>
      <c r="K10" s="4479"/>
      <c r="L10" s="4479"/>
      <c r="M10" s="4478"/>
      <c r="N10" s="4481"/>
      <c r="O10" s="4481"/>
      <c r="P10" s="4481"/>
      <c r="Q10" s="4480"/>
      <c r="R10" s="4479"/>
      <c r="S10" s="4479"/>
      <c r="T10" s="4479"/>
      <c r="U10" s="4478"/>
      <c r="V10" s="4481"/>
      <c r="W10" s="4481"/>
      <c r="X10" s="4481"/>
      <c r="Y10" s="4480"/>
      <c r="Z10" s="4479"/>
      <c r="AA10" s="4479"/>
      <c r="AB10" s="4479"/>
      <c r="AC10" s="4478"/>
      <c r="AD10" s="4479"/>
      <c r="AE10" s="4479"/>
      <c r="AF10" s="4479"/>
      <c r="AG10" s="4478"/>
      <c r="AH10" s="4477"/>
    </row>
    <row r="11" spans="1:34">
      <c r="A11" s="4475">
        <v>1</v>
      </c>
      <c r="B11" s="4946" t="s">
        <v>27</v>
      </c>
      <c r="C11" s="4473">
        <f>J11+N11+R11+V11+AD11+Z11</f>
        <v>0</v>
      </c>
      <c r="D11" s="4465">
        <f>K11+O11+S11+W11+AA11+AE11</f>
        <v>120</v>
      </c>
      <c r="E11" s="4472">
        <f>SUM(C11:D11)</f>
        <v>120</v>
      </c>
      <c r="F11" s="4929">
        <v>120</v>
      </c>
      <c r="G11" s="4465">
        <f>L11+P11+T11+X11+AB11+AF11</f>
        <v>80</v>
      </c>
      <c r="H11" s="4472">
        <f>F11+G11</f>
        <v>200</v>
      </c>
      <c r="I11" s="4471">
        <f>M11+Q11+U11+Y11+AC11+AG11</f>
        <v>8</v>
      </c>
      <c r="J11" s="4466">
        <v>0</v>
      </c>
      <c r="K11" s="4465">
        <v>30</v>
      </c>
      <c r="L11" s="4465">
        <v>20</v>
      </c>
      <c r="M11" s="4464">
        <v>2</v>
      </c>
      <c r="N11" s="4469">
        <v>0</v>
      </c>
      <c r="O11" s="4468">
        <v>30</v>
      </c>
      <c r="P11" s="4468">
        <v>20</v>
      </c>
      <c r="Q11" s="4467">
        <v>2</v>
      </c>
      <c r="R11" s="4470">
        <v>0</v>
      </c>
      <c r="S11" s="4465">
        <v>30</v>
      </c>
      <c r="T11" s="4465">
        <v>20</v>
      </c>
      <c r="U11" s="4464">
        <v>2</v>
      </c>
      <c r="V11" s="4469">
        <v>0</v>
      </c>
      <c r="W11" s="4468">
        <v>30</v>
      </c>
      <c r="X11" s="4468">
        <v>20</v>
      </c>
      <c r="Y11" s="4467">
        <v>2</v>
      </c>
      <c r="Z11" s="4466"/>
      <c r="AA11" s="4465"/>
      <c r="AB11" s="4465"/>
      <c r="AC11" s="4464"/>
      <c r="AD11" s="4466"/>
      <c r="AE11" s="4465"/>
      <c r="AF11" s="4465"/>
      <c r="AG11" s="4464"/>
      <c r="AH11" s="4476" t="s">
        <v>734</v>
      </c>
    </row>
    <row r="12" spans="1:34">
      <c r="A12" s="4691">
        <v>2</v>
      </c>
      <c r="B12" s="4928" t="s">
        <v>839</v>
      </c>
      <c r="C12" s="4838">
        <f>J12+N12+R12+V12+AD12+Z12</f>
        <v>0</v>
      </c>
      <c r="D12" s="4616">
        <f>K12+O12+S12+W12+AA12+AE12</f>
        <v>60</v>
      </c>
      <c r="E12" s="4788">
        <f>SUM(C12:D12)</f>
        <v>60</v>
      </c>
      <c r="F12" s="4789">
        <v>60</v>
      </c>
      <c r="G12" s="4616">
        <f>L12+P12+T12+X12+AB12+AF12</f>
        <v>0</v>
      </c>
      <c r="H12" s="4788">
        <f>F12+G12</f>
        <v>60</v>
      </c>
      <c r="I12" s="4787">
        <f>M12+Q12+U12+Y12+AC12+AG12</f>
        <v>0</v>
      </c>
      <c r="J12" s="4617">
        <v>0</v>
      </c>
      <c r="K12" s="4616">
        <v>15</v>
      </c>
      <c r="L12" s="4616"/>
      <c r="M12" s="4615">
        <v>0</v>
      </c>
      <c r="N12" s="4513">
        <v>0</v>
      </c>
      <c r="O12" s="4512">
        <v>15</v>
      </c>
      <c r="P12" s="4512"/>
      <c r="Q12" s="4511">
        <v>0</v>
      </c>
      <c r="R12" s="4621">
        <v>0</v>
      </c>
      <c r="S12" s="4616">
        <v>15</v>
      </c>
      <c r="T12" s="4616"/>
      <c r="U12" s="4615">
        <v>0</v>
      </c>
      <c r="V12" s="4513">
        <v>0</v>
      </c>
      <c r="W12" s="4512">
        <v>15</v>
      </c>
      <c r="X12" s="4512"/>
      <c r="Y12" s="4511">
        <v>0</v>
      </c>
      <c r="Z12" s="4945"/>
      <c r="AA12" s="4842"/>
      <c r="AB12" s="4616"/>
      <c r="AC12" s="4615"/>
      <c r="AD12" s="4945"/>
      <c r="AE12" s="4842"/>
      <c r="AF12" s="4616"/>
      <c r="AG12" s="4615"/>
      <c r="AH12" s="4463" t="s">
        <v>658</v>
      </c>
    </row>
    <row r="13" spans="1:34">
      <c r="A13" s="4691">
        <v>3</v>
      </c>
      <c r="B13" s="4928" t="s">
        <v>28</v>
      </c>
      <c r="C13" s="4838">
        <f>J13+N13+R13+V13+AD13+Z13</f>
        <v>0</v>
      </c>
      <c r="D13" s="4616">
        <f>K13+O13+S13+W13+AA13+AE13</f>
        <v>30</v>
      </c>
      <c r="E13" s="4788">
        <f>SUM(C13:D13)</f>
        <v>30</v>
      </c>
      <c r="F13" s="4789">
        <v>30</v>
      </c>
      <c r="G13" s="4616">
        <f>L13+P13+T13+X13+AB13+AF13</f>
        <v>20</v>
      </c>
      <c r="H13" s="4788">
        <f>F13+G13</f>
        <v>50</v>
      </c>
      <c r="I13" s="4787">
        <f>M13+Q13+U13+Y13+AC13+AG13</f>
        <v>2</v>
      </c>
      <c r="J13" s="4617"/>
      <c r="K13" s="4616"/>
      <c r="L13" s="4616"/>
      <c r="M13" s="4615"/>
      <c r="N13" s="4513"/>
      <c r="O13" s="4512"/>
      <c r="P13" s="4512"/>
      <c r="Q13" s="4511"/>
      <c r="R13" s="4621"/>
      <c r="S13" s="4616"/>
      <c r="T13" s="4616"/>
      <c r="U13" s="4615"/>
      <c r="V13" s="4513"/>
      <c r="W13" s="4512"/>
      <c r="X13" s="4512"/>
      <c r="Y13" s="4511"/>
      <c r="Z13" s="4617"/>
      <c r="AA13" s="4616"/>
      <c r="AB13" s="4616"/>
      <c r="AC13" s="4615"/>
      <c r="AD13" s="4617"/>
      <c r="AE13" s="4616">
        <v>30</v>
      </c>
      <c r="AF13" s="4616">
        <v>20</v>
      </c>
      <c r="AG13" s="4615">
        <v>2</v>
      </c>
      <c r="AH13" s="4463" t="s">
        <v>532</v>
      </c>
    </row>
    <row r="14" spans="1:34">
      <c r="A14" s="4691">
        <v>4</v>
      </c>
      <c r="B14" s="4927" t="s">
        <v>838</v>
      </c>
      <c r="C14" s="4838">
        <v>15</v>
      </c>
      <c r="D14" s="4616">
        <f>K14+O14+S14+W14+AA14+AE14</f>
        <v>0</v>
      </c>
      <c r="E14" s="4788">
        <f>SUM(C14:D14)</f>
        <v>15</v>
      </c>
      <c r="F14" s="4789">
        <v>15</v>
      </c>
      <c r="G14" s="4616">
        <v>10</v>
      </c>
      <c r="H14" s="4788">
        <f>F14+G14</f>
        <v>25</v>
      </c>
      <c r="I14" s="4787">
        <f>M14+Q14+U14+Y14+AC14+AG14</f>
        <v>1</v>
      </c>
      <c r="J14" s="4617">
        <v>15</v>
      </c>
      <c r="K14" s="4616">
        <v>0</v>
      </c>
      <c r="L14" s="4616">
        <v>10</v>
      </c>
      <c r="M14" s="4615">
        <v>1</v>
      </c>
      <c r="N14" s="4513"/>
      <c r="O14" s="4512"/>
      <c r="P14" s="4512"/>
      <c r="Q14" s="4511"/>
      <c r="R14" s="4621"/>
      <c r="S14" s="4616"/>
      <c r="T14" s="4616"/>
      <c r="U14" s="4615"/>
      <c r="V14" s="4513"/>
      <c r="W14" s="4512"/>
      <c r="X14" s="4512"/>
      <c r="Y14" s="4511"/>
      <c r="Z14" s="4944"/>
      <c r="AA14" s="4616"/>
      <c r="AB14" s="4616"/>
      <c r="AC14" s="4615"/>
      <c r="AD14" s="4617"/>
      <c r="AE14" s="4616"/>
      <c r="AF14" s="4616"/>
      <c r="AG14" s="4615"/>
      <c r="AH14" s="4463" t="s">
        <v>628</v>
      </c>
    </row>
    <row r="15" spans="1:34" ht="24.75" thickBot="1">
      <c r="A15" s="4595">
        <v>5</v>
      </c>
      <c r="B15" s="4926" t="s">
        <v>837</v>
      </c>
      <c r="C15" s="4824">
        <f>J15+N15+R15+V15+AD15+Z15</f>
        <v>15</v>
      </c>
      <c r="D15" s="4821">
        <v>0</v>
      </c>
      <c r="E15" s="4909">
        <f>SUM(C15:D15)</f>
        <v>15</v>
      </c>
      <c r="F15" s="4925">
        <v>15</v>
      </c>
      <c r="G15" s="4821">
        <v>10</v>
      </c>
      <c r="H15" s="4909">
        <f>F15+G15</f>
        <v>25</v>
      </c>
      <c r="I15" s="4908">
        <f>M15+Q15+U15+Y15+AC15+AG15</f>
        <v>1</v>
      </c>
      <c r="J15" s="4906"/>
      <c r="K15" s="4821"/>
      <c r="L15" s="4821"/>
      <c r="M15" s="4905"/>
      <c r="N15" s="4504"/>
      <c r="O15" s="4503"/>
      <c r="P15" s="4503"/>
      <c r="Q15" s="4502"/>
      <c r="R15" s="4907"/>
      <c r="S15" s="4821"/>
      <c r="T15" s="4821"/>
      <c r="U15" s="4905"/>
      <c r="V15" s="4504"/>
      <c r="W15" s="4503"/>
      <c r="X15" s="4503"/>
      <c r="Y15" s="4502"/>
      <c r="Z15" s="4906"/>
      <c r="AA15" s="4821"/>
      <c r="AB15" s="4821"/>
      <c r="AC15" s="4905"/>
      <c r="AD15" s="4906">
        <v>15</v>
      </c>
      <c r="AE15" s="4821">
        <v>0</v>
      </c>
      <c r="AF15" s="4821">
        <v>10</v>
      </c>
      <c r="AG15" s="4905">
        <v>1</v>
      </c>
      <c r="AH15" s="4846" t="s">
        <v>532</v>
      </c>
    </row>
    <row r="16" spans="1:34" ht="15.75" thickBot="1">
      <c r="A16" s="4462"/>
      <c r="B16" s="4500" t="s">
        <v>835</v>
      </c>
      <c r="C16" s="4499">
        <f t="shared" ref="C16:AG16" si="0">SUM(C11:C15)</f>
        <v>30</v>
      </c>
      <c r="D16" s="4497">
        <f t="shared" si="0"/>
        <v>210</v>
      </c>
      <c r="E16" s="4496">
        <f t="shared" si="0"/>
        <v>240</v>
      </c>
      <c r="F16" s="4933">
        <f t="shared" si="0"/>
        <v>240</v>
      </c>
      <c r="G16" s="4932">
        <f t="shared" si="0"/>
        <v>120</v>
      </c>
      <c r="H16" s="4931">
        <f t="shared" si="0"/>
        <v>360</v>
      </c>
      <c r="I16" s="4495">
        <f t="shared" si="0"/>
        <v>12</v>
      </c>
      <c r="J16" s="4530">
        <f t="shared" si="0"/>
        <v>15</v>
      </c>
      <c r="K16" s="4497">
        <f t="shared" si="0"/>
        <v>45</v>
      </c>
      <c r="L16" s="4497">
        <f t="shared" si="0"/>
        <v>30</v>
      </c>
      <c r="M16" s="4486">
        <f t="shared" si="0"/>
        <v>3</v>
      </c>
      <c r="N16" s="4532">
        <f t="shared" si="0"/>
        <v>0</v>
      </c>
      <c r="O16" s="4531">
        <f t="shared" si="0"/>
        <v>45</v>
      </c>
      <c r="P16" s="4531">
        <f t="shared" si="0"/>
        <v>20</v>
      </c>
      <c r="Q16" s="4489">
        <f t="shared" si="0"/>
        <v>2</v>
      </c>
      <c r="R16" s="4498">
        <f t="shared" si="0"/>
        <v>0</v>
      </c>
      <c r="S16" s="4497">
        <f t="shared" si="0"/>
        <v>45</v>
      </c>
      <c r="T16" s="4497">
        <f t="shared" si="0"/>
        <v>20</v>
      </c>
      <c r="U16" s="4486">
        <f t="shared" si="0"/>
        <v>2</v>
      </c>
      <c r="V16" s="4943">
        <f t="shared" si="0"/>
        <v>0</v>
      </c>
      <c r="W16" s="4942">
        <f t="shared" si="0"/>
        <v>45</v>
      </c>
      <c r="X16" s="4942">
        <f t="shared" si="0"/>
        <v>20</v>
      </c>
      <c r="Y16" s="4941">
        <f t="shared" si="0"/>
        <v>2</v>
      </c>
      <c r="Z16" s="4530">
        <f t="shared" si="0"/>
        <v>0</v>
      </c>
      <c r="AA16" s="4497">
        <f t="shared" si="0"/>
        <v>0</v>
      </c>
      <c r="AB16" s="4497">
        <f t="shared" si="0"/>
        <v>0</v>
      </c>
      <c r="AC16" s="4486">
        <f t="shared" si="0"/>
        <v>0</v>
      </c>
      <c r="AD16" s="4530">
        <f t="shared" si="0"/>
        <v>15</v>
      </c>
      <c r="AE16" s="4497">
        <f t="shared" si="0"/>
        <v>30</v>
      </c>
      <c r="AF16" s="4497">
        <f t="shared" si="0"/>
        <v>30</v>
      </c>
      <c r="AG16" s="4486">
        <f t="shared" si="0"/>
        <v>3</v>
      </c>
      <c r="AH16" s="4485"/>
    </row>
    <row r="17" spans="1:34" ht="15.75" thickBot="1">
      <c r="A17" s="4484"/>
      <c r="B17" s="4483" t="s">
        <v>29</v>
      </c>
      <c r="C17" s="4482"/>
      <c r="D17" s="4482"/>
      <c r="E17" s="4482"/>
      <c r="F17" s="4479"/>
      <c r="G17" s="4479"/>
      <c r="H17" s="4479"/>
      <c r="I17" s="4478"/>
      <c r="J17" s="4479"/>
      <c r="K17" s="4479"/>
      <c r="L17" s="4479"/>
      <c r="M17" s="4478"/>
      <c r="N17" s="4481"/>
      <c r="O17" s="4481"/>
      <c r="P17" s="4481"/>
      <c r="Q17" s="4480"/>
      <c r="R17" s="4479"/>
      <c r="S17" s="4479"/>
      <c r="T17" s="4479"/>
      <c r="U17" s="4478"/>
      <c r="V17" s="4481"/>
      <c r="W17" s="4481"/>
      <c r="X17" s="4481"/>
      <c r="Y17" s="4480"/>
      <c r="Z17" s="4479"/>
      <c r="AA17" s="4479"/>
      <c r="AB17" s="4479"/>
      <c r="AC17" s="4478"/>
      <c r="AD17" s="4479"/>
      <c r="AE17" s="4479"/>
      <c r="AF17" s="4479"/>
      <c r="AG17" s="4478"/>
      <c r="AH17" s="4477"/>
    </row>
    <row r="18" spans="1:34">
      <c r="A18" s="4595">
        <v>6</v>
      </c>
      <c r="B18" s="4926" t="s">
        <v>827</v>
      </c>
      <c r="C18" s="4824">
        <f t="shared" ref="C18:C32" si="1">J18+N18+R18+V18+AD18+Z18</f>
        <v>15</v>
      </c>
      <c r="D18" s="4821">
        <f t="shared" ref="D18:D32" si="2">K18+O18+S18+W18+AA18+AE18</f>
        <v>30</v>
      </c>
      <c r="E18" s="4909">
        <f t="shared" ref="E18:E32" si="3">SUM(C18:D18)</f>
        <v>45</v>
      </c>
      <c r="F18" s="4925">
        <v>45</v>
      </c>
      <c r="G18" s="4821">
        <f t="shared" ref="G18:G32" si="4">L18+P18+T18+X18+AB18+AF18</f>
        <v>30</v>
      </c>
      <c r="H18" s="4909">
        <f t="shared" ref="H18:H32" si="5">F18+G18</f>
        <v>75</v>
      </c>
      <c r="I18" s="4908">
        <f t="shared" ref="I18:I32" si="6">M18+Q18+U18+Y18+AC18+AG18</f>
        <v>3</v>
      </c>
      <c r="J18" s="4906">
        <v>15</v>
      </c>
      <c r="K18" s="4821">
        <v>30</v>
      </c>
      <c r="L18" s="4821">
        <v>30</v>
      </c>
      <c r="M18" s="4905">
        <v>3</v>
      </c>
      <c r="N18" s="4504"/>
      <c r="O18" s="4503"/>
      <c r="P18" s="4503"/>
      <c r="Q18" s="4502"/>
      <c r="R18" s="4907"/>
      <c r="S18" s="4821"/>
      <c r="T18" s="4821"/>
      <c r="U18" s="4905"/>
      <c r="V18" s="4504"/>
      <c r="W18" s="4503"/>
      <c r="X18" s="4503"/>
      <c r="Y18" s="4502"/>
      <c r="Z18" s="4940"/>
      <c r="AA18" s="4829"/>
      <c r="AB18" s="4821"/>
      <c r="AC18" s="4939"/>
      <c r="AD18" s="4906"/>
      <c r="AE18" s="4821"/>
      <c r="AF18" s="4821"/>
      <c r="AG18" s="4905"/>
      <c r="AH18" s="4846" t="s">
        <v>645</v>
      </c>
    </row>
    <row r="19" spans="1:34">
      <c r="A19" s="4691">
        <v>7</v>
      </c>
      <c r="B19" s="4928" t="s">
        <v>30</v>
      </c>
      <c r="C19" s="4838">
        <f t="shared" si="1"/>
        <v>15</v>
      </c>
      <c r="D19" s="4616">
        <f t="shared" si="2"/>
        <v>15</v>
      </c>
      <c r="E19" s="4788">
        <f t="shared" si="3"/>
        <v>30</v>
      </c>
      <c r="F19" s="4789">
        <v>30</v>
      </c>
      <c r="G19" s="4616">
        <f t="shared" si="4"/>
        <v>20</v>
      </c>
      <c r="H19" s="4788">
        <f t="shared" si="5"/>
        <v>50</v>
      </c>
      <c r="I19" s="4787">
        <f t="shared" si="6"/>
        <v>2</v>
      </c>
      <c r="J19" s="4617"/>
      <c r="K19" s="4616"/>
      <c r="L19" s="4616"/>
      <c r="M19" s="4615"/>
      <c r="N19" s="4513">
        <v>15</v>
      </c>
      <c r="O19" s="4512">
        <v>15</v>
      </c>
      <c r="P19" s="4512">
        <v>20</v>
      </c>
      <c r="Q19" s="4511">
        <v>2</v>
      </c>
      <c r="R19" s="4621"/>
      <c r="S19" s="4616"/>
      <c r="T19" s="4616"/>
      <c r="U19" s="4615"/>
      <c r="V19" s="4513"/>
      <c r="W19" s="4512"/>
      <c r="X19" s="4512"/>
      <c r="Y19" s="4511"/>
      <c r="Z19" s="4617"/>
      <c r="AA19" s="4616"/>
      <c r="AB19" s="4616"/>
      <c r="AC19" s="4615"/>
      <c r="AD19" s="4617"/>
      <c r="AE19" s="4616"/>
      <c r="AF19" s="4616"/>
      <c r="AG19" s="4615"/>
      <c r="AH19" s="4463" t="s">
        <v>667</v>
      </c>
    </row>
    <row r="20" spans="1:34">
      <c r="A20" s="4519">
        <v>8</v>
      </c>
      <c r="B20" s="4938" t="s">
        <v>822</v>
      </c>
      <c r="C20" s="4517">
        <f t="shared" si="1"/>
        <v>15</v>
      </c>
      <c r="D20" s="4512">
        <f t="shared" si="2"/>
        <v>15</v>
      </c>
      <c r="E20" s="4516">
        <f t="shared" si="3"/>
        <v>30</v>
      </c>
      <c r="F20" s="4937">
        <v>30</v>
      </c>
      <c r="G20" s="4512">
        <f t="shared" si="4"/>
        <v>20</v>
      </c>
      <c r="H20" s="4516">
        <f t="shared" si="5"/>
        <v>50</v>
      </c>
      <c r="I20" s="4515">
        <f t="shared" si="6"/>
        <v>2</v>
      </c>
      <c r="J20" s="4513"/>
      <c r="K20" s="4512"/>
      <c r="L20" s="4512"/>
      <c r="M20" s="4511"/>
      <c r="N20" s="4513"/>
      <c r="O20" s="4512"/>
      <c r="P20" s="4512"/>
      <c r="Q20" s="4511"/>
      <c r="R20" s="4514"/>
      <c r="S20" s="4512"/>
      <c r="T20" s="4512"/>
      <c r="U20" s="4511"/>
      <c r="V20" s="4513">
        <v>15</v>
      </c>
      <c r="W20" s="4512">
        <v>15</v>
      </c>
      <c r="X20" s="4512">
        <v>20</v>
      </c>
      <c r="Y20" s="4511">
        <v>2</v>
      </c>
      <c r="Z20" s="4513"/>
      <c r="AA20" s="4512"/>
      <c r="AB20" s="4512"/>
      <c r="AC20" s="4511"/>
      <c r="AD20" s="4513"/>
      <c r="AE20" s="4512"/>
      <c r="AF20" s="4512"/>
      <c r="AG20" s="4511"/>
      <c r="AH20" s="4510" t="s">
        <v>734</v>
      </c>
    </row>
    <row r="21" spans="1:34">
      <c r="A21" s="4691">
        <v>9</v>
      </c>
      <c r="B21" s="4938" t="s">
        <v>820</v>
      </c>
      <c r="C21" s="4838">
        <f t="shared" si="1"/>
        <v>15</v>
      </c>
      <c r="D21" s="4616">
        <f t="shared" si="2"/>
        <v>15</v>
      </c>
      <c r="E21" s="4788">
        <f t="shared" si="3"/>
        <v>30</v>
      </c>
      <c r="F21" s="4789">
        <v>30</v>
      </c>
      <c r="G21" s="4616">
        <f t="shared" si="4"/>
        <v>20</v>
      </c>
      <c r="H21" s="4788">
        <f t="shared" si="5"/>
        <v>50</v>
      </c>
      <c r="I21" s="4787">
        <f t="shared" si="6"/>
        <v>2</v>
      </c>
      <c r="J21" s="4617"/>
      <c r="K21" s="4616"/>
      <c r="L21" s="4616"/>
      <c r="M21" s="4615"/>
      <c r="N21" s="4513"/>
      <c r="O21" s="4512"/>
      <c r="P21" s="4512"/>
      <c r="Q21" s="4511"/>
      <c r="R21" s="4617"/>
      <c r="S21" s="4616"/>
      <c r="T21" s="4616"/>
      <c r="U21" s="4615"/>
      <c r="V21" s="4513"/>
      <c r="W21" s="4512"/>
      <c r="X21" s="4512"/>
      <c r="Y21" s="4511"/>
      <c r="Z21" s="4617"/>
      <c r="AA21" s="4616"/>
      <c r="AB21" s="4616"/>
      <c r="AC21" s="4615"/>
      <c r="AD21" s="4617">
        <v>15</v>
      </c>
      <c r="AE21" s="4616">
        <v>15</v>
      </c>
      <c r="AF21" s="4616">
        <v>20</v>
      </c>
      <c r="AG21" s="4615">
        <v>2</v>
      </c>
      <c r="AH21" s="4463" t="s">
        <v>532</v>
      </c>
    </row>
    <row r="22" spans="1:34">
      <c r="A22" s="4691">
        <v>10</v>
      </c>
      <c r="B22" s="4928" t="s">
        <v>832</v>
      </c>
      <c r="C22" s="4838">
        <f t="shared" si="1"/>
        <v>15</v>
      </c>
      <c r="D22" s="4616">
        <f t="shared" si="2"/>
        <v>30</v>
      </c>
      <c r="E22" s="4788">
        <f t="shared" si="3"/>
        <v>45</v>
      </c>
      <c r="F22" s="4789">
        <v>45</v>
      </c>
      <c r="G22" s="4616">
        <f t="shared" si="4"/>
        <v>30</v>
      </c>
      <c r="H22" s="4788">
        <f t="shared" si="5"/>
        <v>75</v>
      </c>
      <c r="I22" s="4787">
        <f t="shared" si="6"/>
        <v>3</v>
      </c>
      <c r="J22" s="4617">
        <v>15</v>
      </c>
      <c r="K22" s="4616">
        <v>30</v>
      </c>
      <c r="L22" s="4616">
        <v>30</v>
      </c>
      <c r="M22" s="4615">
        <v>3</v>
      </c>
      <c r="N22" s="4513"/>
      <c r="O22" s="4512"/>
      <c r="P22" s="4512"/>
      <c r="Q22" s="4511"/>
      <c r="R22" s="4621"/>
      <c r="S22" s="4616"/>
      <c r="T22" s="4616"/>
      <c r="U22" s="4615"/>
      <c r="V22" s="4513"/>
      <c r="W22" s="4512"/>
      <c r="X22" s="4512"/>
      <c r="Y22" s="4511"/>
      <c r="Z22" s="4632"/>
      <c r="AA22" s="4631"/>
      <c r="AB22" s="4616"/>
      <c r="AC22" s="4630"/>
      <c r="AD22" s="4617"/>
      <c r="AE22" s="4616"/>
      <c r="AF22" s="4616"/>
      <c r="AG22" s="4615"/>
      <c r="AH22" s="4463" t="s">
        <v>645</v>
      </c>
    </row>
    <row r="23" spans="1:34">
      <c r="A23" s="4691">
        <v>11</v>
      </c>
      <c r="B23" s="4928" t="s">
        <v>669</v>
      </c>
      <c r="C23" s="4838">
        <f t="shared" si="1"/>
        <v>15</v>
      </c>
      <c r="D23" s="4616">
        <f t="shared" si="2"/>
        <v>15</v>
      </c>
      <c r="E23" s="4788">
        <f t="shared" si="3"/>
        <v>30</v>
      </c>
      <c r="F23" s="4789">
        <v>30</v>
      </c>
      <c r="G23" s="4616">
        <f t="shared" si="4"/>
        <v>20</v>
      </c>
      <c r="H23" s="4788">
        <f t="shared" si="5"/>
        <v>50</v>
      </c>
      <c r="I23" s="4787">
        <f t="shared" si="6"/>
        <v>2</v>
      </c>
      <c r="J23" s="4621"/>
      <c r="K23" s="4616"/>
      <c r="L23" s="4616"/>
      <c r="M23" s="4615"/>
      <c r="N23" s="4513">
        <v>15</v>
      </c>
      <c r="O23" s="4512">
        <v>15</v>
      </c>
      <c r="P23" s="4512">
        <v>20</v>
      </c>
      <c r="Q23" s="4511">
        <v>2</v>
      </c>
      <c r="R23" s="4621"/>
      <c r="S23" s="4616"/>
      <c r="T23" s="4616"/>
      <c r="U23" s="4615"/>
      <c r="V23" s="4513"/>
      <c r="W23" s="4512"/>
      <c r="X23" s="4512"/>
      <c r="Y23" s="4511"/>
      <c r="Z23" s="4632"/>
      <c r="AA23" s="4631"/>
      <c r="AB23" s="4616"/>
      <c r="AC23" s="4630"/>
      <c r="AD23" s="4617"/>
      <c r="AE23" s="4616"/>
      <c r="AF23" s="4616"/>
      <c r="AG23" s="4615"/>
      <c r="AH23" s="4463" t="s">
        <v>667</v>
      </c>
    </row>
    <row r="24" spans="1:34">
      <c r="A24" s="4691">
        <v>12</v>
      </c>
      <c r="B24" s="4928" t="s">
        <v>831</v>
      </c>
      <c r="C24" s="4838">
        <f t="shared" si="1"/>
        <v>30</v>
      </c>
      <c r="D24" s="4616">
        <f t="shared" si="2"/>
        <v>30</v>
      </c>
      <c r="E24" s="4788">
        <f t="shared" si="3"/>
        <v>60</v>
      </c>
      <c r="F24" s="4789">
        <v>60</v>
      </c>
      <c r="G24" s="4616">
        <f t="shared" si="4"/>
        <v>40</v>
      </c>
      <c r="H24" s="4788">
        <f t="shared" si="5"/>
        <v>100</v>
      </c>
      <c r="I24" s="4787">
        <f t="shared" si="6"/>
        <v>4</v>
      </c>
      <c r="J24" s="4617">
        <v>30</v>
      </c>
      <c r="K24" s="4616">
        <v>30</v>
      </c>
      <c r="L24" s="4616">
        <v>40</v>
      </c>
      <c r="M24" s="4615">
        <v>4</v>
      </c>
      <c r="N24" s="4513"/>
      <c r="O24" s="4512"/>
      <c r="P24" s="4512"/>
      <c r="Q24" s="4511"/>
      <c r="R24" s="4621"/>
      <c r="S24" s="4616"/>
      <c r="T24" s="4616"/>
      <c r="U24" s="4615"/>
      <c r="V24" s="4513"/>
      <c r="W24" s="4512"/>
      <c r="X24" s="4512"/>
      <c r="Y24" s="4511"/>
      <c r="Z24" s="4632"/>
      <c r="AA24" s="4631"/>
      <c r="AB24" s="4616"/>
      <c r="AC24" s="4630"/>
      <c r="AD24" s="4617"/>
      <c r="AE24" s="4616"/>
      <c r="AF24" s="4616"/>
      <c r="AG24" s="4615"/>
      <c r="AH24" s="4463" t="s">
        <v>645</v>
      </c>
    </row>
    <row r="25" spans="1:34">
      <c r="A25" s="4691">
        <v>13</v>
      </c>
      <c r="B25" s="4928" t="s">
        <v>830</v>
      </c>
      <c r="C25" s="4838">
        <f t="shared" si="1"/>
        <v>30</v>
      </c>
      <c r="D25" s="4616">
        <f t="shared" si="2"/>
        <v>30</v>
      </c>
      <c r="E25" s="4788">
        <f t="shared" si="3"/>
        <v>60</v>
      </c>
      <c r="F25" s="4789">
        <v>60</v>
      </c>
      <c r="G25" s="4616">
        <f t="shared" si="4"/>
        <v>15</v>
      </c>
      <c r="H25" s="4788">
        <f t="shared" si="5"/>
        <v>75</v>
      </c>
      <c r="I25" s="4787">
        <f t="shared" si="6"/>
        <v>3</v>
      </c>
      <c r="J25" s="4617"/>
      <c r="K25" s="4616"/>
      <c r="L25" s="4616"/>
      <c r="M25" s="4615"/>
      <c r="N25" s="4513">
        <v>30</v>
      </c>
      <c r="O25" s="4512">
        <v>30</v>
      </c>
      <c r="P25" s="4512">
        <v>15</v>
      </c>
      <c r="Q25" s="4511">
        <v>3</v>
      </c>
      <c r="R25" s="4621"/>
      <c r="S25" s="4616"/>
      <c r="T25" s="4616"/>
      <c r="U25" s="4615"/>
      <c r="V25" s="4513"/>
      <c r="W25" s="4512"/>
      <c r="X25" s="4512"/>
      <c r="Y25" s="4511"/>
      <c r="Z25" s="4632"/>
      <c r="AA25" s="4631"/>
      <c r="AB25" s="4616"/>
      <c r="AC25" s="4630"/>
      <c r="AD25" s="4617"/>
      <c r="AE25" s="4616"/>
      <c r="AF25" s="4616"/>
      <c r="AG25" s="4615"/>
      <c r="AH25" s="4463" t="s">
        <v>667</v>
      </c>
    </row>
    <row r="26" spans="1:34">
      <c r="A26" s="4691">
        <v>14</v>
      </c>
      <c r="B26" s="4928" t="s">
        <v>24</v>
      </c>
      <c r="C26" s="4838">
        <f t="shared" si="1"/>
        <v>15</v>
      </c>
      <c r="D26" s="4616">
        <f t="shared" si="2"/>
        <v>30</v>
      </c>
      <c r="E26" s="4788">
        <f t="shared" si="3"/>
        <v>45</v>
      </c>
      <c r="F26" s="4789">
        <v>45</v>
      </c>
      <c r="G26" s="4616">
        <f t="shared" si="4"/>
        <v>30</v>
      </c>
      <c r="H26" s="4788">
        <f t="shared" si="5"/>
        <v>75</v>
      </c>
      <c r="I26" s="4787">
        <f t="shared" si="6"/>
        <v>3</v>
      </c>
      <c r="J26" s="4617"/>
      <c r="K26" s="4616"/>
      <c r="L26" s="4616"/>
      <c r="M26" s="4615"/>
      <c r="N26" s="4513">
        <v>15</v>
      </c>
      <c r="O26" s="4512">
        <v>30</v>
      </c>
      <c r="P26" s="4512">
        <v>30</v>
      </c>
      <c r="Q26" s="4511">
        <v>3</v>
      </c>
      <c r="R26" s="4621"/>
      <c r="S26" s="4616"/>
      <c r="T26" s="4616"/>
      <c r="U26" s="4615"/>
      <c r="V26" s="4513"/>
      <c r="W26" s="4512"/>
      <c r="X26" s="4512"/>
      <c r="Y26" s="4511"/>
      <c r="Z26" s="4632"/>
      <c r="AA26" s="4631"/>
      <c r="AB26" s="4616"/>
      <c r="AC26" s="4630"/>
      <c r="AD26" s="4617"/>
      <c r="AE26" s="4616"/>
      <c r="AF26" s="4616"/>
      <c r="AG26" s="4615"/>
      <c r="AH26" s="4463" t="s">
        <v>667</v>
      </c>
    </row>
    <row r="27" spans="1:34">
      <c r="A27" s="4691">
        <v>15</v>
      </c>
      <c r="B27" s="4928" t="s">
        <v>826</v>
      </c>
      <c r="C27" s="4838">
        <f t="shared" si="1"/>
        <v>30</v>
      </c>
      <c r="D27" s="4616">
        <f t="shared" si="2"/>
        <v>30</v>
      </c>
      <c r="E27" s="4788">
        <f t="shared" si="3"/>
        <v>60</v>
      </c>
      <c r="F27" s="4789">
        <v>60</v>
      </c>
      <c r="G27" s="4616">
        <f t="shared" si="4"/>
        <v>15</v>
      </c>
      <c r="H27" s="4788">
        <f t="shared" si="5"/>
        <v>75</v>
      </c>
      <c r="I27" s="4787">
        <f t="shared" si="6"/>
        <v>3</v>
      </c>
      <c r="J27" s="4617">
        <v>30</v>
      </c>
      <c r="K27" s="4616">
        <v>30</v>
      </c>
      <c r="L27" s="4616">
        <v>15</v>
      </c>
      <c r="M27" s="4615">
        <v>3</v>
      </c>
      <c r="N27" s="4513"/>
      <c r="O27" s="4512"/>
      <c r="P27" s="4512"/>
      <c r="Q27" s="4511"/>
      <c r="R27" s="4621"/>
      <c r="S27" s="4616"/>
      <c r="T27" s="4616"/>
      <c r="U27" s="4615"/>
      <c r="V27" s="4513"/>
      <c r="W27" s="4512"/>
      <c r="X27" s="4512"/>
      <c r="Y27" s="4511"/>
      <c r="Z27" s="4632"/>
      <c r="AA27" s="4631"/>
      <c r="AB27" s="4616"/>
      <c r="AC27" s="4630"/>
      <c r="AD27" s="4617"/>
      <c r="AE27" s="4616"/>
      <c r="AF27" s="4616"/>
      <c r="AG27" s="4615"/>
      <c r="AH27" s="4463" t="s">
        <v>645</v>
      </c>
    </row>
    <row r="28" spans="1:34">
      <c r="A28" s="4691">
        <v>16</v>
      </c>
      <c r="B28" s="4928" t="s">
        <v>829</v>
      </c>
      <c r="C28" s="4838">
        <f t="shared" si="1"/>
        <v>15</v>
      </c>
      <c r="D28" s="4616">
        <f t="shared" si="2"/>
        <v>30</v>
      </c>
      <c r="E28" s="4788">
        <f t="shared" si="3"/>
        <v>45</v>
      </c>
      <c r="F28" s="4789">
        <v>45</v>
      </c>
      <c r="G28" s="4616">
        <f t="shared" si="4"/>
        <v>30</v>
      </c>
      <c r="H28" s="4788">
        <f t="shared" si="5"/>
        <v>75</v>
      </c>
      <c r="I28" s="4787">
        <f t="shared" si="6"/>
        <v>3</v>
      </c>
      <c r="J28" s="4617"/>
      <c r="K28" s="4616"/>
      <c r="L28" s="4616"/>
      <c r="M28" s="4615"/>
      <c r="N28" s="4513"/>
      <c r="O28" s="4512"/>
      <c r="P28" s="4512"/>
      <c r="Q28" s="4511"/>
      <c r="R28" s="4621">
        <v>15</v>
      </c>
      <c r="S28" s="4616">
        <v>30</v>
      </c>
      <c r="T28" s="4616">
        <v>30</v>
      </c>
      <c r="U28" s="4615">
        <v>3</v>
      </c>
      <c r="V28" s="4513"/>
      <c r="W28" s="4512"/>
      <c r="X28" s="4512"/>
      <c r="Y28" s="4511"/>
      <c r="Z28" s="4632"/>
      <c r="AA28" s="4631"/>
      <c r="AB28" s="4616"/>
      <c r="AC28" s="4630"/>
      <c r="AD28" s="4617"/>
      <c r="AE28" s="4616"/>
      <c r="AF28" s="4616"/>
      <c r="AG28" s="4615"/>
      <c r="AH28" s="4463" t="s">
        <v>672</v>
      </c>
    </row>
    <row r="29" spans="1:34">
      <c r="A29" s="4691">
        <v>17</v>
      </c>
      <c r="B29" s="4928" t="s">
        <v>825</v>
      </c>
      <c r="C29" s="4838">
        <f t="shared" si="1"/>
        <v>30</v>
      </c>
      <c r="D29" s="4616">
        <f t="shared" si="2"/>
        <v>15</v>
      </c>
      <c r="E29" s="4788">
        <f t="shared" si="3"/>
        <v>45</v>
      </c>
      <c r="F29" s="4789">
        <v>45</v>
      </c>
      <c r="G29" s="4616">
        <f t="shared" si="4"/>
        <v>30</v>
      </c>
      <c r="H29" s="4788">
        <f t="shared" si="5"/>
        <v>75</v>
      </c>
      <c r="I29" s="4787">
        <f t="shared" si="6"/>
        <v>3</v>
      </c>
      <c r="J29" s="4617"/>
      <c r="K29" s="4616"/>
      <c r="L29" s="4616"/>
      <c r="M29" s="4615"/>
      <c r="N29" s="4513"/>
      <c r="O29" s="4512"/>
      <c r="P29" s="4512"/>
      <c r="Q29" s="4511"/>
      <c r="R29" s="4617">
        <v>30</v>
      </c>
      <c r="S29" s="4616">
        <v>15</v>
      </c>
      <c r="T29" s="4616">
        <v>30</v>
      </c>
      <c r="U29" s="4615">
        <v>3</v>
      </c>
      <c r="V29" s="4513"/>
      <c r="W29" s="4512"/>
      <c r="X29" s="4512"/>
      <c r="Y29" s="4511"/>
      <c r="Z29" s="4632"/>
      <c r="AA29" s="4631"/>
      <c r="AB29" s="4616"/>
      <c r="AC29" s="4630"/>
      <c r="AD29" s="4617"/>
      <c r="AE29" s="4616"/>
      <c r="AF29" s="4616"/>
      <c r="AG29" s="4615"/>
      <c r="AH29" s="4463" t="s">
        <v>672</v>
      </c>
    </row>
    <row r="30" spans="1:34">
      <c r="A30" s="4519">
        <v>18</v>
      </c>
      <c r="B30" s="4938" t="s">
        <v>836</v>
      </c>
      <c r="C30" s="4517">
        <f t="shared" si="1"/>
        <v>0</v>
      </c>
      <c r="D30" s="4512">
        <f t="shared" si="2"/>
        <v>15</v>
      </c>
      <c r="E30" s="4516">
        <f t="shared" si="3"/>
        <v>15</v>
      </c>
      <c r="F30" s="4937">
        <v>15</v>
      </c>
      <c r="G30" s="4512">
        <f t="shared" si="4"/>
        <v>10</v>
      </c>
      <c r="H30" s="4516">
        <f t="shared" si="5"/>
        <v>25</v>
      </c>
      <c r="I30" s="4515">
        <f t="shared" si="6"/>
        <v>1</v>
      </c>
      <c r="J30" s="4936"/>
      <c r="K30" s="4512"/>
      <c r="L30" s="4512"/>
      <c r="M30" s="4511"/>
      <c r="N30" s="4513">
        <v>0</v>
      </c>
      <c r="O30" s="4512">
        <v>15</v>
      </c>
      <c r="P30" s="4512">
        <v>10</v>
      </c>
      <c r="Q30" s="4511">
        <v>1</v>
      </c>
      <c r="R30" s="4514"/>
      <c r="S30" s="4512"/>
      <c r="T30" s="4512"/>
      <c r="U30" s="4511"/>
      <c r="V30" s="4513"/>
      <c r="W30" s="4512"/>
      <c r="X30" s="4512"/>
      <c r="Y30" s="4511"/>
      <c r="Z30" s="4620"/>
      <c r="AA30" s="4634"/>
      <c r="AB30" s="4512"/>
      <c r="AC30" s="4633"/>
      <c r="AD30" s="4513"/>
      <c r="AE30" s="4512"/>
      <c r="AF30" s="4512"/>
      <c r="AG30" s="4511"/>
      <c r="AH30" s="4510" t="s">
        <v>536</v>
      </c>
    </row>
    <row r="31" spans="1:34">
      <c r="A31" s="4691">
        <v>19</v>
      </c>
      <c r="B31" s="4927" t="s">
        <v>819</v>
      </c>
      <c r="C31" s="4838">
        <f t="shared" si="1"/>
        <v>15</v>
      </c>
      <c r="D31" s="4616">
        <f t="shared" si="2"/>
        <v>15</v>
      </c>
      <c r="E31" s="4788">
        <f t="shared" si="3"/>
        <v>30</v>
      </c>
      <c r="F31" s="4789">
        <v>30</v>
      </c>
      <c r="G31" s="4616">
        <f t="shared" si="4"/>
        <v>20</v>
      </c>
      <c r="H31" s="4788">
        <f t="shared" si="5"/>
        <v>50</v>
      </c>
      <c r="I31" s="4787">
        <f t="shared" si="6"/>
        <v>2</v>
      </c>
      <c r="J31" s="4934"/>
      <c r="K31" s="4616"/>
      <c r="L31" s="4616"/>
      <c r="M31" s="4615"/>
      <c r="N31" s="4513"/>
      <c r="O31" s="4512"/>
      <c r="P31" s="4512"/>
      <c r="Q31" s="4511"/>
      <c r="R31" s="4617"/>
      <c r="S31" s="4616"/>
      <c r="T31" s="4616"/>
      <c r="U31" s="4615"/>
      <c r="V31" s="4513">
        <v>15</v>
      </c>
      <c r="W31" s="4512">
        <v>15</v>
      </c>
      <c r="X31" s="4512">
        <v>20</v>
      </c>
      <c r="Y31" s="4511">
        <v>2</v>
      </c>
      <c r="Z31" s="4632"/>
      <c r="AA31" s="4631"/>
      <c r="AB31" s="4616"/>
      <c r="AC31" s="4630"/>
      <c r="AD31" s="4617"/>
      <c r="AE31" s="4616"/>
      <c r="AF31" s="4616"/>
      <c r="AG31" s="4615"/>
      <c r="AH31" s="4463" t="s">
        <v>534</v>
      </c>
    </row>
    <row r="32" spans="1:34" ht="24.75" thickBot="1">
      <c r="A32" s="4595">
        <v>20</v>
      </c>
      <c r="B32" s="4935" t="s">
        <v>818</v>
      </c>
      <c r="C32" s="4838">
        <f t="shared" si="1"/>
        <v>15</v>
      </c>
      <c r="D32" s="4616">
        <f t="shared" si="2"/>
        <v>15</v>
      </c>
      <c r="E32" s="4788">
        <f t="shared" si="3"/>
        <v>30</v>
      </c>
      <c r="F32" s="4789">
        <v>30</v>
      </c>
      <c r="G32" s="4616">
        <f t="shared" si="4"/>
        <v>20</v>
      </c>
      <c r="H32" s="4788">
        <f t="shared" si="5"/>
        <v>50</v>
      </c>
      <c r="I32" s="4787">
        <f t="shared" si="6"/>
        <v>2</v>
      </c>
      <c r="J32" s="4934">
        <v>15</v>
      </c>
      <c r="K32" s="4616">
        <v>15</v>
      </c>
      <c r="L32" s="4616">
        <v>20</v>
      </c>
      <c r="M32" s="4615">
        <v>2</v>
      </c>
      <c r="N32" s="4513"/>
      <c r="O32" s="4512"/>
      <c r="P32" s="4512"/>
      <c r="Q32" s="4511"/>
      <c r="R32" s="4617"/>
      <c r="S32" s="4616"/>
      <c r="T32" s="4616"/>
      <c r="U32" s="4615"/>
      <c r="V32" s="4513"/>
      <c r="W32" s="4512"/>
      <c r="X32" s="4512"/>
      <c r="Y32" s="4511"/>
      <c r="Z32" s="4632"/>
      <c r="AA32" s="4631"/>
      <c r="AB32" s="4616"/>
      <c r="AC32" s="4630"/>
      <c r="AD32" s="4617"/>
      <c r="AE32" s="4616"/>
      <c r="AF32" s="4616"/>
      <c r="AG32" s="4615"/>
      <c r="AH32" s="4463" t="s">
        <v>628</v>
      </c>
    </row>
    <row r="33" spans="1:34" ht="15.75" thickBot="1">
      <c r="A33" s="4462"/>
      <c r="B33" s="4500" t="s">
        <v>817</v>
      </c>
      <c r="C33" s="4499">
        <f t="shared" ref="C33:AG33" si="7">SUM(C18:C32)</f>
        <v>270</v>
      </c>
      <c r="D33" s="4497">
        <f t="shared" si="7"/>
        <v>330</v>
      </c>
      <c r="E33" s="4496">
        <f t="shared" si="7"/>
        <v>600</v>
      </c>
      <c r="F33" s="4933">
        <f t="shared" si="7"/>
        <v>600</v>
      </c>
      <c r="G33" s="4932">
        <f t="shared" si="7"/>
        <v>350</v>
      </c>
      <c r="H33" s="4931">
        <f t="shared" si="7"/>
        <v>950</v>
      </c>
      <c r="I33" s="4924">
        <f t="shared" si="7"/>
        <v>38</v>
      </c>
      <c r="J33" s="4530">
        <f t="shared" si="7"/>
        <v>105</v>
      </c>
      <c r="K33" s="4497">
        <f t="shared" si="7"/>
        <v>135</v>
      </c>
      <c r="L33" s="4497">
        <f t="shared" si="7"/>
        <v>135</v>
      </c>
      <c r="M33" s="4486">
        <f t="shared" si="7"/>
        <v>15</v>
      </c>
      <c r="N33" s="4532">
        <f t="shared" si="7"/>
        <v>75</v>
      </c>
      <c r="O33" s="4531">
        <f t="shared" si="7"/>
        <v>105</v>
      </c>
      <c r="P33" s="4531">
        <f t="shared" si="7"/>
        <v>95</v>
      </c>
      <c r="Q33" s="4489">
        <f t="shared" si="7"/>
        <v>11</v>
      </c>
      <c r="R33" s="4498">
        <f t="shared" si="7"/>
        <v>45</v>
      </c>
      <c r="S33" s="4497">
        <f t="shared" si="7"/>
        <v>45</v>
      </c>
      <c r="T33" s="4497">
        <f t="shared" si="7"/>
        <v>60</v>
      </c>
      <c r="U33" s="4486">
        <f t="shared" si="7"/>
        <v>6</v>
      </c>
      <c r="V33" s="4532">
        <f t="shared" si="7"/>
        <v>30</v>
      </c>
      <c r="W33" s="4531">
        <f t="shared" si="7"/>
        <v>30</v>
      </c>
      <c r="X33" s="4531">
        <f t="shared" si="7"/>
        <v>40</v>
      </c>
      <c r="Y33" s="4489">
        <f t="shared" si="7"/>
        <v>4</v>
      </c>
      <c r="Z33" s="4530">
        <f t="shared" si="7"/>
        <v>0</v>
      </c>
      <c r="AA33" s="4497">
        <f t="shared" si="7"/>
        <v>0</v>
      </c>
      <c r="AB33" s="4497">
        <f t="shared" si="7"/>
        <v>0</v>
      </c>
      <c r="AC33" s="4486">
        <f t="shared" si="7"/>
        <v>0</v>
      </c>
      <c r="AD33" s="4530">
        <f t="shared" si="7"/>
        <v>15</v>
      </c>
      <c r="AE33" s="4497">
        <f t="shared" si="7"/>
        <v>15</v>
      </c>
      <c r="AF33" s="4497">
        <f t="shared" si="7"/>
        <v>20</v>
      </c>
      <c r="AG33" s="4486">
        <f t="shared" si="7"/>
        <v>2</v>
      </c>
      <c r="AH33" s="4485"/>
    </row>
    <row r="34" spans="1:34" ht="15.75" thickBot="1">
      <c r="A34" s="4930"/>
      <c r="B34" s="4483" t="s">
        <v>31</v>
      </c>
      <c r="C34" s="4482"/>
      <c r="D34" s="4482"/>
      <c r="E34" s="4482"/>
      <c r="F34" s="4479"/>
      <c r="G34" s="4479"/>
      <c r="H34" s="4479"/>
      <c r="I34" s="4478"/>
      <c r="J34" s="4479"/>
      <c r="K34" s="4479"/>
      <c r="L34" s="4479"/>
      <c r="M34" s="4478"/>
      <c r="N34" s="4481"/>
      <c r="O34" s="4481"/>
      <c r="P34" s="4481"/>
      <c r="Q34" s="4480"/>
      <c r="R34" s="4479"/>
      <c r="S34" s="4479"/>
      <c r="T34" s="4479"/>
      <c r="U34" s="4478"/>
      <c r="V34" s="4481"/>
      <c r="W34" s="4481"/>
      <c r="X34" s="4481"/>
      <c r="Y34" s="4480"/>
      <c r="Z34" s="4479"/>
      <c r="AA34" s="4479"/>
      <c r="AB34" s="4479"/>
      <c r="AC34" s="4478"/>
      <c r="AD34" s="4479"/>
      <c r="AE34" s="4479"/>
      <c r="AF34" s="4479"/>
      <c r="AG34" s="4478"/>
      <c r="AH34" s="4477"/>
    </row>
    <row r="35" spans="1:34">
      <c r="A35" s="4691">
        <v>21</v>
      </c>
      <c r="B35" s="4474" t="s">
        <v>814</v>
      </c>
      <c r="C35" s="4473">
        <f t="shared" ref="C35:C48" si="8">J35+N35+R35+V35+AD35+Z35</f>
        <v>60</v>
      </c>
      <c r="D35" s="4465">
        <f t="shared" ref="D35:D48" si="9">K35+O35+S35+W35+AA35+AE35</f>
        <v>225</v>
      </c>
      <c r="E35" s="4472">
        <f t="shared" ref="E35:E48" si="10">SUM(C35:D35)</f>
        <v>285</v>
      </c>
      <c r="F35" s="4929">
        <v>285</v>
      </c>
      <c r="G35" s="4465">
        <f t="shared" ref="G35:G48" si="11">L35+P35+T35+X35+AB35+AF35</f>
        <v>90</v>
      </c>
      <c r="H35" s="4472">
        <f t="shared" ref="H35:H48" si="12">F35+G35</f>
        <v>375</v>
      </c>
      <c r="I35" s="4471">
        <f t="shared" ref="I35:I48" si="13">M35+Q35+U35+Y35+AC35+AG35</f>
        <v>15</v>
      </c>
      <c r="J35" s="4466">
        <v>15</v>
      </c>
      <c r="K35" s="4465">
        <v>30</v>
      </c>
      <c r="L35" s="4465">
        <v>5</v>
      </c>
      <c r="M35" s="4464">
        <v>2</v>
      </c>
      <c r="N35" s="4469">
        <v>15</v>
      </c>
      <c r="O35" s="4468">
        <v>30</v>
      </c>
      <c r="P35" s="4468">
        <v>5</v>
      </c>
      <c r="Q35" s="4467">
        <v>2</v>
      </c>
      <c r="R35" s="4470">
        <v>15</v>
      </c>
      <c r="S35" s="4465">
        <v>30</v>
      </c>
      <c r="T35" s="4465">
        <v>5</v>
      </c>
      <c r="U35" s="4464">
        <v>2</v>
      </c>
      <c r="V35" s="4469">
        <v>15</v>
      </c>
      <c r="W35" s="4468">
        <v>45</v>
      </c>
      <c r="X35" s="4468">
        <v>15</v>
      </c>
      <c r="Y35" s="4467">
        <v>3</v>
      </c>
      <c r="Z35" s="4466"/>
      <c r="AA35" s="4465">
        <v>45</v>
      </c>
      <c r="AB35" s="4465">
        <v>30</v>
      </c>
      <c r="AC35" s="4464">
        <v>3</v>
      </c>
      <c r="AD35" s="4466"/>
      <c r="AE35" s="4465">
        <v>45</v>
      </c>
      <c r="AF35" s="4465">
        <v>30</v>
      </c>
      <c r="AG35" s="4464">
        <v>3</v>
      </c>
      <c r="AH35" s="4476" t="s">
        <v>597</v>
      </c>
    </row>
    <row r="36" spans="1:34">
      <c r="A36" s="4691">
        <v>22</v>
      </c>
      <c r="B36" s="4928" t="s">
        <v>812</v>
      </c>
      <c r="C36" s="4838">
        <f t="shared" si="8"/>
        <v>45</v>
      </c>
      <c r="D36" s="4616">
        <f t="shared" si="9"/>
        <v>180</v>
      </c>
      <c r="E36" s="4788">
        <f t="shared" si="10"/>
        <v>225</v>
      </c>
      <c r="F36" s="4789">
        <v>225</v>
      </c>
      <c r="G36" s="4616">
        <f t="shared" si="11"/>
        <v>75</v>
      </c>
      <c r="H36" s="4788">
        <f t="shared" si="12"/>
        <v>300</v>
      </c>
      <c r="I36" s="4787">
        <f t="shared" si="13"/>
        <v>12</v>
      </c>
      <c r="J36" s="4617">
        <v>15</v>
      </c>
      <c r="K36" s="4616">
        <v>30</v>
      </c>
      <c r="L36" s="4616">
        <v>5</v>
      </c>
      <c r="M36" s="4615">
        <v>2</v>
      </c>
      <c r="N36" s="4513">
        <v>15</v>
      </c>
      <c r="O36" s="4512">
        <v>30</v>
      </c>
      <c r="P36" s="4512">
        <v>5</v>
      </c>
      <c r="Q36" s="4511">
        <v>2</v>
      </c>
      <c r="R36" s="4621">
        <v>15</v>
      </c>
      <c r="S36" s="4616">
        <v>30</v>
      </c>
      <c r="T36" s="4616">
        <v>5</v>
      </c>
      <c r="U36" s="4615">
        <v>2</v>
      </c>
      <c r="V36" s="4513"/>
      <c r="W36" s="4512">
        <v>45</v>
      </c>
      <c r="X36" s="4512">
        <v>30</v>
      </c>
      <c r="Y36" s="4511">
        <v>3</v>
      </c>
      <c r="Z36" s="4632"/>
      <c r="AA36" s="4631">
        <v>45</v>
      </c>
      <c r="AB36" s="4616">
        <v>30</v>
      </c>
      <c r="AC36" s="4630">
        <v>3</v>
      </c>
      <c r="AD36" s="4617"/>
      <c r="AE36" s="4616"/>
      <c r="AF36" s="4616"/>
      <c r="AG36" s="4615"/>
      <c r="AH36" s="4463" t="s">
        <v>663</v>
      </c>
    </row>
    <row r="37" spans="1:34">
      <c r="A37" s="4691">
        <v>23</v>
      </c>
      <c r="B37" s="4927" t="s">
        <v>810</v>
      </c>
      <c r="C37" s="4838">
        <f t="shared" si="8"/>
        <v>15</v>
      </c>
      <c r="D37" s="4616">
        <f t="shared" si="9"/>
        <v>60</v>
      </c>
      <c r="E37" s="4788">
        <f t="shared" si="10"/>
        <v>75</v>
      </c>
      <c r="F37" s="4789">
        <v>75</v>
      </c>
      <c r="G37" s="4616">
        <f t="shared" si="11"/>
        <v>50</v>
      </c>
      <c r="H37" s="4788">
        <f t="shared" si="12"/>
        <v>125</v>
      </c>
      <c r="I37" s="4787">
        <f t="shared" si="13"/>
        <v>5</v>
      </c>
      <c r="J37" s="4617"/>
      <c r="K37" s="4616"/>
      <c r="L37" s="4616"/>
      <c r="M37" s="4615"/>
      <c r="N37" s="4513"/>
      <c r="O37" s="4512"/>
      <c r="P37" s="4512"/>
      <c r="Q37" s="4511"/>
      <c r="R37" s="4621">
        <v>15</v>
      </c>
      <c r="S37" s="4616">
        <v>30</v>
      </c>
      <c r="T37" s="4616">
        <v>30</v>
      </c>
      <c r="U37" s="4615">
        <v>3</v>
      </c>
      <c r="V37" s="4513">
        <v>0</v>
      </c>
      <c r="W37" s="4512">
        <v>30</v>
      </c>
      <c r="X37" s="4512">
        <v>20</v>
      </c>
      <c r="Y37" s="4511">
        <v>2</v>
      </c>
      <c r="Z37" s="4632"/>
      <c r="AA37" s="4631"/>
      <c r="AB37" s="4616"/>
      <c r="AC37" s="4630"/>
      <c r="AD37" s="4617"/>
      <c r="AE37" s="4616"/>
      <c r="AF37" s="4616"/>
      <c r="AG37" s="4615"/>
      <c r="AH37" s="4463" t="s">
        <v>734</v>
      </c>
    </row>
    <row r="38" spans="1:34">
      <c r="A38" s="4691">
        <v>24</v>
      </c>
      <c r="B38" s="4927" t="s">
        <v>809</v>
      </c>
      <c r="C38" s="4838">
        <f t="shared" si="8"/>
        <v>15</v>
      </c>
      <c r="D38" s="4616">
        <f t="shared" si="9"/>
        <v>30</v>
      </c>
      <c r="E38" s="4788">
        <f t="shared" si="10"/>
        <v>45</v>
      </c>
      <c r="F38" s="4789">
        <v>45</v>
      </c>
      <c r="G38" s="4616">
        <f t="shared" si="11"/>
        <v>30</v>
      </c>
      <c r="H38" s="4788">
        <f t="shared" si="12"/>
        <v>75</v>
      </c>
      <c r="I38" s="4787">
        <f t="shared" si="13"/>
        <v>3</v>
      </c>
      <c r="J38" s="4617"/>
      <c r="K38" s="4616"/>
      <c r="L38" s="4616"/>
      <c r="M38" s="4615"/>
      <c r="N38" s="4513"/>
      <c r="O38" s="4512"/>
      <c r="P38" s="4512"/>
      <c r="Q38" s="4511"/>
      <c r="R38" s="4621"/>
      <c r="S38" s="4616"/>
      <c r="T38" s="4616"/>
      <c r="U38" s="4615"/>
      <c r="V38" s="4513"/>
      <c r="W38" s="4512"/>
      <c r="X38" s="4512"/>
      <c r="Y38" s="4511"/>
      <c r="Z38" s="4632">
        <v>15</v>
      </c>
      <c r="AA38" s="4631">
        <v>30</v>
      </c>
      <c r="AB38" s="4616">
        <v>30</v>
      </c>
      <c r="AC38" s="4630">
        <v>3</v>
      </c>
      <c r="AD38" s="4617"/>
      <c r="AE38" s="4616"/>
      <c r="AF38" s="4616"/>
      <c r="AG38" s="4615"/>
      <c r="AH38" s="4463" t="s">
        <v>663</v>
      </c>
    </row>
    <row r="39" spans="1:34">
      <c r="A39" s="4691">
        <v>25</v>
      </c>
      <c r="B39" s="4927" t="s">
        <v>807</v>
      </c>
      <c r="C39" s="4838">
        <f t="shared" si="8"/>
        <v>45</v>
      </c>
      <c r="D39" s="4616">
        <f t="shared" si="9"/>
        <v>60</v>
      </c>
      <c r="E39" s="4788">
        <f t="shared" si="10"/>
        <v>105</v>
      </c>
      <c r="F39" s="4789">
        <v>105</v>
      </c>
      <c r="G39" s="4616">
        <f t="shared" si="11"/>
        <v>45</v>
      </c>
      <c r="H39" s="4788">
        <f t="shared" si="12"/>
        <v>150</v>
      </c>
      <c r="I39" s="4787">
        <f t="shared" si="13"/>
        <v>6</v>
      </c>
      <c r="J39" s="4617"/>
      <c r="K39" s="4616"/>
      <c r="L39" s="4616"/>
      <c r="M39" s="4615"/>
      <c r="N39" s="4513"/>
      <c r="O39" s="4512"/>
      <c r="P39" s="4512"/>
      <c r="Q39" s="4511"/>
      <c r="R39" s="4621">
        <v>30</v>
      </c>
      <c r="S39" s="4616">
        <v>30</v>
      </c>
      <c r="T39" s="4616">
        <v>15</v>
      </c>
      <c r="U39" s="4615">
        <v>3</v>
      </c>
      <c r="V39" s="4513">
        <v>15</v>
      </c>
      <c r="W39" s="4512">
        <v>30</v>
      </c>
      <c r="X39" s="4512">
        <v>30</v>
      </c>
      <c r="Y39" s="4511">
        <v>3</v>
      </c>
      <c r="Z39" s="4632"/>
      <c r="AA39" s="4631"/>
      <c r="AB39" s="4616"/>
      <c r="AC39" s="4630"/>
      <c r="AD39" s="4617"/>
      <c r="AE39" s="4616"/>
      <c r="AF39" s="4616"/>
      <c r="AG39" s="4615"/>
      <c r="AH39" s="4463" t="s">
        <v>734</v>
      </c>
    </row>
    <row r="40" spans="1:34">
      <c r="A40" s="4691">
        <v>26</v>
      </c>
      <c r="B40" s="4927" t="s">
        <v>806</v>
      </c>
      <c r="C40" s="4838">
        <f t="shared" si="8"/>
        <v>15</v>
      </c>
      <c r="D40" s="4616">
        <f t="shared" si="9"/>
        <v>30</v>
      </c>
      <c r="E40" s="4788">
        <f t="shared" si="10"/>
        <v>45</v>
      </c>
      <c r="F40" s="4789">
        <v>45</v>
      </c>
      <c r="G40" s="4616">
        <f t="shared" si="11"/>
        <v>30</v>
      </c>
      <c r="H40" s="4788">
        <f t="shared" si="12"/>
        <v>75</v>
      </c>
      <c r="I40" s="4787">
        <f t="shared" si="13"/>
        <v>3</v>
      </c>
      <c r="J40" s="4617"/>
      <c r="K40" s="4616"/>
      <c r="L40" s="4616"/>
      <c r="M40" s="4615"/>
      <c r="N40" s="4513">
        <v>15</v>
      </c>
      <c r="O40" s="4512">
        <v>30</v>
      </c>
      <c r="P40" s="4512">
        <v>30</v>
      </c>
      <c r="Q40" s="4511">
        <v>3</v>
      </c>
      <c r="R40" s="4621"/>
      <c r="S40" s="4616"/>
      <c r="T40" s="4616"/>
      <c r="U40" s="4615"/>
      <c r="V40" s="4513"/>
      <c r="W40" s="4512"/>
      <c r="X40" s="4512"/>
      <c r="Y40" s="4511"/>
      <c r="Z40" s="4632"/>
      <c r="AA40" s="4631"/>
      <c r="AB40" s="4616"/>
      <c r="AC40" s="4630"/>
      <c r="AD40" s="4617"/>
      <c r="AE40" s="4616"/>
      <c r="AF40" s="4616"/>
      <c r="AG40" s="4615"/>
      <c r="AH40" s="4463" t="s">
        <v>536</v>
      </c>
    </row>
    <row r="41" spans="1:34">
      <c r="A41" s="4691">
        <v>27</v>
      </c>
      <c r="B41" s="4927" t="s">
        <v>805</v>
      </c>
      <c r="C41" s="4838">
        <f t="shared" si="8"/>
        <v>15</v>
      </c>
      <c r="D41" s="4616">
        <f t="shared" si="9"/>
        <v>15</v>
      </c>
      <c r="E41" s="4788">
        <f t="shared" si="10"/>
        <v>30</v>
      </c>
      <c r="F41" s="4789">
        <v>30</v>
      </c>
      <c r="G41" s="4616">
        <f t="shared" si="11"/>
        <v>20</v>
      </c>
      <c r="H41" s="4788">
        <f t="shared" si="12"/>
        <v>50</v>
      </c>
      <c r="I41" s="4787">
        <f t="shared" si="13"/>
        <v>2</v>
      </c>
      <c r="J41" s="4617"/>
      <c r="K41" s="4616"/>
      <c r="L41" s="4616"/>
      <c r="M41" s="4615"/>
      <c r="N41" s="4620">
        <v>15</v>
      </c>
      <c r="O41" s="4634">
        <v>15</v>
      </c>
      <c r="P41" s="4512">
        <v>20</v>
      </c>
      <c r="Q41" s="4633">
        <v>2</v>
      </c>
      <c r="R41" s="4621"/>
      <c r="S41" s="4616"/>
      <c r="T41" s="4616"/>
      <c r="U41" s="4615"/>
      <c r="V41" s="4513"/>
      <c r="W41" s="4512"/>
      <c r="X41" s="4512"/>
      <c r="Y41" s="4511"/>
      <c r="Z41" s="4632"/>
      <c r="AA41" s="4631"/>
      <c r="AB41" s="4616"/>
      <c r="AC41" s="4630"/>
      <c r="AD41" s="4632"/>
      <c r="AE41" s="4631"/>
      <c r="AF41" s="4616"/>
      <c r="AG41" s="4630"/>
      <c r="AH41" s="4463" t="s">
        <v>536</v>
      </c>
    </row>
    <row r="42" spans="1:34">
      <c r="A42" s="4691">
        <v>28</v>
      </c>
      <c r="B42" s="4927" t="s">
        <v>804</v>
      </c>
      <c r="C42" s="4838">
        <f t="shared" si="8"/>
        <v>15</v>
      </c>
      <c r="D42" s="4616">
        <f t="shared" si="9"/>
        <v>15</v>
      </c>
      <c r="E42" s="4788">
        <f t="shared" si="10"/>
        <v>30</v>
      </c>
      <c r="F42" s="4621">
        <v>30</v>
      </c>
      <c r="G42" s="4616">
        <f t="shared" si="11"/>
        <v>20</v>
      </c>
      <c r="H42" s="4788">
        <f t="shared" si="12"/>
        <v>50</v>
      </c>
      <c r="I42" s="4787">
        <f t="shared" si="13"/>
        <v>2</v>
      </c>
      <c r="J42" s="4617"/>
      <c r="K42" s="4616"/>
      <c r="L42" s="4616"/>
      <c r="M42" s="4615"/>
      <c r="N42" s="4513"/>
      <c r="O42" s="4512"/>
      <c r="P42" s="4512"/>
      <c r="Q42" s="4511"/>
      <c r="R42" s="4621"/>
      <c r="S42" s="4616"/>
      <c r="T42" s="4616"/>
      <c r="U42" s="4615"/>
      <c r="V42" s="4513">
        <v>15</v>
      </c>
      <c r="W42" s="4512">
        <v>15</v>
      </c>
      <c r="X42" s="4512">
        <v>20</v>
      </c>
      <c r="Y42" s="4511">
        <v>2</v>
      </c>
      <c r="Z42" s="4617"/>
      <c r="AA42" s="4616"/>
      <c r="AB42" s="4616"/>
      <c r="AC42" s="4615"/>
      <c r="AD42" s="4617"/>
      <c r="AE42" s="4616"/>
      <c r="AF42" s="4616"/>
      <c r="AG42" s="4615"/>
      <c r="AH42" s="4463" t="s">
        <v>534</v>
      </c>
    </row>
    <row r="43" spans="1:34">
      <c r="A43" s="4691">
        <v>29</v>
      </c>
      <c r="B43" s="4927" t="s">
        <v>803</v>
      </c>
      <c r="C43" s="4838">
        <f t="shared" si="8"/>
        <v>15</v>
      </c>
      <c r="D43" s="4616">
        <f t="shared" si="9"/>
        <v>15</v>
      </c>
      <c r="E43" s="4788">
        <f t="shared" si="10"/>
        <v>30</v>
      </c>
      <c r="F43" s="4621">
        <v>30</v>
      </c>
      <c r="G43" s="4616">
        <f t="shared" si="11"/>
        <v>20</v>
      </c>
      <c r="H43" s="4788">
        <f t="shared" si="12"/>
        <v>50</v>
      </c>
      <c r="I43" s="4787">
        <f t="shared" si="13"/>
        <v>2</v>
      </c>
      <c r="J43" s="4617"/>
      <c r="K43" s="4616"/>
      <c r="L43" s="4616"/>
      <c r="M43" s="4615"/>
      <c r="N43" s="4513"/>
      <c r="O43" s="4512"/>
      <c r="P43" s="4512"/>
      <c r="Q43" s="4511"/>
      <c r="R43" s="4621"/>
      <c r="S43" s="4616"/>
      <c r="T43" s="4616"/>
      <c r="U43" s="4615"/>
      <c r="V43" s="4513">
        <v>15</v>
      </c>
      <c r="W43" s="4512">
        <v>15</v>
      </c>
      <c r="X43" s="4512">
        <v>20</v>
      </c>
      <c r="Y43" s="4511">
        <v>2</v>
      </c>
      <c r="Z43" s="4617"/>
      <c r="AA43" s="4616"/>
      <c r="AB43" s="4616"/>
      <c r="AC43" s="4615"/>
      <c r="AD43" s="4617"/>
      <c r="AE43" s="4616"/>
      <c r="AF43" s="4616"/>
      <c r="AG43" s="4615"/>
      <c r="AH43" s="4463" t="s">
        <v>534</v>
      </c>
    </row>
    <row r="44" spans="1:34">
      <c r="A44" s="4691">
        <v>30</v>
      </c>
      <c r="B44" s="4927" t="s">
        <v>802</v>
      </c>
      <c r="C44" s="4838">
        <f t="shared" si="8"/>
        <v>15</v>
      </c>
      <c r="D44" s="4616">
        <f t="shared" si="9"/>
        <v>15</v>
      </c>
      <c r="E44" s="4788">
        <f t="shared" si="10"/>
        <v>30</v>
      </c>
      <c r="F44" s="4789">
        <v>30</v>
      </c>
      <c r="G44" s="4616">
        <f t="shared" si="11"/>
        <v>20</v>
      </c>
      <c r="H44" s="4788">
        <f t="shared" si="12"/>
        <v>50</v>
      </c>
      <c r="I44" s="4787">
        <f t="shared" si="13"/>
        <v>2</v>
      </c>
      <c r="J44" s="4617"/>
      <c r="K44" s="4616"/>
      <c r="L44" s="4616"/>
      <c r="M44" s="4615"/>
      <c r="N44" s="4513"/>
      <c r="O44" s="4512"/>
      <c r="P44" s="4512"/>
      <c r="Q44" s="4511"/>
      <c r="R44" s="4617">
        <v>15</v>
      </c>
      <c r="S44" s="4616">
        <v>15</v>
      </c>
      <c r="T44" s="4616">
        <v>20</v>
      </c>
      <c r="U44" s="4615">
        <v>2</v>
      </c>
      <c r="V44" s="4513"/>
      <c r="W44" s="4512"/>
      <c r="X44" s="4512"/>
      <c r="Y44" s="4511"/>
      <c r="Z44" s="4632"/>
      <c r="AA44" s="4631"/>
      <c r="AB44" s="4616"/>
      <c r="AC44" s="4630"/>
      <c r="AD44" s="4617"/>
      <c r="AE44" s="4616"/>
      <c r="AF44" s="4616"/>
      <c r="AG44" s="4615"/>
      <c r="AH44" s="4463" t="s">
        <v>552</v>
      </c>
    </row>
    <row r="45" spans="1:34" ht="13.9" customHeight="1">
      <c r="A45" s="4691">
        <v>31</v>
      </c>
      <c r="B45" s="4927" t="s">
        <v>824</v>
      </c>
      <c r="C45" s="4838">
        <f t="shared" si="8"/>
        <v>15</v>
      </c>
      <c r="D45" s="4616">
        <f t="shared" si="9"/>
        <v>15</v>
      </c>
      <c r="E45" s="4788">
        <f t="shared" si="10"/>
        <v>30</v>
      </c>
      <c r="F45" s="4789">
        <v>30</v>
      </c>
      <c r="G45" s="4616">
        <f t="shared" si="11"/>
        <v>20</v>
      </c>
      <c r="H45" s="4788">
        <f t="shared" si="12"/>
        <v>50</v>
      </c>
      <c r="I45" s="4787">
        <f t="shared" si="13"/>
        <v>2</v>
      </c>
      <c r="J45" s="4617"/>
      <c r="K45" s="4616"/>
      <c r="L45" s="4616"/>
      <c r="M45" s="4615"/>
      <c r="N45" s="4513"/>
      <c r="O45" s="4512"/>
      <c r="P45" s="4512"/>
      <c r="Q45" s="4511"/>
      <c r="R45" s="4617">
        <v>15</v>
      </c>
      <c r="S45" s="4616">
        <v>15</v>
      </c>
      <c r="T45" s="4616">
        <v>20</v>
      </c>
      <c r="U45" s="4615">
        <v>2</v>
      </c>
      <c r="V45" s="4513"/>
      <c r="W45" s="4512"/>
      <c r="X45" s="4512"/>
      <c r="Y45" s="4511"/>
      <c r="Z45" s="4632"/>
      <c r="AA45" s="4631"/>
      <c r="AB45" s="4616"/>
      <c r="AC45" s="4630"/>
      <c r="AD45" s="4617"/>
      <c r="AE45" s="4616"/>
      <c r="AF45" s="4616"/>
      <c r="AG45" s="4615"/>
      <c r="AH45" s="4463" t="s">
        <v>552</v>
      </c>
    </row>
    <row r="46" spans="1:34">
      <c r="A46" s="4691">
        <v>32</v>
      </c>
      <c r="B46" s="4927" t="s">
        <v>801</v>
      </c>
      <c r="C46" s="4838">
        <f t="shared" si="8"/>
        <v>0</v>
      </c>
      <c r="D46" s="4616">
        <f t="shared" si="9"/>
        <v>30</v>
      </c>
      <c r="E46" s="4788">
        <f t="shared" si="10"/>
        <v>30</v>
      </c>
      <c r="F46" s="4789">
        <v>30</v>
      </c>
      <c r="G46" s="4616">
        <f t="shared" si="11"/>
        <v>20</v>
      </c>
      <c r="H46" s="4788">
        <f t="shared" si="12"/>
        <v>50</v>
      </c>
      <c r="I46" s="4787">
        <f t="shared" si="13"/>
        <v>2</v>
      </c>
      <c r="J46" s="4617"/>
      <c r="K46" s="4616"/>
      <c r="L46" s="4616"/>
      <c r="M46" s="4615"/>
      <c r="N46" s="4620"/>
      <c r="O46" s="4512">
        <v>15</v>
      </c>
      <c r="P46" s="4512">
        <v>10</v>
      </c>
      <c r="Q46" s="4511">
        <v>1</v>
      </c>
      <c r="R46" s="4621"/>
      <c r="S46" s="4616">
        <v>15</v>
      </c>
      <c r="T46" s="4616">
        <v>10</v>
      </c>
      <c r="U46" s="4615">
        <v>1</v>
      </c>
      <c r="V46" s="4620"/>
      <c r="W46" s="4512"/>
      <c r="X46" s="4512"/>
      <c r="Y46" s="4511"/>
      <c r="Z46" s="4632"/>
      <c r="AA46" s="4616"/>
      <c r="AB46" s="4616"/>
      <c r="AC46" s="4615"/>
      <c r="AD46" s="4617"/>
      <c r="AE46" s="4616"/>
      <c r="AF46" s="4616"/>
      <c r="AG46" s="4615"/>
      <c r="AH46" s="4463" t="s">
        <v>766</v>
      </c>
    </row>
    <row r="47" spans="1:34">
      <c r="A47" s="4691">
        <v>33</v>
      </c>
      <c r="B47" s="4927" t="s">
        <v>800</v>
      </c>
      <c r="C47" s="4838">
        <f t="shared" si="8"/>
        <v>15</v>
      </c>
      <c r="D47" s="4616">
        <f t="shared" si="9"/>
        <v>30</v>
      </c>
      <c r="E47" s="4788">
        <f t="shared" si="10"/>
        <v>45</v>
      </c>
      <c r="F47" s="4789">
        <v>45</v>
      </c>
      <c r="G47" s="4616">
        <f t="shared" si="11"/>
        <v>30</v>
      </c>
      <c r="H47" s="4788">
        <f t="shared" si="12"/>
        <v>75</v>
      </c>
      <c r="I47" s="4787">
        <f t="shared" si="13"/>
        <v>3</v>
      </c>
      <c r="J47" s="4617"/>
      <c r="K47" s="4616"/>
      <c r="L47" s="4616"/>
      <c r="M47" s="4615"/>
      <c r="N47" s="4513"/>
      <c r="O47" s="4512"/>
      <c r="P47" s="4512"/>
      <c r="Q47" s="4511"/>
      <c r="R47" s="4621"/>
      <c r="S47" s="4616"/>
      <c r="T47" s="4616"/>
      <c r="U47" s="4615"/>
      <c r="V47" s="4513"/>
      <c r="W47" s="4512"/>
      <c r="X47" s="4512"/>
      <c r="Y47" s="4511"/>
      <c r="Z47" s="4617"/>
      <c r="AA47" s="4616"/>
      <c r="AB47" s="4616"/>
      <c r="AC47" s="4615"/>
      <c r="AD47" s="4617">
        <v>15</v>
      </c>
      <c r="AE47" s="4616">
        <v>30</v>
      </c>
      <c r="AF47" s="4616">
        <v>30</v>
      </c>
      <c r="AG47" s="4615">
        <v>3</v>
      </c>
      <c r="AH47" s="4463" t="s">
        <v>597</v>
      </c>
    </row>
    <row r="48" spans="1:34" ht="24.75" thickBot="1">
      <c r="A48" s="4595">
        <v>34</v>
      </c>
      <c r="B48" s="4926" t="s">
        <v>798</v>
      </c>
      <c r="C48" s="4824">
        <f t="shared" si="8"/>
        <v>15</v>
      </c>
      <c r="D48" s="4821">
        <f t="shared" si="9"/>
        <v>15</v>
      </c>
      <c r="E48" s="4909">
        <f t="shared" si="10"/>
        <v>30</v>
      </c>
      <c r="F48" s="4925">
        <v>30</v>
      </c>
      <c r="G48" s="4821">
        <f t="shared" si="11"/>
        <v>20</v>
      </c>
      <c r="H48" s="4909">
        <f t="shared" si="12"/>
        <v>50</v>
      </c>
      <c r="I48" s="4908">
        <f t="shared" si="13"/>
        <v>2</v>
      </c>
      <c r="J48" s="4906"/>
      <c r="K48" s="4821"/>
      <c r="L48" s="4821"/>
      <c r="M48" s="4905"/>
      <c r="N48" s="4504"/>
      <c r="O48" s="4503"/>
      <c r="P48" s="4503"/>
      <c r="Q48" s="4502"/>
      <c r="R48" s="4907"/>
      <c r="S48" s="4821"/>
      <c r="T48" s="4821"/>
      <c r="U48" s="4905"/>
      <c r="V48" s="4504"/>
      <c r="W48" s="4503"/>
      <c r="X48" s="4503"/>
      <c r="Y48" s="4502"/>
      <c r="Z48" s="4617">
        <v>15</v>
      </c>
      <c r="AA48" s="4616">
        <v>15</v>
      </c>
      <c r="AB48" s="4616">
        <v>20</v>
      </c>
      <c r="AC48" s="4615">
        <v>2</v>
      </c>
      <c r="AD48" s="4906"/>
      <c r="AE48" s="4821"/>
      <c r="AF48" s="4821"/>
      <c r="AG48" s="4905"/>
      <c r="AH48" s="4846" t="s">
        <v>533</v>
      </c>
    </row>
    <row r="49" spans="1:129" ht="15.75" thickBot="1">
      <c r="A49" s="4462"/>
      <c r="B49" s="4500" t="s">
        <v>797</v>
      </c>
      <c r="C49" s="4499">
        <f t="shared" ref="C49:AG49" si="14">SUM(C35:C48)</f>
        <v>300</v>
      </c>
      <c r="D49" s="4497">
        <f t="shared" si="14"/>
        <v>735</v>
      </c>
      <c r="E49" s="4496">
        <f t="shared" si="14"/>
        <v>1035</v>
      </c>
      <c r="F49" s="4498">
        <f t="shared" si="14"/>
        <v>1035</v>
      </c>
      <c r="G49" s="4497">
        <f t="shared" si="14"/>
        <v>490</v>
      </c>
      <c r="H49" s="4496">
        <f t="shared" si="14"/>
        <v>1525</v>
      </c>
      <c r="I49" s="4924">
        <f t="shared" si="14"/>
        <v>61</v>
      </c>
      <c r="J49" s="4530">
        <f t="shared" si="14"/>
        <v>30</v>
      </c>
      <c r="K49" s="4497">
        <f t="shared" si="14"/>
        <v>60</v>
      </c>
      <c r="L49" s="4497">
        <f t="shared" si="14"/>
        <v>10</v>
      </c>
      <c r="M49" s="4486">
        <f t="shared" si="14"/>
        <v>4</v>
      </c>
      <c r="N49" s="4532">
        <f t="shared" si="14"/>
        <v>60</v>
      </c>
      <c r="O49" s="4531">
        <f t="shared" si="14"/>
        <v>120</v>
      </c>
      <c r="P49" s="4531">
        <f t="shared" si="14"/>
        <v>70</v>
      </c>
      <c r="Q49" s="4489">
        <f t="shared" si="14"/>
        <v>10</v>
      </c>
      <c r="R49" s="4498">
        <f t="shared" si="14"/>
        <v>105</v>
      </c>
      <c r="S49" s="4497">
        <f t="shared" si="14"/>
        <v>165</v>
      </c>
      <c r="T49" s="4497">
        <f t="shared" si="14"/>
        <v>105</v>
      </c>
      <c r="U49" s="4486">
        <f t="shared" si="14"/>
        <v>15</v>
      </c>
      <c r="V49" s="4532">
        <f t="shared" si="14"/>
        <v>60</v>
      </c>
      <c r="W49" s="4531">
        <f t="shared" si="14"/>
        <v>180</v>
      </c>
      <c r="X49" s="4531">
        <f t="shared" si="14"/>
        <v>135</v>
      </c>
      <c r="Y49" s="4489">
        <f t="shared" si="14"/>
        <v>15</v>
      </c>
      <c r="Z49" s="4530">
        <f t="shared" si="14"/>
        <v>30</v>
      </c>
      <c r="AA49" s="4497">
        <f t="shared" si="14"/>
        <v>135</v>
      </c>
      <c r="AB49" s="4497">
        <f t="shared" si="14"/>
        <v>110</v>
      </c>
      <c r="AC49" s="4486">
        <f t="shared" si="14"/>
        <v>11</v>
      </c>
      <c r="AD49" s="4530">
        <f t="shared" si="14"/>
        <v>15</v>
      </c>
      <c r="AE49" s="4497">
        <f t="shared" si="14"/>
        <v>75</v>
      </c>
      <c r="AF49" s="4497">
        <f t="shared" si="14"/>
        <v>60</v>
      </c>
      <c r="AG49" s="4486">
        <f t="shared" si="14"/>
        <v>6</v>
      </c>
      <c r="AH49" s="4485"/>
    </row>
    <row r="50" spans="1:129" ht="15.75" thickBot="1">
      <c r="A50" s="4529"/>
      <c r="B50" s="4528" t="s">
        <v>842</v>
      </c>
      <c r="C50" s="4527"/>
      <c r="D50" s="4527"/>
      <c r="E50" s="4527"/>
      <c r="F50" s="4481"/>
      <c r="G50" s="4481"/>
      <c r="H50" s="4481"/>
      <c r="I50" s="4480"/>
      <c r="J50" s="4481"/>
      <c r="K50" s="4481"/>
      <c r="L50" s="4481"/>
      <c r="M50" s="4480"/>
      <c r="N50" s="4481"/>
      <c r="O50" s="4481"/>
      <c r="P50" s="4481"/>
      <c r="Q50" s="4480"/>
      <c r="R50" s="4481"/>
      <c r="S50" s="4481"/>
      <c r="T50" s="4481"/>
      <c r="U50" s="4480"/>
      <c r="V50" s="4481"/>
      <c r="W50" s="4481"/>
      <c r="X50" s="4481"/>
      <c r="Y50" s="4480"/>
      <c r="Z50" s="4481"/>
      <c r="AA50" s="4481"/>
      <c r="AB50" s="4481"/>
      <c r="AC50" s="4480"/>
      <c r="AD50" s="4481"/>
      <c r="AE50" s="4481"/>
      <c r="AF50" s="4481"/>
      <c r="AG50" s="4480"/>
      <c r="AH50" s="4525"/>
    </row>
    <row r="51" spans="1:129" s="4556" customFormat="1" ht="15.75" thickBot="1">
      <c r="A51" s="4544" t="s">
        <v>760</v>
      </c>
      <c r="B51" s="4923" t="s">
        <v>795</v>
      </c>
      <c r="C51" s="4922"/>
      <c r="D51" s="4921"/>
      <c r="E51" s="4920"/>
      <c r="F51" s="4917"/>
      <c r="G51" s="4915"/>
      <c r="H51" s="4919"/>
      <c r="I51" s="4918"/>
      <c r="J51" s="4916"/>
      <c r="K51" s="4915"/>
      <c r="L51" s="4915"/>
      <c r="M51" s="4914"/>
      <c r="N51" s="4916"/>
      <c r="O51" s="4915"/>
      <c r="P51" s="4915"/>
      <c r="Q51" s="4914"/>
      <c r="R51" s="4917"/>
      <c r="S51" s="4915"/>
      <c r="T51" s="4915"/>
      <c r="U51" s="4914"/>
      <c r="V51" s="4916"/>
      <c r="W51" s="4915"/>
      <c r="X51" s="4915"/>
      <c r="Y51" s="4914"/>
      <c r="Z51" s="4916"/>
      <c r="AA51" s="4915"/>
      <c r="AB51" s="4915"/>
      <c r="AC51" s="4914"/>
      <c r="AD51" s="4916"/>
      <c r="AE51" s="4915"/>
      <c r="AF51" s="4915"/>
      <c r="AG51" s="4914"/>
      <c r="AH51" s="4913"/>
      <c r="AI51" s="4378"/>
      <c r="AJ51" s="4378"/>
      <c r="AK51" s="4378"/>
      <c r="AL51" s="4378"/>
      <c r="AM51" s="4378"/>
      <c r="AN51" s="4378"/>
      <c r="AO51" s="4378"/>
      <c r="AP51" s="4378"/>
      <c r="AQ51" s="4378"/>
      <c r="AR51" s="4378"/>
      <c r="AS51" s="4378"/>
      <c r="AT51" s="4378"/>
      <c r="AU51" s="4378"/>
      <c r="AV51" s="4378"/>
      <c r="AW51" s="4378"/>
      <c r="AX51" s="4378"/>
      <c r="AY51" s="4378"/>
      <c r="AZ51" s="4378"/>
      <c r="BA51" s="4378"/>
      <c r="BB51" s="4378"/>
      <c r="BC51" s="4378"/>
      <c r="BD51" s="4378"/>
      <c r="BE51" s="4378"/>
      <c r="BF51" s="4378"/>
      <c r="BG51" s="4378"/>
      <c r="BH51" s="4378"/>
      <c r="BI51" s="4378"/>
      <c r="BJ51" s="4378"/>
      <c r="BK51" s="4378"/>
      <c r="BL51" s="4378"/>
      <c r="BM51" s="4378"/>
      <c r="BN51" s="4378"/>
      <c r="BO51" s="4378"/>
      <c r="BP51" s="4378"/>
      <c r="BQ51" s="4378"/>
      <c r="BR51" s="4378"/>
      <c r="BS51" s="4378"/>
      <c r="BT51" s="4378"/>
      <c r="BU51" s="4378"/>
      <c r="BV51" s="4378"/>
      <c r="BW51" s="4378"/>
      <c r="BX51" s="4378"/>
      <c r="BY51" s="4378"/>
      <c r="BZ51" s="4378"/>
      <c r="CA51" s="4378"/>
      <c r="CB51" s="4378"/>
      <c r="CC51" s="4378"/>
      <c r="CD51" s="4378"/>
      <c r="CE51" s="4378"/>
      <c r="CF51" s="4378"/>
      <c r="CG51" s="4378"/>
      <c r="CH51" s="4378"/>
      <c r="CI51" s="4378"/>
      <c r="CJ51" s="4378"/>
      <c r="CK51" s="4378"/>
      <c r="CL51" s="4378"/>
      <c r="CM51" s="4378"/>
      <c r="CN51" s="4378"/>
      <c r="CO51" s="4378"/>
      <c r="CP51" s="4378"/>
      <c r="CQ51" s="4378"/>
      <c r="CR51" s="4378"/>
      <c r="CS51" s="4378"/>
      <c r="CT51" s="4378"/>
      <c r="CU51" s="4378"/>
      <c r="CV51" s="4378"/>
      <c r="CW51" s="4378"/>
      <c r="CX51" s="4378"/>
      <c r="CY51" s="4378"/>
      <c r="CZ51" s="4378"/>
      <c r="DA51" s="4378"/>
      <c r="DB51" s="4378"/>
      <c r="DC51" s="4378"/>
      <c r="DD51" s="4378"/>
      <c r="DE51" s="4378"/>
      <c r="DF51" s="4378"/>
      <c r="DG51" s="4378"/>
      <c r="DH51" s="4378"/>
      <c r="DI51" s="4378"/>
      <c r="DJ51" s="4378"/>
      <c r="DK51" s="4378"/>
      <c r="DL51" s="4378"/>
      <c r="DM51" s="4378"/>
      <c r="DN51" s="4378"/>
      <c r="DO51" s="4378"/>
      <c r="DP51" s="4378"/>
      <c r="DQ51" s="4378"/>
      <c r="DR51" s="4378"/>
      <c r="DS51" s="4378"/>
      <c r="DT51" s="4378"/>
      <c r="DU51" s="4378"/>
      <c r="DV51" s="4378"/>
      <c r="DW51" s="4378"/>
      <c r="DX51" s="4378"/>
      <c r="DY51" s="4378"/>
    </row>
    <row r="52" spans="1:129" s="4556" customFormat="1">
      <c r="A52" s="4533" t="s">
        <v>32</v>
      </c>
      <c r="B52" s="4524" t="s">
        <v>794</v>
      </c>
      <c r="C52" s="4508">
        <f>J52+N52+R52+V52+AD52+Z52</f>
        <v>15</v>
      </c>
      <c r="D52" s="4503">
        <f>K52+O52+S52+W52+AA52+AE52</f>
        <v>15</v>
      </c>
      <c r="E52" s="4507">
        <f>SUM(C52:D52)</f>
        <v>30</v>
      </c>
      <c r="F52" s="4505">
        <v>30</v>
      </c>
      <c r="G52" s="4503">
        <f>L52+P52+T52+X52+AB52+AF52</f>
        <v>20</v>
      </c>
      <c r="H52" s="4507">
        <f>F52+G52</f>
        <v>50</v>
      </c>
      <c r="I52" s="4506">
        <f>M52+Q52+U52+Y52+AC52+AG52</f>
        <v>2</v>
      </c>
      <c r="J52" s="4504"/>
      <c r="K52" s="4503"/>
      <c r="L52" s="4503"/>
      <c r="M52" s="4502"/>
      <c r="N52" s="4504"/>
      <c r="O52" s="4503"/>
      <c r="P52" s="4503"/>
      <c r="Q52" s="4502"/>
      <c r="R52" s="4505"/>
      <c r="S52" s="4503"/>
      <c r="T52" s="4503"/>
      <c r="U52" s="4502"/>
      <c r="V52" s="4504"/>
      <c r="W52" s="4503"/>
      <c r="X52" s="4503"/>
      <c r="Y52" s="4502"/>
      <c r="Z52" s="4504">
        <v>15</v>
      </c>
      <c r="AA52" s="4503">
        <v>15</v>
      </c>
      <c r="AB52" s="4503">
        <v>20</v>
      </c>
      <c r="AC52" s="4502">
        <v>2</v>
      </c>
      <c r="AD52" s="4504"/>
      <c r="AE52" s="4503"/>
      <c r="AF52" s="4503"/>
      <c r="AG52" s="4502"/>
      <c r="AH52" s="4501" t="s">
        <v>533</v>
      </c>
      <c r="AI52" s="4378"/>
      <c r="AJ52" s="4378"/>
      <c r="AK52" s="4378"/>
      <c r="AL52" s="4378"/>
      <c r="AM52" s="4378"/>
      <c r="AN52" s="4378"/>
      <c r="AO52" s="4378"/>
      <c r="AP52" s="4378"/>
      <c r="AQ52" s="4378"/>
      <c r="AR52" s="4378"/>
      <c r="AS52" s="4378"/>
      <c r="AT52" s="4378"/>
      <c r="AU52" s="4378"/>
      <c r="AV52" s="4378"/>
      <c r="AW52" s="4378"/>
      <c r="AX52" s="4378"/>
      <c r="AY52" s="4378"/>
      <c r="AZ52" s="4378"/>
      <c r="BA52" s="4378"/>
      <c r="BB52" s="4378"/>
      <c r="BC52" s="4378"/>
      <c r="BD52" s="4378"/>
      <c r="BE52" s="4378"/>
      <c r="BF52" s="4378"/>
      <c r="BG52" s="4378"/>
      <c r="BH52" s="4378"/>
      <c r="BI52" s="4378"/>
      <c r="BJ52" s="4378"/>
      <c r="BK52" s="4378"/>
      <c r="BL52" s="4378"/>
      <c r="BM52" s="4378"/>
      <c r="BN52" s="4378"/>
      <c r="BO52" s="4378"/>
      <c r="BP52" s="4378"/>
      <c r="BQ52" s="4378"/>
      <c r="BR52" s="4378"/>
      <c r="BS52" s="4378"/>
      <c r="BT52" s="4378"/>
      <c r="BU52" s="4378"/>
      <c r="BV52" s="4378"/>
      <c r="BW52" s="4378"/>
      <c r="BX52" s="4378"/>
      <c r="BY52" s="4378"/>
      <c r="BZ52" s="4378"/>
      <c r="CA52" s="4378"/>
      <c r="CB52" s="4378"/>
      <c r="CC52" s="4378"/>
      <c r="CD52" s="4378"/>
      <c r="CE52" s="4378"/>
      <c r="CF52" s="4378"/>
      <c r="CG52" s="4378"/>
      <c r="CH52" s="4378"/>
      <c r="CI52" s="4378"/>
      <c r="CJ52" s="4378"/>
      <c r="CK52" s="4378"/>
      <c r="CL52" s="4378"/>
      <c r="CM52" s="4378"/>
      <c r="CN52" s="4378"/>
      <c r="CO52" s="4378"/>
      <c r="CP52" s="4378"/>
      <c r="CQ52" s="4378"/>
      <c r="CR52" s="4378"/>
      <c r="CS52" s="4378"/>
      <c r="CT52" s="4378"/>
      <c r="CU52" s="4378"/>
      <c r="CV52" s="4378"/>
      <c r="CW52" s="4378"/>
      <c r="CX52" s="4378"/>
      <c r="CY52" s="4378"/>
      <c r="CZ52" s="4378"/>
      <c r="DA52" s="4378"/>
      <c r="DB52" s="4378"/>
      <c r="DC52" s="4378"/>
      <c r="DD52" s="4378"/>
      <c r="DE52" s="4378"/>
      <c r="DF52" s="4378"/>
      <c r="DG52" s="4378"/>
      <c r="DH52" s="4378"/>
      <c r="DI52" s="4378"/>
      <c r="DJ52" s="4378"/>
      <c r="DK52" s="4378"/>
      <c r="DL52" s="4378"/>
      <c r="DM52" s="4378"/>
      <c r="DN52" s="4378"/>
      <c r="DO52" s="4378"/>
      <c r="DP52" s="4378"/>
      <c r="DQ52" s="4378"/>
      <c r="DR52" s="4378"/>
      <c r="DS52" s="4378"/>
      <c r="DT52" s="4378"/>
      <c r="DU52" s="4378"/>
      <c r="DV52" s="4378"/>
      <c r="DW52" s="4378"/>
      <c r="DX52" s="4378"/>
      <c r="DY52" s="4378"/>
    </row>
    <row r="53" spans="1:129" s="4556" customFormat="1">
      <c r="A53" s="4534" t="s">
        <v>33</v>
      </c>
      <c r="B53" s="4518" t="s">
        <v>792</v>
      </c>
      <c r="C53" s="4517">
        <f>J53+N53+R53+V53+AD53+Z53</f>
        <v>15</v>
      </c>
      <c r="D53" s="4512">
        <f>K53+O53+S53+W53+AA53+AE53</f>
        <v>30</v>
      </c>
      <c r="E53" s="4516">
        <f>SUM(C53:D53)</f>
        <v>45</v>
      </c>
      <c r="F53" s="4514">
        <v>45</v>
      </c>
      <c r="G53" s="4512">
        <f>L53+P53+T53+X53+AB53+AF53</f>
        <v>30</v>
      </c>
      <c r="H53" s="4516">
        <f>F53+G53</f>
        <v>75</v>
      </c>
      <c r="I53" s="4515">
        <f>M53+Q53+U53+Y53+AC53+AG53</f>
        <v>3</v>
      </c>
      <c r="J53" s="4513"/>
      <c r="K53" s="4512"/>
      <c r="L53" s="4512"/>
      <c r="M53" s="4511"/>
      <c r="N53" s="4513"/>
      <c r="O53" s="4512"/>
      <c r="P53" s="4512"/>
      <c r="Q53" s="4511"/>
      <c r="R53" s="4514"/>
      <c r="S53" s="4512"/>
      <c r="T53" s="4512"/>
      <c r="U53" s="4511"/>
      <c r="V53" s="4513"/>
      <c r="W53" s="4512"/>
      <c r="X53" s="4512"/>
      <c r="Y53" s="4511"/>
      <c r="Z53" s="4513">
        <v>15</v>
      </c>
      <c r="AA53" s="4512">
        <v>30</v>
      </c>
      <c r="AB53" s="4512">
        <v>30</v>
      </c>
      <c r="AC53" s="4511">
        <v>3</v>
      </c>
      <c r="AD53" s="4513"/>
      <c r="AE53" s="4512"/>
      <c r="AF53" s="4512"/>
      <c r="AG53" s="4511"/>
      <c r="AH53" s="4510" t="s">
        <v>533</v>
      </c>
      <c r="AI53" s="4378"/>
      <c r="AJ53" s="4378"/>
      <c r="AK53" s="4378"/>
      <c r="AL53" s="4378"/>
      <c r="AM53" s="4378"/>
      <c r="AN53" s="4378"/>
      <c r="AO53" s="4378"/>
      <c r="AP53" s="4378"/>
      <c r="AQ53" s="4378"/>
      <c r="AR53" s="4378"/>
      <c r="AS53" s="4378"/>
      <c r="AT53" s="4378"/>
      <c r="AU53" s="4378"/>
      <c r="AV53" s="4378"/>
      <c r="AW53" s="4378"/>
      <c r="AX53" s="4378"/>
      <c r="AY53" s="4378"/>
      <c r="AZ53" s="4378"/>
      <c r="BA53" s="4378"/>
      <c r="BB53" s="4378"/>
      <c r="BC53" s="4378"/>
      <c r="BD53" s="4378"/>
      <c r="BE53" s="4378"/>
      <c r="BF53" s="4378"/>
      <c r="BG53" s="4378"/>
      <c r="BH53" s="4378"/>
      <c r="BI53" s="4378"/>
      <c r="BJ53" s="4378"/>
      <c r="BK53" s="4378"/>
      <c r="BL53" s="4378"/>
      <c r="BM53" s="4378"/>
      <c r="BN53" s="4378"/>
      <c r="BO53" s="4378"/>
      <c r="BP53" s="4378"/>
      <c r="BQ53" s="4378"/>
      <c r="BR53" s="4378"/>
      <c r="BS53" s="4378"/>
      <c r="BT53" s="4378"/>
      <c r="BU53" s="4378"/>
      <c r="BV53" s="4378"/>
      <c r="BW53" s="4378"/>
      <c r="BX53" s="4378"/>
      <c r="BY53" s="4378"/>
      <c r="BZ53" s="4378"/>
      <c r="CA53" s="4378"/>
      <c r="CB53" s="4378"/>
      <c r="CC53" s="4378"/>
      <c r="CD53" s="4378"/>
      <c r="CE53" s="4378"/>
      <c r="CF53" s="4378"/>
      <c r="CG53" s="4378"/>
      <c r="CH53" s="4378"/>
      <c r="CI53" s="4378"/>
      <c r="CJ53" s="4378"/>
      <c r="CK53" s="4378"/>
      <c r="CL53" s="4378"/>
      <c r="CM53" s="4378"/>
      <c r="CN53" s="4378"/>
      <c r="CO53" s="4378"/>
      <c r="CP53" s="4378"/>
      <c r="CQ53" s="4378"/>
      <c r="CR53" s="4378"/>
      <c r="CS53" s="4378"/>
      <c r="CT53" s="4378"/>
      <c r="CU53" s="4378"/>
      <c r="CV53" s="4378"/>
      <c r="CW53" s="4378"/>
      <c r="CX53" s="4378"/>
      <c r="CY53" s="4378"/>
      <c r="CZ53" s="4378"/>
      <c r="DA53" s="4378"/>
      <c r="DB53" s="4378"/>
      <c r="DC53" s="4378"/>
      <c r="DD53" s="4378"/>
      <c r="DE53" s="4378"/>
      <c r="DF53" s="4378"/>
      <c r="DG53" s="4378"/>
      <c r="DH53" s="4378"/>
      <c r="DI53" s="4378"/>
      <c r="DJ53" s="4378"/>
      <c r="DK53" s="4378"/>
      <c r="DL53" s="4378"/>
      <c r="DM53" s="4378"/>
      <c r="DN53" s="4378"/>
      <c r="DO53" s="4378"/>
      <c r="DP53" s="4378"/>
      <c r="DQ53" s="4378"/>
      <c r="DR53" s="4378"/>
      <c r="DS53" s="4378"/>
      <c r="DT53" s="4378"/>
      <c r="DU53" s="4378"/>
      <c r="DV53" s="4378"/>
      <c r="DW53" s="4378"/>
      <c r="DX53" s="4378"/>
      <c r="DY53" s="4378"/>
    </row>
    <row r="54" spans="1:129" s="4556" customFormat="1" ht="24">
      <c r="A54" s="4534" t="s">
        <v>793</v>
      </c>
      <c r="B54" s="4518" t="s">
        <v>790</v>
      </c>
      <c r="C54" s="4517">
        <f>J54+N54+R54+V54+AD54+Z54</f>
        <v>15</v>
      </c>
      <c r="D54" s="4512">
        <f>K54+O54+S54+W54+AA54+AE54</f>
        <v>15</v>
      </c>
      <c r="E54" s="4516">
        <f>SUM(C54:D54)</f>
        <v>30</v>
      </c>
      <c r="F54" s="4514">
        <v>30</v>
      </c>
      <c r="G54" s="4512">
        <f>L54+P54+T54+X54+AB54+AF54</f>
        <v>20</v>
      </c>
      <c r="H54" s="4516">
        <f>F54+G54</f>
        <v>50</v>
      </c>
      <c r="I54" s="4515">
        <f>M54+Q54+U54+Y54+AC54+AG54</f>
        <v>2</v>
      </c>
      <c r="J54" s="4513"/>
      <c r="K54" s="4512"/>
      <c r="L54" s="4512"/>
      <c r="M54" s="4511"/>
      <c r="N54" s="4513"/>
      <c r="O54" s="4512"/>
      <c r="P54" s="4512"/>
      <c r="Q54" s="4511"/>
      <c r="R54" s="4514"/>
      <c r="S54" s="4512"/>
      <c r="T54" s="4512"/>
      <c r="U54" s="4511"/>
      <c r="V54" s="4513"/>
      <c r="W54" s="4512"/>
      <c r="X54" s="4512"/>
      <c r="Y54" s="4511"/>
      <c r="Z54" s="4513"/>
      <c r="AA54" s="4512"/>
      <c r="AB54" s="4512"/>
      <c r="AC54" s="4511"/>
      <c r="AD54" s="4513">
        <v>15</v>
      </c>
      <c r="AE54" s="4512">
        <v>15</v>
      </c>
      <c r="AF54" s="4512">
        <v>20</v>
      </c>
      <c r="AG54" s="4511">
        <v>2</v>
      </c>
      <c r="AH54" s="4510" t="s">
        <v>532</v>
      </c>
      <c r="AI54" s="4378"/>
      <c r="AJ54" s="4378"/>
      <c r="AK54" s="4378"/>
      <c r="AL54" s="4378"/>
      <c r="AM54" s="4378"/>
      <c r="AN54" s="4378"/>
      <c r="AO54" s="4378"/>
      <c r="AP54" s="4378"/>
      <c r="AQ54" s="4378"/>
      <c r="AR54" s="4378"/>
      <c r="AS54" s="4378"/>
      <c r="AT54" s="4378"/>
      <c r="AU54" s="4378"/>
      <c r="AV54" s="4378"/>
      <c r="AW54" s="4378"/>
      <c r="AX54" s="4378"/>
      <c r="AY54" s="4378"/>
      <c r="AZ54" s="4378"/>
      <c r="BA54" s="4378"/>
      <c r="BB54" s="4378"/>
      <c r="BC54" s="4378"/>
      <c r="BD54" s="4378"/>
      <c r="BE54" s="4378"/>
      <c r="BF54" s="4378"/>
      <c r="BG54" s="4378"/>
      <c r="BH54" s="4378"/>
      <c r="BI54" s="4378"/>
      <c r="BJ54" s="4378"/>
      <c r="BK54" s="4378"/>
      <c r="BL54" s="4378"/>
      <c r="BM54" s="4378"/>
      <c r="BN54" s="4378"/>
      <c r="BO54" s="4378"/>
      <c r="BP54" s="4378"/>
      <c r="BQ54" s="4378"/>
      <c r="BR54" s="4378"/>
      <c r="BS54" s="4378"/>
      <c r="BT54" s="4378"/>
      <c r="BU54" s="4378"/>
      <c r="BV54" s="4378"/>
      <c r="BW54" s="4378"/>
      <c r="BX54" s="4378"/>
      <c r="BY54" s="4378"/>
      <c r="BZ54" s="4378"/>
      <c r="CA54" s="4378"/>
      <c r="CB54" s="4378"/>
      <c r="CC54" s="4378"/>
      <c r="CD54" s="4378"/>
      <c r="CE54" s="4378"/>
      <c r="CF54" s="4378"/>
      <c r="CG54" s="4378"/>
      <c r="CH54" s="4378"/>
      <c r="CI54" s="4378"/>
      <c r="CJ54" s="4378"/>
      <c r="CK54" s="4378"/>
      <c r="CL54" s="4378"/>
      <c r="CM54" s="4378"/>
      <c r="CN54" s="4378"/>
      <c r="CO54" s="4378"/>
      <c r="CP54" s="4378"/>
      <c r="CQ54" s="4378"/>
      <c r="CR54" s="4378"/>
      <c r="CS54" s="4378"/>
      <c r="CT54" s="4378"/>
      <c r="CU54" s="4378"/>
      <c r="CV54" s="4378"/>
      <c r="CW54" s="4378"/>
      <c r="CX54" s="4378"/>
      <c r="CY54" s="4378"/>
      <c r="CZ54" s="4378"/>
      <c r="DA54" s="4378"/>
      <c r="DB54" s="4378"/>
      <c r="DC54" s="4378"/>
      <c r="DD54" s="4378"/>
      <c r="DE54" s="4378"/>
      <c r="DF54" s="4378"/>
      <c r="DG54" s="4378"/>
      <c r="DH54" s="4378"/>
      <c r="DI54" s="4378"/>
      <c r="DJ54" s="4378"/>
      <c r="DK54" s="4378"/>
      <c r="DL54" s="4378"/>
      <c r="DM54" s="4378"/>
      <c r="DN54" s="4378"/>
      <c r="DO54" s="4378"/>
      <c r="DP54" s="4378"/>
      <c r="DQ54" s="4378"/>
      <c r="DR54" s="4378"/>
      <c r="DS54" s="4378"/>
      <c r="DT54" s="4378"/>
      <c r="DU54" s="4378"/>
      <c r="DV54" s="4378"/>
      <c r="DW54" s="4378"/>
      <c r="DX54" s="4378"/>
      <c r="DY54" s="4378"/>
    </row>
    <row r="55" spans="1:129" s="4556" customFormat="1" ht="24.75" thickBot="1">
      <c r="A55" s="4533" t="s">
        <v>791</v>
      </c>
      <c r="B55" s="4557" t="s">
        <v>788</v>
      </c>
      <c r="C55" s="4508">
        <f>J55+N55+R55+V55+AD55+Z55</f>
        <v>15</v>
      </c>
      <c r="D55" s="4503">
        <f>K55+O55+S55+W55+AA55+AE55</f>
        <v>30</v>
      </c>
      <c r="E55" s="4507">
        <f>SUM(C55:D55)</f>
        <v>45</v>
      </c>
      <c r="F55" s="4505">
        <v>45</v>
      </c>
      <c r="G55" s="4503">
        <f>L55+P55+T55+X55+AB55+AF55</f>
        <v>30</v>
      </c>
      <c r="H55" s="4507">
        <f>F55+G55</f>
        <v>75</v>
      </c>
      <c r="I55" s="4506">
        <f>M55+Q55+U55+Y55+AC55+AG55</f>
        <v>3</v>
      </c>
      <c r="J55" s="4504"/>
      <c r="K55" s="4503"/>
      <c r="L55" s="4503"/>
      <c r="M55" s="4502"/>
      <c r="N55" s="4504"/>
      <c r="O55" s="4503"/>
      <c r="P55" s="4503"/>
      <c r="Q55" s="4502"/>
      <c r="R55" s="4505"/>
      <c r="S55" s="4503"/>
      <c r="T55" s="4503"/>
      <c r="U55" s="4502"/>
      <c r="V55" s="4504"/>
      <c r="W55" s="4503"/>
      <c r="X55" s="4503"/>
      <c r="Y55" s="4502"/>
      <c r="Z55" s="4504"/>
      <c r="AA55" s="4503"/>
      <c r="AB55" s="4503"/>
      <c r="AC55" s="4502"/>
      <c r="AD55" s="4504">
        <v>15</v>
      </c>
      <c r="AE55" s="4503">
        <v>30</v>
      </c>
      <c r="AF55" s="4503">
        <v>30</v>
      </c>
      <c r="AG55" s="4502">
        <v>3</v>
      </c>
      <c r="AH55" s="4501" t="s">
        <v>532</v>
      </c>
      <c r="AI55" s="4378"/>
      <c r="AJ55" s="4378"/>
      <c r="AK55" s="4378"/>
      <c r="AL55" s="4378"/>
      <c r="AM55" s="4378"/>
      <c r="AN55" s="4378"/>
      <c r="AO55" s="4378"/>
      <c r="AP55" s="4378"/>
      <c r="AQ55" s="4378"/>
      <c r="AR55" s="4378"/>
      <c r="AS55" s="4378"/>
      <c r="AT55" s="4378"/>
      <c r="AU55" s="4378"/>
      <c r="AV55" s="4378"/>
      <c r="AW55" s="4378"/>
      <c r="AX55" s="4378"/>
      <c r="AY55" s="4378"/>
      <c r="AZ55" s="4378"/>
      <c r="BA55" s="4378"/>
      <c r="BB55" s="4378"/>
      <c r="BC55" s="4378"/>
      <c r="BD55" s="4378"/>
      <c r="BE55" s="4378"/>
      <c r="BF55" s="4378"/>
      <c r="BG55" s="4378"/>
      <c r="BH55" s="4378"/>
      <c r="BI55" s="4378"/>
      <c r="BJ55" s="4378"/>
      <c r="BK55" s="4378"/>
      <c r="BL55" s="4378"/>
      <c r="BM55" s="4378"/>
      <c r="BN55" s="4378"/>
      <c r="BO55" s="4378"/>
      <c r="BP55" s="4378"/>
      <c r="BQ55" s="4378"/>
      <c r="BR55" s="4378"/>
      <c r="BS55" s="4378"/>
      <c r="BT55" s="4378"/>
      <c r="BU55" s="4378"/>
      <c r="BV55" s="4378"/>
      <c r="BW55" s="4378"/>
      <c r="BX55" s="4378"/>
      <c r="BY55" s="4378"/>
      <c r="BZ55" s="4378"/>
      <c r="CA55" s="4378"/>
      <c r="CB55" s="4378"/>
      <c r="CC55" s="4378"/>
      <c r="CD55" s="4378"/>
      <c r="CE55" s="4378"/>
      <c r="CF55" s="4378"/>
      <c r="CG55" s="4378"/>
      <c r="CH55" s="4378"/>
      <c r="CI55" s="4378"/>
      <c r="CJ55" s="4378"/>
      <c r="CK55" s="4378"/>
      <c r="CL55" s="4378"/>
      <c r="CM55" s="4378"/>
      <c r="CN55" s="4378"/>
      <c r="CO55" s="4378"/>
      <c r="CP55" s="4378"/>
      <c r="CQ55" s="4378"/>
      <c r="CR55" s="4378"/>
      <c r="CS55" s="4378"/>
      <c r="CT55" s="4378"/>
      <c r="CU55" s="4378"/>
      <c r="CV55" s="4378"/>
      <c r="CW55" s="4378"/>
      <c r="CX55" s="4378"/>
      <c r="CY55" s="4378"/>
      <c r="CZ55" s="4378"/>
      <c r="DA55" s="4378"/>
      <c r="DB55" s="4378"/>
      <c r="DC55" s="4378"/>
      <c r="DD55" s="4378"/>
      <c r="DE55" s="4378"/>
      <c r="DF55" s="4378"/>
      <c r="DG55" s="4378"/>
      <c r="DH55" s="4378"/>
      <c r="DI55" s="4378"/>
      <c r="DJ55" s="4378"/>
      <c r="DK55" s="4378"/>
      <c r="DL55" s="4378"/>
      <c r="DM55" s="4378"/>
      <c r="DN55" s="4378"/>
      <c r="DO55" s="4378"/>
      <c r="DP55" s="4378"/>
      <c r="DQ55" s="4378"/>
      <c r="DR55" s="4378"/>
      <c r="DS55" s="4378"/>
      <c r="DT55" s="4378"/>
      <c r="DU55" s="4378"/>
      <c r="DV55" s="4378"/>
      <c r="DW55" s="4378"/>
      <c r="DX55" s="4378"/>
      <c r="DY55" s="4378"/>
    </row>
    <row r="56" spans="1:129" s="4545" customFormat="1" ht="15.75" thickBot="1">
      <c r="A56" s="4555"/>
      <c r="B56" s="4554" t="s">
        <v>787</v>
      </c>
      <c r="C56" s="4553">
        <f>SUM(C51:C55)</f>
        <v>60</v>
      </c>
      <c r="D56" s="4548">
        <f>SUM(D51:D55)</f>
        <v>90</v>
      </c>
      <c r="E56" s="4552">
        <f>SUM(E51:E55)</f>
        <v>150</v>
      </c>
      <c r="F56" s="4550">
        <f t="shared" ref="F56:AG56" si="15">SUM(F52:F55)</f>
        <v>150</v>
      </c>
      <c r="G56" s="4548">
        <f t="shared" si="15"/>
        <v>100</v>
      </c>
      <c r="H56" s="4552">
        <f t="shared" si="15"/>
        <v>250</v>
      </c>
      <c r="I56" s="4551">
        <f t="shared" si="15"/>
        <v>10</v>
      </c>
      <c r="J56" s="4549">
        <f t="shared" si="15"/>
        <v>0</v>
      </c>
      <c r="K56" s="4548">
        <f t="shared" si="15"/>
        <v>0</v>
      </c>
      <c r="L56" s="4548">
        <f t="shared" si="15"/>
        <v>0</v>
      </c>
      <c r="M56" s="4547">
        <f t="shared" si="15"/>
        <v>0</v>
      </c>
      <c r="N56" s="4549">
        <f t="shared" si="15"/>
        <v>0</v>
      </c>
      <c r="O56" s="4548">
        <f t="shared" si="15"/>
        <v>0</v>
      </c>
      <c r="P56" s="4548">
        <f t="shared" si="15"/>
        <v>0</v>
      </c>
      <c r="Q56" s="4547">
        <f t="shared" si="15"/>
        <v>0</v>
      </c>
      <c r="R56" s="4550">
        <f t="shared" si="15"/>
        <v>0</v>
      </c>
      <c r="S56" s="4548">
        <f t="shared" si="15"/>
        <v>0</v>
      </c>
      <c r="T56" s="4548">
        <f t="shared" si="15"/>
        <v>0</v>
      </c>
      <c r="U56" s="4547">
        <f t="shared" si="15"/>
        <v>0</v>
      </c>
      <c r="V56" s="4549">
        <f t="shared" si="15"/>
        <v>0</v>
      </c>
      <c r="W56" s="4548">
        <f t="shared" si="15"/>
        <v>0</v>
      </c>
      <c r="X56" s="4548">
        <f t="shared" si="15"/>
        <v>0</v>
      </c>
      <c r="Y56" s="4547">
        <f t="shared" si="15"/>
        <v>0</v>
      </c>
      <c r="Z56" s="4549">
        <f t="shared" si="15"/>
        <v>30</v>
      </c>
      <c r="AA56" s="4548">
        <f t="shared" si="15"/>
        <v>45</v>
      </c>
      <c r="AB56" s="4548">
        <f t="shared" si="15"/>
        <v>50</v>
      </c>
      <c r="AC56" s="4547">
        <f t="shared" si="15"/>
        <v>5</v>
      </c>
      <c r="AD56" s="4549">
        <f t="shared" si="15"/>
        <v>30</v>
      </c>
      <c r="AE56" s="4548">
        <f t="shared" si="15"/>
        <v>45</v>
      </c>
      <c r="AF56" s="4548">
        <f t="shared" si="15"/>
        <v>50</v>
      </c>
      <c r="AG56" s="4547">
        <f t="shared" si="15"/>
        <v>5</v>
      </c>
      <c r="AH56" s="4546"/>
    </row>
    <row r="57" spans="1:129" ht="15.75" thickBot="1">
      <c r="A57" s="4544" t="s">
        <v>758</v>
      </c>
      <c r="B57" s="4528" t="s">
        <v>786</v>
      </c>
      <c r="C57" s="4543"/>
      <c r="D57" s="4542"/>
      <c r="E57" s="4541"/>
      <c r="F57" s="4538"/>
      <c r="G57" s="4536"/>
      <c r="H57" s="4540"/>
      <c r="I57" s="4539"/>
      <c r="J57" s="4537"/>
      <c r="K57" s="4536"/>
      <c r="L57" s="4536"/>
      <c r="M57" s="4535"/>
      <c r="N57" s="4537"/>
      <c r="O57" s="4536"/>
      <c r="P57" s="4536"/>
      <c r="Q57" s="4535"/>
      <c r="R57" s="4538"/>
      <c r="S57" s="4536"/>
      <c r="T57" s="4536"/>
      <c r="U57" s="4535"/>
      <c r="V57" s="4537"/>
      <c r="W57" s="4536"/>
      <c r="X57" s="4536"/>
      <c r="Y57" s="4535"/>
      <c r="Z57" s="4537"/>
      <c r="AA57" s="4536"/>
      <c r="AB57" s="4536"/>
      <c r="AC57" s="4535"/>
      <c r="AD57" s="4537"/>
      <c r="AE57" s="4536"/>
      <c r="AF57" s="4536"/>
      <c r="AG57" s="4535"/>
      <c r="AH57" s="4450"/>
    </row>
    <row r="58" spans="1:129" ht="24">
      <c r="A58" s="4533" t="s">
        <v>34</v>
      </c>
      <c r="B58" s="4524" t="s">
        <v>785</v>
      </c>
      <c r="C58" s="4508">
        <f>J58+N58+R58+V58+AD58+Z58</f>
        <v>15</v>
      </c>
      <c r="D58" s="4503">
        <f>K58+O58+S58+W58+AA58+AE58</f>
        <v>15</v>
      </c>
      <c r="E58" s="4507">
        <f>SUM(C58:D58)</f>
        <v>30</v>
      </c>
      <c r="F58" s="4505">
        <v>30</v>
      </c>
      <c r="G58" s="4503">
        <f>L58+P58+T58+X58+AB58+AF58</f>
        <v>20</v>
      </c>
      <c r="H58" s="4507">
        <f>F58+G58</f>
        <v>50</v>
      </c>
      <c r="I58" s="4506">
        <f>M58+Q58+U58+Y58+AC58+AG58</f>
        <v>2</v>
      </c>
      <c r="J58" s="4504"/>
      <c r="K58" s="4503"/>
      <c r="L58" s="4503"/>
      <c r="M58" s="4502"/>
      <c r="N58" s="4504"/>
      <c r="O58" s="4503"/>
      <c r="P58" s="4503"/>
      <c r="Q58" s="4502"/>
      <c r="R58" s="4505"/>
      <c r="S58" s="4503"/>
      <c r="T58" s="4503"/>
      <c r="U58" s="4502"/>
      <c r="V58" s="4504"/>
      <c r="W58" s="4503"/>
      <c r="X58" s="4503"/>
      <c r="Y58" s="4502"/>
      <c r="Z58" s="4504">
        <v>15</v>
      </c>
      <c r="AA58" s="4503">
        <v>15</v>
      </c>
      <c r="AB58" s="4503">
        <v>20</v>
      </c>
      <c r="AC58" s="4502">
        <v>2</v>
      </c>
      <c r="AD58" s="4504"/>
      <c r="AE58" s="4503"/>
      <c r="AF58" s="4503"/>
      <c r="AG58" s="4502"/>
      <c r="AH58" s="4501" t="s">
        <v>533</v>
      </c>
    </row>
    <row r="59" spans="1:129">
      <c r="A59" s="4534" t="s">
        <v>35</v>
      </c>
      <c r="B59" s="4518" t="s">
        <v>783</v>
      </c>
      <c r="C59" s="4517">
        <f>J59+N59+R59+V59+AD59+Z59</f>
        <v>15</v>
      </c>
      <c r="D59" s="4512">
        <f>K59+O59+S59+W59+AA59+AE59</f>
        <v>30</v>
      </c>
      <c r="E59" s="4516">
        <f>SUM(C59:D59)</f>
        <v>45</v>
      </c>
      <c r="F59" s="4514">
        <v>45</v>
      </c>
      <c r="G59" s="4512">
        <f>L59+P59+T59+X59+AB59+AF59</f>
        <v>30</v>
      </c>
      <c r="H59" s="4516">
        <f>F59+G59</f>
        <v>75</v>
      </c>
      <c r="I59" s="4515">
        <f>M59+Q59+U59+Y59+AC59+AG59</f>
        <v>3</v>
      </c>
      <c r="J59" s="4513"/>
      <c r="K59" s="4512"/>
      <c r="L59" s="4512"/>
      <c r="M59" s="4511"/>
      <c r="N59" s="4513"/>
      <c r="O59" s="4512"/>
      <c r="P59" s="4512"/>
      <c r="Q59" s="4511"/>
      <c r="R59" s="4514"/>
      <c r="S59" s="4512"/>
      <c r="T59" s="4512"/>
      <c r="U59" s="4511"/>
      <c r="V59" s="4513"/>
      <c r="W59" s="4512"/>
      <c r="X59" s="4512"/>
      <c r="Y59" s="4511"/>
      <c r="Z59" s="4513">
        <v>15</v>
      </c>
      <c r="AA59" s="4512">
        <v>30</v>
      </c>
      <c r="AB59" s="4512">
        <v>30</v>
      </c>
      <c r="AC59" s="4511">
        <v>3</v>
      </c>
      <c r="AD59" s="4513"/>
      <c r="AE59" s="4512"/>
      <c r="AF59" s="4512"/>
      <c r="AG59" s="4511"/>
      <c r="AH59" s="4510" t="s">
        <v>533</v>
      </c>
    </row>
    <row r="60" spans="1:129" ht="24">
      <c r="A60" s="4534" t="s">
        <v>784</v>
      </c>
      <c r="B60" s="4518" t="s">
        <v>781</v>
      </c>
      <c r="C60" s="4517">
        <f>J60+N60+R60+V60+AD60+Z60</f>
        <v>15</v>
      </c>
      <c r="D60" s="4512">
        <f>K60+O60+S60+W60+AA60+AE60</f>
        <v>30</v>
      </c>
      <c r="E60" s="4516">
        <f>SUM(C60:D60)</f>
        <v>45</v>
      </c>
      <c r="F60" s="4514">
        <v>45</v>
      </c>
      <c r="G60" s="4512">
        <f>L60+P60+T60+X60+AB60+AF60</f>
        <v>30</v>
      </c>
      <c r="H60" s="4516">
        <f>F60+G60</f>
        <v>75</v>
      </c>
      <c r="I60" s="4515">
        <f>M60+Q60+U60+Y60+AC60+AG60</f>
        <v>3</v>
      </c>
      <c r="J60" s="4513"/>
      <c r="K60" s="4512"/>
      <c r="L60" s="4512"/>
      <c r="M60" s="4511"/>
      <c r="N60" s="4513"/>
      <c r="O60" s="4512"/>
      <c r="P60" s="4512"/>
      <c r="Q60" s="4511"/>
      <c r="R60" s="4514"/>
      <c r="S60" s="4512"/>
      <c r="T60" s="4512"/>
      <c r="U60" s="4511"/>
      <c r="V60" s="4513"/>
      <c r="W60" s="4521"/>
      <c r="X60" s="4512"/>
      <c r="Y60" s="4520"/>
      <c r="Z60" s="4513"/>
      <c r="AA60" s="4512"/>
      <c r="AB60" s="4512"/>
      <c r="AC60" s="4511"/>
      <c r="AD60" s="4513">
        <v>15</v>
      </c>
      <c r="AE60" s="4512">
        <v>30</v>
      </c>
      <c r="AF60" s="4512">
        <v>30</v>
      </c>
      <c r="AG60" s="4511">
        <v>3</v>
      </c>
      <c r="AH60" s="4510" t="s">
        <v>532</v>
      </c>
    </row>
    <row r="61" spans="1:129" ht="24.75" thickBot="1">
      <c r="A61" s="4533" t="s">
        <v>782</v>
      </c>
      <c r="B61" s="4524" t="s">
        <v>779</v>
      </c>
      <c r="C61" s="4508">
        <f>J61+N61+R61+V61+AD61+Z61</f>
        <v>15</v>
      </c>
      <c r="D61" s="4503">
        <f>K61+O61+S61+W61+AA61+AE61</f>
        <v>15</v>
      </c>
      <c r="E61" s="4507">
        <f>SUM(C61:D61)</f>
        <v>30</v>
      </c>
      <c r="F61" s="4505">
        <v>30</v>
      </c>
      <c r="G61" s="4503">
        <f>L61+P61+T61+X61+AB61+AF61</f>
        <v>20</v>
      </c>
      <c r="H61" s="4507">
        <f>F61+G61</f>
        <v>50</v>
      </c>
      <c r="I61" s="4506">
        <f>M61+Q61+U61+Y61+AC61+AG61</f>
        <v>2</v>
      </c>
      <c r="J61" s="4504"/>
      <c r="K61" s="4503"/>
      <c r="L61" s="4503"/>
      <c r="M61" s="4502"/>
      <c r="N61" s="4504"/>
      <c r="O61" s="4503"/>
      <c r="P61" s="4503"/>
      <c r="Q61" s="4502"/>
      <c r="R61" s="4505"/>
      <c r="S61" s="4503"/>
      <c r="T61" s="4503"/>
      <c r="U61" s="4502"/>
      <c r="V61" s="4504"/>
      <c r="W61" s="4523"/>
      <c r="X61" s="4503"/>
      <c r="Y61" s="4522"/>
      <c r="Z61" s="4504"/>
      <c r="AA61" s="4503"/>
      <c r="AB61" s="4503"/>
      <c r="AC61" s="4502"/>
      <c r="AD61" s="4504">
        <v>15</v>
      </c>
      <c r="AE61" s="4503">
        <v>15</v>
      </c>
      <c r="AF61" s="4503">
        <v>20</v>
      </c>
      <c r="AG61" s="4502">
        <v>2</v>
      </c>
      <c r="AH61" s="4501" t="s">
        <v>532</v>
      </c>
    </row>
    <row r="62" spans="1:129" ht="15.75" thickBot="1">
      <c r="A62" s="4462"/>
      <c r="B62" s="4500" t="s">
        <v>778</v>
      </c>
      <c r="C62" s="4499">
        <f t="shared" ref="C62:AG62" si="16">SUM(C58:C61)</f>
        <v>60</v>
      </c>
      <c r="D62" s="4497">
        <f t="shared" si="16"/>
        <v>90</v>
      </c>
      <c r="E62" s="4496">
        <f t="shared" si="16"/>
        <v>150</v>
      </c>
      <c r="F62" s="4498">
        <f t="shared" si="16"/>
        <v>150</v>
      </c>
      <c r="G62" s="4497">
        <f t="shared" si="16"/>
        <v>100</v>
      </c>
      <c r="H62" s="4496">
        <f t="shared" si="16"/>
        <v>250</v>
      </c>
      <c r="I62" s="4495">
        <f t="shared" si="16"/>
        <v>10</v>
      </c>
      <c r="J62" s="4530">
        <f t="shared" si="16"/>
        <v>0</v>
      </c>
      <c r="K62" s="4497">
        <f t="shared" si="16"/>
        <v>0</v>
      </c>
      <c r="L62" s="4497">
        <f t="shared" si="16"/>
        <v>0</v>
      </c>
      <c r="M62" s="4486">
        <f t="shared" si="16"/>
        <v>0</v>
      </c>
      <c r="N62" s="4532">
        <f t="shared" si="16"/>
        <v>0</v>
      </c>
      <c r="O62" s="4531">
        <f t="shared" si="16"/>
        <v>0</v>
      </c>
      <c r="P62" s="4531">
        <f t="shared" si="16"/>
        <v>0</v>
      </c>
      <c r="Q62" s="4489">
        <f t="shared" si="16"/>
        <v>0</v>
      </c>
      <c r="R62" s="4498">
        <f t="shared" si="16"/>
        <v>0</v>
      </c>
      <c r="S62" s="4497">
        <f t="shared" si="16"/>
        <v>0</v>
      </c>
      <c r="T62" s="4497">
        <f t="shared" si="16"/>
        <v>0</v>
      </c>
      <c r="U62" s="4486">
        <f t="shared" si="16"/>
        <v>0</v>
      </c>
      <c r="V62" s="4532">
        <f t="shared" si="16"/>
        <v>0</v>
      </c>
      <c r="W62" s="4531">
        <f t="shared" si="16"/>
        <v>0</v>
      </c>
      <c r="X62" s="4531">
        <f t="shared" si="16"/>
        <v>0</v>
      </c>
      <c r="Y62" s="4489">
        <f t="shared" si="16"/>
        <v>0</v>
      </c>
      <c r="Z62" s="4530">
        <f t="shared" si="16"/>
        <v>30</v>
      </c>
      <c r="AA62" s="4497">
        <f t="shared" si="16"/>
        <v>45</v>
      </c>
      <c r="AB62" s="4497">
        <f t="shared" si="16"/>
        <v>50</v>
      </c>
      <c r="AC62" s="4486">
        <f t="shared" si="16"/>
        <v>5</v>
      </c>
      <c r="AD62" s="4530">
        <f t="shared" si="16"/>
        <v>30</v>
      </c>
      <c r="AE62" s="4497">
        <f t="shared" si="16"/>
        <v>45</v>
      </c>
      <c r="AF62" s="4497">
        <f t="shared" si="16"/>
        <v>50</v>
      </c>
      <c r="AG62" s="4486">
        <f t="shared" si="16"/>
        <v>5</v>
      </c>
      <c r="AH62" s="4485"/>
    </row>
    <row r="63" spans="1:129" ht="15.75" thickBot="1">
      <c r="A63" s="4529"/>
      <c r="B63" s="4528" t="s">
        <v>777</v>
      </c>
      <c r="C63" s="4527"/>
      <c r="D63" s="4527"/>
      <c r="E63" s="4527"/>
      <c r="F63" s="4527"/>
      <c r="G63" s="4527"/>
      <c r="H63" s="4527"/>
      <c r="I63" s="4526"/>
      <c r="J63" s="4527"/>
      <c r="K63" s="4527"/>
      <c r="L63" s="4527"/>
      <c r="M63" s="4526"/>
      <c r="N63" s="4527"/>
      <c r="O63" s="4527"/>
      <c r="P63" s="4527"/>
      <c r="Q63" s="4526"/>
      <c r="R63" s="4527"/>
      <c r="S63" s="4527"/>
      <c r="T63" s="4527"/>
      <c r="U63" s="4526"/>
      <c r="V63" s="4527"/>
      <c r="W63" s="4527"/>
      <c r="X63" s="4527"/>
      <c r="Y63" s="4526"/>
      <c r="Z63" s="4527"/>
      <c r="AA63" s="4527"/>
      <c r="AB63" s="4527"/>
      <c r="AC63" s="4526"/>
      <c r="AD63" s="4527"/>
      <c r="AE63" s="4527"/>
      <c r="AF63" s="4527"/>
      <c r="AG63" s="4526"/>
      <c r="AH63" s="4525"/>
    </row>
    <row r="64" spans="1:129">
      <c r="A64" s="4449">
        <v>39</v>
      </c>
      <c r="B64" s="4524" t="s">
        <v>776</v>
      </c>
      <c r="C64" s="4508">
        <v>15</v>
      </c>
      <c r="D64" s="4503">
        <v>45</v>
      </c>
      <c r="E64" s="4507">
        <f t="shared" ref="E64:E69" si="17">SUM(C64:D64)</f>
        <v>60</v>
      </c>
      <c r="F64" s="4505">
        <v>60</v>
      </c>
      <c r="G64" s="4503">
        <f t="shared" ref="G64:G69" si="18">L64+P64+T64+X64+AB64+AF64</f>
        <v>40</v>
      </c>
      <c r="H64" s="4507">
        <f t="shared" ref="H64:H69" si="19">F64+G64</f>
        <v>100</v>
      </c>
      <c r="I64" s="4506">
        <f t="shared" ref="I64:I69" si="20">M64+Q64+U64+Y64+AC64+AG64</f>
        <v>4</v>
      </c>
      <c r="J64" s="4504"/>
      <c r="K64" s="4503"/>
      <c r="L64" s="4503"/>
      <c r="M64" s="4502"/>
      <c r="N64" s="4504"/>
      <c r="O64" s="4503"/>
      <c r="P64" s="4503"/>
      <c r="Q64" s="4502"/>
      <c r="R64" s="4505"/>
      <c r="S64" s="4503"/>
      <c r="T64" s="4503"/>
      <c r="U64" s="4502"/>
      <c r="V64" s="4504"/>
      <c r="W64" s="4523"/>
      <c r="X64" s="4503"/>
      <c r="Y64" s="4522"/>
      <c r="Z64" s="4504"/>
      <c r="AA64" s="4503"/>
      <c r="AB64" s="4503"/>
      <c r="AC64" s="4502"/>
      <c r="AD64" s="4504">
        <v>15</v>
      </c>
      <c r="AE64" s="4503">
        <v>45</v>
      </c>
      <c r="AF64" s="4503">
        <v>40</v>
      </c>
      <c r="AG64" s="4502">
        <v>4</v>
      </c>
      <c r="AH64" s="4501" t="s">
        <v>597</v>
      </c>
    </row>
    <row r="65" spans="1:34">
      <c r="A65" s="4519">
        <v>40</v>
      </c>
      <c r="B65" s="4518" t="s">
        <v>775</v>
      </c>
      <c r="C65" s="4517">
        <v>15</v>
      </c>
      <c r="D65" s="4512">
        <v>45</v>
      </c>
      <c r="E65" s="4516">
        <f t="shared" si="17"/>
        <v>60</v>
      </c>
      <c r="F65" s="4514">
        <v>60</v>
      </c>
      <c r="G65" s="4512">
        <f t="shared" si="18"/>
        <v>40</v>
      </c>
      <c r="H65" s="4516">
        <f t="shared" si="19"/>
        <v>100</v>
      </c>
      <c r="I65" s="4515">
        <f t="shared" si="20"/>
        <v>4</v>
      </c>
      <c r="J65" s="4513"/>
      <c r="K65" s="4512"/>
      <c r="L65" s="4512"/>
      <c r="M65" s="4511"/>
      <c r="N65" s="4513"/>
      <c r="O65" s="4512"/>
      <c r="P65" s="4512"/>
      <c r="Q65" s="4511"/>
      <c r="R65" s="4514"/>
      <c r="S65" s="4512"/>
      <c r="T65" s="4512"/>
      <c r="U65" s="4511"/>
      <c r="V65" s="4513"/>
      <c r="W65" s="4521"/>
      <c r="X65" s="4512"/>
      <c r="Y65" s="4520"/>
      <c r="Z65" s="4513"/>
      <c r="AA65" s="4512"/>
      <c r="AB65" s="4512"/>
      <c r="AC65" s="4511"/>
      <c r="AD65" s="4513">
        <v>15</v>
      </c>
      <c r="AE65" s="4512">
        <v>45</v>
      </c>
      <c r="AF65" s="4512">
        <v>40</v>
      </c>
      <c r="AG65" s="4511">
        <v>4</v>
      </c>
      <c r="AH65" s="4510" t="s">
        <v>597</v>
      </c>
    </row>
    <row r="66" spans="1:34" ht="24">
      <c r="A66" s="4519">
        <v>41</v>
      </c>
      <c r="B66" s="4518" t="s">
        <v>774</v>
      </c>
      <c r="C66" s="4517">
        <v>15</v>
      </c>
      <c r="D66" s="4512">
        <v>45</v>
      </c>
      <c r="E66" s="4516">
        <f t="shared" si="17"/>
        <v>60</v>
      </c>
      <c r="F66" s="4514">
        <v>60</v>
      </c>
      <c r="G66" s="4512">
        <f t="shared" si="18"/>
        <v>40</v>
      </c>
      <c r="H66" s="4516">
        <f t="shared" si="19"/>
        <v>100</v>
      </c>
      <c r="I66" s="4515">
        <f t="shared" si="20"/>
        <v>4</v>
      </c>
      <c r="J66" s="4513"/>
      <c r="K66" s="4512"/>
      <c r="L66" s="4512"/>
      <c r="M66" s="4511"/>
      <c r="N66" s="4513"/>
      <c r="O66" s="4512"/>
      <c r="P66" s="4512"/>
      <c r="Q66" s="4511"/>
      <c r="R66" s="4514"/>
      <c r="S66" s="4512"/>
      <c r="T66" s="4512"/>
      <c r="U66" s="4511"/>
      <c r="V66" s="4513"/>
      <c r="W66" s="4521"/>
      <c r="X66" s="4512"/>
      <c r="Y66" s="4520"/>
      <c r="Z66" s="4513"/>
      <c r="AA66" s="4512"/>
      <c r="AB66" s="4512"/>
      <c r="AC66" s="4511"/>
      <c r="AD66" s="4513">
        <v>15</v>
      </c>
      <c r="AE66" s="4512">
        <v>45</v>
      </c>
      <c r="AF66" s="4512">
        <v>40</v>
      </c>
      <c r="AG66" s="4511">
        <v>4</v>
      </c>
      <c r="AH66" s="4510" t="s">
        <v>597</v>
      </c>
    </row>
    <row r="67" spans="1:34">
      <c r="A67" s="4519">
        <v>42</v>
      </c>
      <c r="B67" s="4518" t="s">
        <v>773</v>
      </c>
      <c r="C67" s="4517">
        <v>15</v>
      </c>
      <c r="D67" s="4512">
        <v>45</v>
      </c>
      <c r="E67" s="4516">
        <f t="shared" si="17"/>
        <v>60</v>
      </c>
      <c r="F67" s="4514">
        <v>60</v>
      </c>
      <c r="G67" s="4512">
        <f t="shared" si="18"/>
        <v>40</v>
      </c>
      <c r="H67" s="4516">
        <f t="shared" si="19"/>
        <v>100</v>
      </c>
      <c r="I67" s="4515">
        <f t="shared" si="20"/>
        <v>4</v>
      </c>
      <c r="J67" s="4513"/>
      <c r="K67" s="4512"/>
      <c r="L67" s="4512"/>
      <c r="M67" s="4511"/>
      <c r="N67" s="4513"/>
      <c r="O67" s="4512"/>
      <c r="P67" s="4512"/>
      <c r="Q67" s="4511"/>
      <c r="R67" s="4514"/>
      <c r="S67" s="4512"/>
      <c r="T67" s="4512"/>
      <c r="U67" s="4511"/>
      <c r="V67" s="4513"/>
      <c r="W67" s="4512"/>
      <c r="X67" s="4512"/>
      <c r="Y67" s="4511"/>
      <c r="Z67" s="4513">
        <v>15</v>
      </c>
      <c r="AA67" s="4512">
        <v>45</v>
      </c>
      <c r="AB67" s="4512">
        <v>40</v>
      </c>
      <c r="AC67" s="4511">
        <v>4</v>
      </c>
      <c r="AD67" s="4513"/>
      <c r="AE67" s="4512"/>
      <c r="AF67" s="4512"/>
      <c r="AG67" s="4511"/>
      <c r="AH67" s="4510" t="s">
        <v>663</v>
      </c>
    </row>
    <row r="68" spans="1:34">
      <c r="A68" s="4519">
        <v>43</v>
      </c>
      <c r="B68" s="4518" t="s">
        <v>772</v>
      </c>
      <c r="C68" s="4517">
        <v>15</v>
      </c>
      <c r="D68" s="4512">
        <v>45</v>
      </c>
      <c r="E68" s="4516">
        <f t="shared" si="17"/>
        <v>60</v>
      </c>
      <c r="F68" s="4514">
        <v>60</v>
      </c>
      <c r="G68" s="4512">
        <f t="shared" si="18"/>
        <v>40</v>
      </c>
      <c r="H68" s="4516">
        <f t="shared" si="19"/>
        <v>100</v>
      </c>
      <c r="I68" s="4515">
        <f t="shared" si="20"/>
        <v>4</v>
      </c>
      <c r="J68" s="4513"/>
      <c r="K68" s="4512"/>
      <c r="L68" s="4512"/>
      <c r="M68" s="4511"/>
      <c r="N68" s="4513"/>
      <c r="O68" s="4512"/>
      <c r="P68" s="4512"/>
      <c r="Q68" s="4511"/>
      <c r="R68" s="4514"/>
      <c r="S68" s="4512"/>
      <c r="T68" s="4512"/>
      <c r="U68" s="4511"/>
      <c r="V68" s="4513"/>
      <c r="W68" s="4512"/>
      <c r="X68" s="4512"/>
      <c r="Y68" s="4511"/>
      <c r="Z68" s="4513">
        <v>15</v>
      </c>
      <c r="AA68" s="4512">
        <v>45</v>
      </c>
      <c r="AB68" s="4512">
        <v>40</v>
      </c>
      <c r="AC68" s="4511">
        <v>4</v>
      </c>
      <c r="AD68" s="4513"/>
      <c r="AE68" s="4512"/>
      <c r="AF68" s="4512"/>
      <c r="AG68" s="4511"/>
      <c r="AH68" s="4510" t="s">
        <v>663</v>
      </c>
    </row>
    <row r="69" spans="1:34" ht="15.75" thickBot="1">
      <c r="A69" s="4449">
        <v>44</v>
      </c>
      <c r="B69" s="4912" t="s">
        <v>771</v>
      </c>
      <c r="C69" s="4508">
        <v>15</v>
      </c>
      <c r="D69" s="4503">
        <v>45</v>
      </c>
      <c r="E69" s="4507">
        <f t="shared" si="17"/>
        <v>60</v>
      </c>
      <c r="F69" s="4505">
        <v>60</v>
      </c>
      <c r="G69" s="4503">
        <f t="shared" si="18"/>
        <v>40</v>
      </c>
      <c r="H69" s="4507">
        <f t="shared" si="19"/>
        <v>100</v>
      </c>
      <c r="I69" s="4506">
        <f t="shared" si="20"/>
        <v>4</v>
      </c>
      <c r="J69" s="4504"/>
      <c r="K69" s="4503"/>
      <c r="L69" s="4503"/>
      <c r="M69" s="4502"/>
      <c r="N69" s="4504"/>
      <c r="O69" s="4503"/>
      <c r="P69" s="4503"/>
      <c r="Q69" s="4502"/>
      <c r="R69" s="4505"/>
      <c r="S69" s="4503"/>
      <c r="T69" s="4503"/>
      <c r="U69" s="4502"/>
      <c r="V69" s="4504"/>
      <c r="W69" s="4503"/>
      <c r="X69" s="4503"/>
      <c r="Y69" s="4502"/>
      <c r="Z69" s="4504">
        <v>15</v>
      </c>
      <c r="AA69" s="4503">
        <v>45</v>
      </c>
      <c r="AB69" s="4503">
        <v>40</v>
      </c>
      <c r="AC69" s="4502">
        <v>4</v>
      </c>
      <c r="AD69" s="4504"/>
      <c r="AE69" s="4503"/>
      <c r="AF69" s="4503"/>
      <c r="AG69" s="4502"/>
      <c r="AH69" s="4501" t="s">
        <v>663</v>
      </c>
    </row>
    <row r="70" spans="1:34" ht="15.75" thickBot="1">
      <c r="A70" s="4462"/>
      <c r="B70" s="4500" t="s">
        <v>770</v>
      </c>
      <c r="C70" s="4499">
        <f t="shared" ref="C70:I70" si="21">SUM(C68:C69)</f>
        <v>30</v>
      </c>
      <c r="D70" s="4497">
        <f t="shared" si="21"/>
        <v>90</v>
      </c>
      <c r="E70" s="4496">
        <f t="shared" si="21"/>
        <v>120</v>
      </c>
      <c r="F70" s="4498">
        <f t="shared" si="21"/>
        <v>120</v>
      </c>
      <c r="G70" s="4497">
        <f t="shared" si="21"/>
        <v>80</v>
      </c>
      <c r="H70" s="4496">
        <f t="shared" si="21"/>
        <v>200</v>
      </c>
      <c r="I70" s="4495">
        <f t="shared" si="21"/>
        <v>8</v>
      </c>
      <c r="J70" s="4494">
        <f t="shared" ref="J70:Y70" si="22">SUM(J69:J69)</f>
        <v>0</v>
      </c>
      <c r="K70" s="4487">
        <f t="shared" si="22"/>
        <v>0</v>
      </c>
      <c r="L70" s="4487">
        <f t="shared" si="22"/>
        <v>0</v>
      </c>
      <c r="M70" s="4486">
        <f t="shared" si="22"/>
        <v>0</v>
      </c>
      <c r="N70" s="4493">
        <f t="shared" si="22"/>
        <v>0</v>
      </c>
      <c r="O70" s="4490">
        <f t="shared" si="22"/>
        <v>0</v>
      </c>
      <c r="P70" s="4490">
        <f t="shared" si="22"/>
        <v>0</v>
      </c>
      <c r="Q70" s="4489">
        <f t="shared" si="22"/>
        <v>0</v>
      </c>
      <c r="R70" s="4492">
        <f t="shared" si="22"/>
        <v>0</v>
      </c>
      <c r="S70" s="4487">
        <f t="shared" si="22"/>
        <v>0</v>
      </c>
      <c r="T70" s="4487">
        <f t="shared" si="22"/>
        <v>0</v>
      </c>
      <c r="U70" s="4486">
        <f t="shared" si="22"/>
        <v>0</v>
      </c>
      <c r="V70" s="4493">
        <f t="shared" si="22"/>
        <v>0</v>
      </c>
      <c r="W70" s="4490">
        <f t="shared" si="22"/>
        <v>0</v>
      </c>
      <c r="X70" s="4490">
        <f t="shared" si="22"/>
        <v>0</v>
      </c>
      <c r="Y70" s="4489">
        <f t="shared" si="22"/>
        <v>0</v>
      </c>
      <c r="Z70" s="4494">
        <v>15</v>
      </c>
      <c r="AA70" s="4487">
        <v>45</v>
      </c>
      <c r="AB70" s="4487">
        <v>40</v>
      </c>
      <c r="AC70" s="4486">
        <v>4</v>
      </c>
      <c r="AD70" s="4494">
        <f>SUM(AD65)</f>
        <v>15</v>
      </c>
      <c r="AE70" s="4487">
        <f>SUM(AE65)</f>
        <v>45</v>
      </c>
      <c r="AF70" s="4487">
        <f>SUM(AF65)</f>
        <v>40</v>
      </c>
      <c r="AG70" s="4486">
        <f>SUM(AG65)</f>
        <v>4</v>
      </c>
      <c r="AH70" s="4485"/>
    </row>
    <row r="71" spans="1:34" ht="15.75" thickBot="1">
      <c r="A71" s="4484"/>
      <c r="B71" s="4483" t="s">
        <v>36</v>
      </c>
      <c r="C71" s="4482"/>
      <c r="D71" s="4482"/>
      <c r="E71" s="4482"/>
      <c r="F71" s="4479"/>
      <c r="G71" s="4479"/>
      <c r="H71" s="4479"/>
      <c r="I71" s="4478"/>
      <c r="J71" s="4479"/>
      <c r="K71" s="4479"/>
      <c r="L71" s="4479"/>
      <c r="M71" s="4478"/>
      <c r="N71" s="4481"/>
      <c r="O71" s="4481"/>
      <c r="P71" s="4481"/>
      <c r="Q71" s="4480"/>
      <c r="R71" s="4479"/>
      <c r="S71" s="4479"/>
      <c r="T71" s="4479"/>
      <c r="U71" s="4478"/>
      <c r="V71" s="4481"/>
      <c r="W71" s="4481"/>
      <c r="X71" s="4481"/>
      <c r="Y71" s="4480"/>
      <c r="Z71" s="4479"/>
      <c r="AA71" s="4479"/>
      <c r="AB71" s="4479"/>
      <c r="AC71" s="4478"/>
      <c r="AD71" s="4479"/>
      <c r="AE71" s="4479"/>
      <c r="AF71" s="4479"/>
      <c r="AG71" s="4478"/>
      <c r="AH71" s="4477"/>
    </row>
    <row r="72" spans="1:34">
      <c r="A72" s="4475">
        <v>45</v>
      </c>
      <c r="B72" s="4474" t="s">
        <v>769</v>
      </c>
      <c r="C72" s="4473">
        <f>J72+N72+R72+V72+AD72+Z72</f>
        <v>0</v>
      </c>
      <c r="D72" s="4465">
        <v>15</v>
      </c>
      <c r="E72" s="4472">
        <v>15</v>
      </c>
      <c r="F72" s="4470">
        <v>15</v>
      </c>
      <c r="G72" s="4465">
        <v>10</v>
      </c>
      <c r="H72" s="4472">
        <f>F72+G72</f>
        <v>25</v>
      </c>
      <c r="I72" s="4471">
        <f>M72+Q72+U72+Y72+AC72+AG72</f>
        <v>1</v>
      </c>
      <c r="J72" s="4466"/>
      <c r="K72" s="4465">
        <v>15</v>
      </c>
      <c r="L72" s="4465">
        <v>10</v>
      </c>
      <c r="M72" s="4464">
        <v>1</v>
      </c>
      <c r="N72" s="4469"/>
      <c r="O72" s="4468"/>
      <c r="P72" s="4468"/>
      <c r="Q72" s="4467"/>
      <c r="R72" s="4470"/>
      <c r="S72" s="4465"/>
      <c r="T72" s="4465"/>
      <c r="U72" s="4464"/>
      <c r="V72" s="4469"/>
      <c r="W72" s="4468"/>
      <c r="X72" s="4468"/>
      <c r="Y72" s="4467"/>
      <c r="Z72" s="4466"/>
      <c r="AA72" s="4465"/>
      <c r="AB72" s="4465"/>
      <c r="AC72" s="4464"/>
      <c r="AD72" s="4466"/>
      <c r="AE72" s="4465"/>
      <c r="AF72" s="4465"/>
      <c r="AG72" s="4464"/>
      <c r="AH72" s="4476" t="s">
        <v>628</v>
      </c>
    </row>
    <row r="73" spans="1:34">
      <c r="A73" s="4475">
        <v>46</v>
      </c>
      <c r="B73" s="4474" t="s">
        <v>768</v>
      </c>
      <c r="C73" s="4473">
        <f>J73+N73+R73+V73+AD73+Z73</f>
        <v>0</v>
      </c>
      <c r="D73" s="4465">
        <v>150</v>
      </c>
      <c r="E73" s="4472">
        <f>SUM(C73:D73)</f>
        <v>150</v>
      </c>
      <c r="F73" s="4470">
        <v>150</v>
      </c>
      <c r="G73" s="4465">
        <v>50</v>
      </c>
      <c r="H73" s="4472">
        <f>F73+G73</f>
        <v>200</v>
      </c>
      <c r="I73" s="4471">
        <f>M73+Q73+U73+Y73+AC73+AG73</f>
        <v>8</v>
      </c>
      <c r="J73" s="4466"/>
      <c r="K73" s="4465">
        <v>150</v>
      </c>
      <c r="L73" s="4465">
        <v>50</v>
      </c>
      <c r="M73" s="4464">
        <v>8</v>
      </c>
      <c r="N73" s="4469"/>
      <c r="O73" s="4468"/>
      <c r="P73" s="4468"/>
      <c r="Q73" s="4467"/>
      <c r="R73" s="4470"/>
      <c r="S73" s="4465"/>
      <c r="T73" s="4465"/>
      <c r="U73" s="4464"/>
      <c r="V73" s="4469"/>
      <c r="W73" s="4468"/>
      <c r="X73" s="4468"/>
      <c r="Y73" s="4467"/>
      <c r="Z73" s="4466"/>
      <c r="AA73" s="4465"/>
      <c r="AB73" s="4465"/>
      <c r="AC73" s="4464"/>
      <c r="AD73" s="4466"/>
      <c r="AE73" s="4465"/>
      <c r="AF73" s="4465"/>
      <c r="AG73" s="4464"/>
      <c r="AH73" s="4463" t="s">
        <v>628</v>
      </c>
    </row>
    <row r="74" spans="1:34">
      <c r="A74" s="4475">
        <v>47</v>
      </c>
      <c r="B74" s="4474" t="s">
        <v>767</v>
      </c>
      <c r="C74" s="4473">
        <f>J74+N74+R74+V74+AD74+Z74</f>
        <v>0</v>
      </c>
      <c r="D74" s="4465">
        <v>300</v>
      </c>
      <c r="E74" s="4472">
        <f>SUM(C74:D74)</f>
        <v>300</v>
      </c>
      <c r="F74" s="4470">
        <v>300</v>
      </c>
      <c r="G74" s="4465">
        <v>50</v>
      </c>
      <c r="H74" s="4472">
        <f>F74+G74</f>
        <v>350</v>
      </c>
      <c r="I74" s="4471">
        <v>14</v>
      </c>
      <c r="J74" s="4466"/>
      <c r="K74" s="4465"/>
      <c r="L74" s="4465"/>
      <c r="M74" s="4464"/>
      <c r="N74" s="4469"/>
      <c r="O74" s="4468">
        <v>150</v>
      </c>
      <c r="P74" s="4468">
        <v>25</v>
      </c>
      <c r="Q74" s="4467">
        <v>7</v>
      </c>
      <c r="R74" s="4470"/>
      <c r="S74" s="4465">
        <v>150</v>
      </c>
      <c r="T74" s="4465">
        <v>25</v>
      </c>
      <c r="U74" s="4464">
        <v>7</v>
      </c>
      <c r="V74" s="4469"/>
      <c r="W74" s="4468"/>
      <c r="X74" s="4468"/>
      <c r="Y74" s="4467"/>
      <c r="Z74" s="4466"/>
      <c r="AA74" s="4465"/>
      <c r="AB74" s="4465"/>
      <c r="AC74" s="4464"/>
      <c r="AD74" s="4466"/>
      <c r="AE74" s="4465"/>
      <c r="AF74" s="4465"/>
      <c r="AG74" s="4464"/>
      <c r="AH74" s="4463" t="s">
        <v>766</v>
      </c>
    </row>
    <row r="75" spans="1:34">
      <c r="A75" s="4475">
        <v>48</v>
      </c>
      <c r="B75" s="4474" t="s">
        <v>765</v>
      </c>
      <c r="C75" s="4473">
        <f>J75+N75+R75+V75+AD75+Z75</f>
        <v>0</v>
      </c>
      <c r="D75" s="4465">
        <v>350</v>
      </c>
      <c r="E75" s="4472">
        <v>350</v>
      </c>
      <c r="F75" s="4470">
        <v>350</v>
      </c>
      <c r="G75" s="4465">
        <v>90</v>
      </c>
      <c r="H75" s="4472">
        <v>450</v>
      </c>
      <c r="I75" s="4471">
        <v>18</v>
      </c>
      <c r="J75" s="4466"/>
      <c r="K75" s="4465"/>
      <c r="L75" s="4465"/>
      <c r="M75" s="4464"/>
      <c r="N75" s="4469"/>
      <c r="O75" s="4468"/>
      <c r="P75" s="4468"/>
      <c r="Q75" s="4467"/>
      <c r="R75" s="4470"/>
      <c r="S75" s="4465"/>
      <c r="T75" s="4465"/>
      <c r="U75" s="4464"/>
      <c r="V75" s="4469"/>
      <c r="W75" s="4468">
        <v>170</v>
      </c>
      <c r="X75" s="4468">
        <v>55</v>
      </c>
      <c r="Y75" s="4467">
        <v>9</v>
      </c>
      <c r="Z75" s="4466"/>
      <c r="AA75" s="4465">
        <v>180</v>
      </c>
      <c r="AB75" s="4465">
        <v>45</v>
      </c>
      <c r="AC75" s="4464">
        <v>9</v>
      </c>
      <c r="AD75" s="4466"/>
      <c r="AE75" s="4465"/>
      <c r="AF75" s="4465"/>
      <c r="AG75" s="4464"/>
      <c r="AH75" s="4463" t="s">
        <v>764</v>
      </c>
    </row>
    <row r="76" spans="1:34" ht="15.75" thickBot="1">
      <c r="A76" s="4475">
        <v>49</v>
      </c>
      <c r="B76" s="4474" t="s">
        <v>763</v>
      </c>
      <c r="C76" s="4473">
        <f>J76+N76+R76+V76+AD76+Z76</f>
        <v>0</v>
      </c>
      <c r="D76" s="4465">
        <v>180</v>
      </c>
      <c r="E76" s="4472">
        <v>180</v>
      </c>
      <c r="F76" s="4470">
        <v>180</v>
      </c>
      <c r="G76" s="4465">
        <v>70</v>
      </c>
      <c r="H76" s="4472">
        <v>250</v>
      </c>
      <c r="I76" s="4471">
        <f>M76+Q76+U76+Y76+AC76+AG76</f>
        <v>10</v>
      </c>
      <c r="J76" s="4466"/>
      <c r="K76" s="4465"/>
      <c r="L76" s="4465"/>
      <c r="M76" s="4464"/>
      <c r="N76" s="4469"/>
      <c r="O76" s="4468"/>
      <c r="P76" s="4468"/>
      <c r="Q76" s="4467"/>
      <c r="R76" s="4470"/>
      <c r="S76" s="4465"/>
      <c r="T76" s="4465"/>
      <c r="U76" s="4464"/>
      <c r="V76" s="4469"/>
      <c r="W76" s="4468"/>
      <c r="X76" s="4468"/>
      <c r="Y76" s="4467"/>
      <c r="Z76" s="4466"/>
      <c r="AA76" s="4465"/>
      <c r="AB76" s="4465"/>
      <c r="AC76" s="4464"/>
      <c r="AD76" s="4466"/>
      <c r="AE76" s="4465">
        <v>180</v>
      </c>
      <c r="AF76" s="4465">
        <v>70</v>
      </c>
      <c r="AG76" s="4464">
        <v>10</v>
      </c>
      <c r="AH76" s="4463" t="s">
        <v>532</v>
      </c>
    </row>
    <row r="77" spans="1:34" ht="15.75" thickBot="1">
      <c r="A77" s="4462"/>
      <c r="B77" s="4461" t="s">
        <v>762</v>
      </c>
      <c r="C77" s="4460">
        <f t="shared" ref="C77:AG77" si="23">SUM(C72:C76)</f>
        <v>0</v>
      </c>
      <c r="D77" s="4452">
        <f t="shared" si="23"/>
        <v>995</v>
      </c>
      <c r="E77" s="4459">
        <f t="shared" si="23"/>
        <v>995</v>
      </c>
      <c r="F77" s="4457">
        <f t="shared" si="23"/>
        <v>995</v>
      </c>
      <c r="G77" s="4452">
        <f t="shared" si="23"/>
        <v>270</v>
      </c>
      <c r="H77" s="4459">
        <f t="shared" si="23"/>
        <v>1275</v>
      </c>
      <c r="I77" s="4458">
        <f t="shared" si="23"/>
        <v>51</v>
      </c>
      <c r="J77" s="4453">
        <f t="shared" si="23"/>
        <v>0</v>
      </c>
      <c r="K77" s="4452">
        <f t="shared" si="23"/>
        <v>165</v>
      </c>
      <c r="L77" s="4452">
        <f t="shared" si="23"/>
        <v>60</v>
      </c>
      <c r="M77" s="4451">
        <f t="shared" si="23"/>
        <v>9</v>
      </c>
      <c r="N77" s="4456">
        <f t="shared" si="23"/>
        <v>0</v>
      </c>
      <c r="O77" s="4455">
        <f t="shared" si="23"/>
        <v>150</v>
      </c>
      <c r="P77" s="4455">
        <f t="shared" si="23"/>
        <v>25</v>
      </c>
      <c r="Q77" s="4454">
        <f t="shared" si="23"/>
        <v>7</v>
      </c>
      <c r="R77" s="4457">
        <f t="shared" si="23"/>
        <v>0</v>
      </c>
      <c r="S77" s="4452">
        <f t="shared" si="23"/>
        <v>150</v>
      </c>
      <c r="T77" s="4452">
        <f t="shared" si="23"/>
        <v>25</v>
      </c>
      <c r="U77" s="4451">
        <f t="shared" si="23"/>
        <v>7</v>
      </c>
      <c r="V77" s="4456">
        <f t="shared" si="23"/>
        <v>0</v>
      </c>
      <c r="W77" s="4455">
        <f t="shared" si="23"/>
        <v>170</v>
      </c>
      <c r="X77" s="4455">
        <f t="shared" si="23"/>
        <v>55</v>
      </c>
      <c r="Y77" s="4454">
        <f t="shared" si="23"/>
        <v>9</v>
      </c>
      <c r="Z77" s="4453">
        <f t="shared" si="23"/>
        <v>0</v>
      </c>
      <c r="AA77" s="4452">
        <f t="shared" si="23"/>
        <v>180</v>
      </c>
      <c r="AB77" s="4452">
        <f t="shared" si="23"/>
        <v>45</v>
      </c>
      <c r="AC77" s="4451">
        <f t="shared" si="23"/>
        <v>9</v>
      </c>
      <c r="AD77" s="4453">
        <f t="shared" si="23"/>
        <v>0</v>
      </c>
      <c r="AE77" s="4452">
        <f t="shared" si="23"/>
        <v>180</v>
      </c>
      <c r="AF77" s="4452">
        <f t="shared" si="23"/>
        <v>70</v>
      </c>
      <c r="AG77" s="4451">
        <f t="shared" si="23"/>
        <v>10</v>
      </c>
      <c r="AH77" s="4450"/>
    </row>
    <row r="78" spans="1:34" ht="15.75" thickBot="1">
      <c r="A78" s="4911"/>
      <c r="B78" s="4910"/>
      <c r="C78" s="4824"/>
      <c r="D78" s="4821"/>
      <c r="E78" s="4909"/>
      <c r="F78" s="4907"/>
      <c r="G78" s="4821"/>
      <c r="H78" s="4909"/>
      <c r="I78" s="4908"/>
      <c r="J78" s="4906"/>
      <c r="K78" s="4821"/>
      <c r="L78" s="4821"/>
      <c r="M78" s="4905"/>
      <c r="N78" s="4504"/>
      <c r="O78" s="4503"/>
      <c r="P78" s="4503"/>
      <c r="Q78" s="4502"/>
      <c r="R78" s="4907"/>
      <c r="S78" s="4821"/>
      <c r="T78" s="4821"/>
      <c r="U78" s="4905"/>
      <c r="V78" s="4504"/>
      <c r="W78" s="4503"/>
      <c r="X78" s="4503"/>
      <c r="Y78" s="4502"/>
      <c r="Z78" s="4906"/>
      <c r="AA78" s="4821"/>
      <c r="AB78" s="4821"/>
      <c r="AC78" s="4905"/>
      <c r="AD78" s="4906"/>
      <c r="AE78" s="4821"/>
      <c r="AF78" s="4821"/>
      <c r="AG78" s="4905"/>
      <c r="AH78" s="4501"/>
    </row>
    <row r="79" spans="1:34" ht="15.75" thickBot="1">
      <c r="A79" s="4529"/>
      <c r="B79" s="4904" t="s">
        <v>761</v>
      </c>
      <c r="C79" s="4438"/>
      <c r="D79" s="4438"/>
      <c r="E79" s="4438"/>
      <c r="F79" s="4438"/>
      <c r="G79" s="4438"/>
      <c r="H79" s="4438"/>
      <c r="I79" s="4903"/>
      <c r="J79" s="4438"/>
      <c r="K79" s="4438"/>
      <c r="L79" s="4438"/>
      <c r="M79" s="4437"/>
      <c r="N79" s="4440"/>
      <c r="O79" s="4440"/>
      <c r="P79" s="4440"/>
      <c r="Q79" s="4439"/>
      <c r="R79" s="4438"/>
      <c r="S79" s="4438"/>
      <c r="T79" s="4438"/>
      <c r="U79" s="4437"/>
      <c r="V79" s="4440"/>
      <c r="W79" s="4440"/>
      <c r="X79" s="4440"/>
      <c r="Y79" s="4439"/>
      <c r="Z79" s="4438"/>
      <c r="AA79" s="4438"/>
      <c r="AB79" s="4438"/>
      <c r="AC79" s="4437"/>
      <c r="AD79" s="4438"/>
      <c r="AE79" s="4438"/>
      <c r="AF79" s="4438"/>
      <c r="AG79" s="4437"/>
      <c r="AH79" s="4902"/>
    </row>
    <row r="80" spans="1:34" ht="15.75" thickBot="1">
      <c r="A80" s="4901" t="s">
        <v>760</v>
      </c>
      <c r="B80" s="4900" t="s">
        <v>759</v>
      </c>
      <c r="C80" s="4893">
        <f t="shared" ref="C80:AG80" si="24">C56+C49+C33+C16+C70+C77</f>
        <v>690</v>
      </c>
      <c r="D80" s="4892">
        <f t="shared" si="24"/>
        <v>2450</v>
      </c>
      <c r="E80" s="4899">
        <f t="shared" si="24"/>
        <v>3140</v>
      </c>
      <c r="F80" s="4893">
        <f t="shared" si="24"/>
        <v>3140</v>
      </c>
      <c r="G80" s="4892">
        <f t="shared" si="24"/>
        <v>1410</v>
      </c>
      <c r="H80" s="4898">
        <f t="shared" si="24"/>
        <v>4560</v>
      </c>
      <c r="I80" s="4897">
        <f t="shared" si="24"/>
        <v>180</v>
      </c>
      <c r="J80" s="4893">
        <f t="shared" si="24"/>
        <v>150</v>
      </c>
      <c r="K80" s="4892">
        <f t="shared" si="24"/>
        <v>405</v>
      </c>
      <c r="L80" s="4892">
        <f t="shared" si="24"/>
        <v>235</v>
      </c>
      <c r="M80" s="4894">
        <f t="shared" si="24"/>
        <v>31</v>
      </c>
      <c r="N80" s="4896">
        <f t="shared" si="24"/>
        <v>135</v>
      </c>
      <c r="O80" s="4542">
        <f t="shared" si="24"/>
        <v>420</v>
      </c>
      <c r="P80" s="4542">
        <f t="shared" si="24"/>
        <v>210</v>
      </c>
      <c r="Q80" s="4895">
        <f t="shared" si="24"/>
        <v>30</v>
      </c>
      <c r="R80" s="4893">
        <f t="shared" si="24"/>
        <v>150</v>
      </c>
      <c r="S80" s="4892">
        <f t="shared" si="24"/>
        <v>405</v>
      </c>
      <c r="T80" s="4892">
        <f t="shared" si="24"/>
        <v>210</v>
      </c>
      <c r="U80" s="4894">
        <f t="shared" si="24"/>
        <v>30</v>
      </c>
      <c r="V80" s="4896">
        <f t="shared" si="24"/>
        <v>90</v>
      </c>
      <c r="W80" s="4542">
        <f t="shared" si="24"/>
        <v>425</v>
      </c>
      <c r="X80" s="4542">
        <f t="shared" si="24"/>
        <v>250</v>
      </c>
      <c r="Y80" s="4895">
        <f t="shared" si="24"/>
        <v>30</v>
      </c>
      <c r="Z80" s="4893">
        <f t="shared" si="24"/>
        <v>75</v>
      </c>
      <c r="AA80" s="4892">
        <f t="shared" si="24"/>
        <v>405</v>
      </c>
      <c r="AB80" s="4892">
        <f t="shared" si="24"/>
        <v>245</v>
      </c>
      <c r="AC80" s="4894">
        <f t="shared" si="24"/>
        <v>29</v>
      </c>
      <c r="AD80" s="4893">
        <f t="shared" si="24"/>
        <v>90</v>
      </c>
      <c r="AE80" s="4892">
        <f t="shared" si="24"/>
        <v>390</v>
      </c>
      <c r="AF80" s="4892">
        <f t="shared" si="24"/>
        <v>270</v>
      </c>
      <c r="AG80" s="4891">
        <f t="shared" si="24"/>
        <v>30</v>
      </c>
      <c r="AH80" s="4890"/>
    </row>
    <row r="81" spans="1:34" ht="15.75" thickBot="1">
      <c r="A81" s="4889" t="s">
        <v>758</v>
      </c>
      <c r="B81" s="4888" t="s">
        <v>757</v>
      </c>
      <c r="C81" s="4880">
        <f t="shared" ref="C81:AF81" si="25">C16+C33+C49+C62+C70+C77</f>
        <v>690</v>
      </c>
      <c r="D81" s="4879">
        <f t="shared" si="25"/>
        <v>2450</v>
      </c>
      <c r="E81" s="4887">
        <f t="shared" si="25"/>
        <v>3140</v>
      </c>
      <c r="F81" s="4880">
        <f t="shared" si="25"/>
        <v>3140</v>
      </c>
      <c r="G81" s="4879">
        <f t="shared" si="25"/>
        <v>1410</v>
      </c>
      <c r="H81" s="4886">
        <f t="shared" si="25"/>
        <v>4560</v>
      </c>
      <c r="I81" s="4885">
        <f t="shared" si="25"/>
        <v>180</v>
      </c>
      <c r="J81" s="4880">
        <f t="shared" si="25"/>
        <v>150</v>
      </c>
      <c r="K81" s="4879">
        <f t="shared" si="25"/>
        <v>405</v>
      </c>
      <c r="L81" s="4879">
        <f t="shared" si="25"/>
        <v>235</v>
      </c>
      <c r="M81" s="4881">
        <f t="shared" si="25"/>
        <v>31</v>
      </c>
      <c r="N81" s="4884">
        <f t="shared" si="25"/>
        <v>135</v>
      </c>
      <c r="O81" s="4883">
        <f t="shared" si="25"/>
        <v>420</v>
      </c>
      <c r="P81" s="4883">
        <f t="shared" si="25"/>
        <v>210</v>
      </c>
      <c r="Q81" s="4882">
        <f t="shared" si="25"/>
        <v>30</v>
      </c>
      <c r="R81" s="4880">
        <f t="shared" si="25"/>
        <v>150</v>
      </c>
      <c r="S81" s="4879">
        <f t="shared" si="25"/>
        <v>405</v>
      </c>
      <c r="T81" s="4879">
        <f t="shared" si="25"/>
        <v>210</v>
      </c>
      <c r="U81" s="4881">
        <f t="shared" si="25"/>
        <v>30</v>
      </c>
      <c r="V81" s="4884">
        <f t="shared" si="25"/>
        <v>90</v>
      </c>
      <c r="W81" s="4883">
        <f t="shared" si="25"/>
        <v>425</v>
      </c>
      <c r="X81" s="4883">
        <f t="shared" si="25"/>
        <v>250</v>
      </c>
      <c r="Y81" s="4882">
        <f t="shared" si="25"/>
        <v>30</v>
      </c>
      <c r="Z81" s="4880">
        <f t="shared" si="25"/>
        <v>75</v>
      </c>
      <c r="AA81" s="4879">
        <f t="shared" si="25"/>
        <v>405</v>
      </c>
      <c r="AB81" s="4879">
        <f t="shared" si="25"/>
        <v>245</v>
      </c>
      <c r="AC81" s="4881">
        <f t="shared" si="25"/>
        <v>29</v>
      </c>
      <c r="AD81" s="4880">
        <f t="shared" si="25"/>
        <v>90</v>
      </c>
      <c r="AE81" s="4879">
        <f t="shared" si="25"/>
        <v>390</v>
      </c>
      <c r="AF81" s="4879">
        <f t="shared" si="25"/>
        <v>270</v>
      </c>
      <c r="AG81" s="4878">
        <f>AG16+AG33+AG49+AG62+AG70+AG77+AG78</f>
        <v>30</v>
      </c>
      <c r="AH81" s="4877"/>
    </row>
    <row r="82" spans="1:34" ht="15.75" thickBot="1">
      <c r="A82" s="4383"/>
      <c r="B82" s="4409"/>
      <c r="C82" s="4393"/>
      <c r="D82" s="4393"/>
      <c r="E82" s="4393"/>
      <c r="F82" s="4408"/>
      <c r="G82" s="4393"/>
      <c r="H82" s="4408"/>
      <c r="I82" s="4392"/>
      <c r="J82" s="4405"/>
      <c r="K82" s="4405"/>
      <c r="L82" s="4405"/>
      <c r="M82" s="4404"/>
      <c r="N82" s="4407"/>
      <c r="O82" s="4407"/>
      <c r="P82" s="4407"/>
      <c r="Q82" s="4406"/>
      <c r="R82" s="4405"/>
      <c r="S82" s="4405"/>
      <c r="T82" s="4405"/>
      <c r="U82" s="4404"/>
      <c r="V82" s="4407"/>
      <c r="W82" s="4407"/>
      <c r="X82" s="4407"/>
      <c r="Y82" s="4406"/>
      <c r="Z82" s="4405"/>
      <c r="AA82" s="4405"/>
      <c r="AB82" s="4405"/>
      <c r="AC82" s="4404"/>
      <c r="AD82" s="4405"/>
      <c r="AE82" s="4405"/>
      <c r="AF82" s="4405"/>
      <c r="AG82" s="4404"/>
      <c r="AH82" s="4403"/>
    </row>
    <row r="83" spans="1:34" ht="15.75" thickBot="1">
      <c r="A83" s="4383"/>
      <c r="B83" s="4402"/>
      <c r="C83" s="4961"/>
      <c r="D83" s="4961"/>
      <c r="E83" s="4393"/>
      <c r="F83" s="4389"/>
      <c r="G83" s="4393"/>
      <c r="H83" s="4953" t="s">
        <v>756</v>
      </c>
      <c r="I83" s="4953"/>
      <c r="J83" s="5916" t="s">
        <v>14</v>
      </c>
      <c r="K83" s="5916"/>
      <c r="L83" s="5916"/>
      <c r="M83" s="5916"/>
      <c r="N83" s="4963" t="s">
        <v>15</v>
      </c>
      <c r="O83" s="4963"/>
      <c r="P83" s="4963"/>
      <c r="Q83" s="4963"/>
      <c r="R83" s="4964" t="s">
        <v>16</v>
      </c>
      <c r="S83" s="4964"/>
      <c r="T83" s="4964"/>
      <c r="U83" s="4964"/>
      <c r="V83" s="4963" t="s">
        <v>17</v>
      </c>
      <c r="W83" s="4963"/>
      <c r="X83" s="4963"/>
      <c r="Y83" s="4963"/>
      <c r="Z83" s="4964" t="s">
        <v>18</v>
      </c>
      <c r="AA83" s="4964"/>
      <c r="AB83" s="4964"/>
      <c r="AC83" s="4964"/>
      <c r="AD83" s="4964" t="s">
        <v>19</v>
      </c>
      <c r="AE83" s="4964"/>
      <c r="AF83" s="4964"/>
      <c r="AG83" s="4964"/>
      <c r="AH83" s="4401" t="s">
        <v>22</v>
      </c>
    </row>
    <row r="84" spans="1:34" ht="15.75" thickBot="1">
      <c r="A84" s="4383"/>
      <c r="B84" s="4396"/>
      <c r="C84" s="4400"/>
      <c r="D84" s="4400"/>
      <c r="E84" s="4400"/>
      <c r="F84" s="4389"/>
      <c r="G84" s="4400"/>
      <c r="H84" s="4956" t="s">
        <v>460</v>
      </c>
      <c r="I84" s="4956"/>
      <c r="J84" s="4957">
        <v>4</v>
      </c>
      <c r="K84" s="4957"/>
      <c r="L84" s="4957"/>
      <c r="M84" s="4957"/>
      <c r="N84" s="4958">
        <v>4</v>
      </c>
      <c r="O84" s="4958"/>
      <c r="P84" s="4958"/>
      <c r="Q84" s="4958"/>
      <c r="R84" s="4949">
        <v>2</v>
      </c>
      <c r="S84" s="4949"/>
      <c r="T84" s="4949"/>
      <c r="U84" s="4949"/>
      <c r="V84" s="4958">
        <v>4</v>
      </c>
      <c r="W84" s="4958"/>
      <c r="X84" s="4958"/>
      <c r="Y84" s="4958"/>
      <c r="Z84" s="4949">
        <v>3</v>
      </c>
      <c r="AA84" s="4949"/>
      <c r="AB84" s="4949"/>
      <c r="AC84" s="4949"/>
      <c r="AD84" s="4949">
        <v>3</v>
      </c>
      <c r="AE84" s="4949"/>
      <c r="AF84" s="4949"/>
      <c r="AG84" s="4949"/>
      <c r="AH84" s="4399">
        <f>SUM(J84:AG84)</f>
        <v>20</v>
      </c>
    </row>
    <row r="85" spans="1:34" ht="15.75" thickBot="1">
      <c r="A85" s="4383"/>
      <c r="B85" s="4396"/>
      <c r="C85" s="4390"/>
      <c r="D85" s="4398">
        <f>D81-D77</f>
        <v>1455</v>
      </c>
      <c r="E85" s="4390"/>
      <c r="F85" s="4389"/>
      <c r="G85" s="4390"/>
      <c r="H85" s="4953" t="s">
        <v>459</v>
      </c>
      <c r="I85" s="4953"/>
      <c r="J85" s="5915">
        <v>5</v>
      </c>
      <c r="K85" s="5915"/>
      <c r="L85" s="5915"/>
      <c r="M85" s="5915"/>
      <c r="N85" s="4955">
        <v>6</v>
      </c>
      <c r="O85" s="4955"/>
      <c r="P85" s="4955"/>
      <c r="Q85" s="4955"/>
      <c r="R85" s="4948">
        <v>5</v>
      </c>
      <c r="S85" s="4948"/>
      <c r="T85" s="4948"/>
      <c r="U85" s="4948"/>
      <c r="V85" s="4955">
        <v>5</v>
      </c>
      <c r="W85" s="4955"/>
      <c r="X85" s="4955"/>
      <c r="Y85" s="4955"/>
      <c r="Z85" s="4948">
        <v>4</v>
      </c>
      <c r="AA85" s="4948"/>
      <c r="AB85" s="4948"/>
      <c r="AC85" s="4948"/>
      <c r="AD85" s="4948">
        <v>6</v>
      </c>
      <c r="AE85" s="4948"/>
      <c r="AF85" s="4948"/>
      <c r="AG85" s="4948"/>
      <c r="AH85" s="4397">
        <f>SUM(J85:AG85)</f>
        <v>31</v>
      </c>
    </row>
    <row r="86" spans="1:34">
      <c r="A86" s="4383"/>
      <c r="B86" s="4396"/>
      <c r="C86" s="4390"/>
      <c r="D86" s="4390"/>
      <c r="E86" s="4390"/>
      <c r="F86" s="4389"/>
      <c r="G86" s="4390"/>
      <c r="H86" s="4950"/>
      <c r="I86" s="4950"/>
      <c r="J86" s="4393"/>
      <c r="K86" s="4393"/>
      <c r="L86" s="4393"/>
      <c r="M86" s="4392"/>
      <c r="N86" s="4395"/>
      <c r="O86" s="4395"/>
      <c r="P86" s="4395"/>
      <c r="Q86" s="4394"/>
      <c r="R86" s="4393"/>
      <c r="S86" s="4393"/>
      <c r="T86" s="4393"/>
      <c r="U86" s="4392"/>
      <c r="V86" s="4395"/>
      <c r="W86" s="4395"/>
      <c r="X86" s="4395"/>
      <c r="Y86" s="4394"/>
      <c r="Z86" s="4393"/>
      <c r="AA86" s="4393"/>
      <c r="AB86" s="4393"/>
      <c r="AC86" s="4392"/>
      <c r="AD86" s="4393"/>
      <c r="AE86" s="4393"/>
      <c r="AF86" s="4393"/>
      <c r="AG86" s="4392"/>
      <c r="AH86" s="4384"/>
    </row>
    <row r="87" spans="1:34">
      <c r="A87" s="4383"/>
      <c r="B87" s="4391"/>
      <c r="C87" s="4390"/>
      <c r="D87" s="4390"/>
      <c r="E87" s="4390"/>
      <c r="F87" s="4389"/>
      <c r="G87" s="4390"/>
      <c r="H87" s="4389"/>
      <c r="I87" s="4388"/>
      <c r="J87" s="4387"/>
      <c r="K87" s="4387"/>
      <c r="L87" s="4385"/>
      <c r="M87" s="4385"/>
      <c r="N87" s="4386"/>
      <c r="O87" s="4386"/>
      <c r="P87" s="4386"/>
      <c r="Q87" s="4386"/>
      <c r="R87" s="4385"/>
      <c r="S87" s="4385"/>
      <c r="T87" s="4385"/>
      <c r="U87" s="4385"/>
      <c r="V87" s="4386"/>
      <c r="W87" s="4386"/>
      <c r="X87" s="4386"/>
      <c r="Y87" s="4386"/>
      <c r="Z87" s="4385"/>
      <c r="AA87" s="4385"/>
      <c r="AB87" s="4385"/>
      <c r="AC87" s="4385"/>
      <c r="AD87" s="4385"/>
      <c r="AE87" s="4385"/>
      <c r="AF87" s="4385"/>
      <c r="AG87" s="4385"/>
      <c r="AH87" s="4384"/>
    </row>
    <row r="88" spans="1:34">
      <c r="A88" s="4383"/>
      <c r="B88" s="4391" t="s">
        <v>687</v>
      </c>
      <c r="C88" s="4390"/>
      <c r="D88" s="4390"/>
      <c r="E88" s="4390"/>
      <c r="F88" s="4389"/>
      <c r="G88" s="4390"/>
      <c r="H88" s="4389"/>
      <c r="I88" s="4388"/>
      <c r="J88" s="4387"/>
      <c r="K88" s="4387"/>
      <c r="L88" s="4385"/>
      <c r="M88" s="4385"/>
      <c r="N88" s="4386"/>
      <c r="O88" s="4386"/>
      <c r="P88" s="4386"/>
      <c r="Q88" s="4386"/>
      <c r="R88" s="4385"/>
      <c r="S88" s="4385"/>
      <c r="T88" s="4385"/>
      <c r="U88" s="4385"/>
      <c r="V88" s="4386"/>
      <c r="W88" s="4386"/>
      <c r="X88" s="4386"/>
      <c r="Y88" s="4386"/>
      <c r="Z88" s="4385"/>
      <c r="AA88" s="4385"/>
      <c r="AB88" s="4385"/>
      <c r="AC88" s="4385"/>
      <c r="AD88" s="4385"/>
      <c r="AE88" s="4385"/>
      <c r="AF88" s="4385"/>
      <c r="AG88" s="4385"/>
      <c r="AH88" s="4384"/>
    </row>
    <row r="89" spans="1:34" ht="15" customHeight="1">
      <c r="A89" s="4383"/>
      <c r="B89" s="4951" t="s">
        <v>755</v>
      </c>
      <c r="C89" s="4951"/>
      <c r="D89" s="4951"/>
      <c r="E89" s="4951"/>
      <c r="F89" s="4951"/>
      <c r="G89" s="4951"/>
      <c r="H89" s="4951"/>
      <c r="I89" s="4951"/>
      <c r="J89" s="4951"/>
      <c r="K89" s="4951"/>
      <c r="L89" s="4951"/>
      <c r="M89" s="4951"/>
      <c r="N89" s="4951"/>
      <c r="O89" s="4951"/>
      <c r="P89" s="4951"/>
      <c r="Q89" s="4951"/>
      <c r="R89" s="4951"/>
      <c r="S89" s="4951"/>
      <c r="T89" s="4951"/>
      <c r="U89" s="4951"/>
      <c r="V89" s="4951"/>
      <c r="W89" s="4951"/>
      <c r="X89" s="4951"/>
      <c r="Y89" s="4951"/>
      <c r="Z89" s="4951"/>
      <c r="AA89" s="4951"/>
      <c r="AB89" s="4951"/>
      <c r="AC89" s="4951"/>
      <c r="AD89" s="4951"/>
      <c r="AE89" s="4951"/>
      <c r="AF89" s="4951"/>
      <c r="AG89" s="4951"/>
      <c r="AH89" s="4951"/>
    </row>
    <row r="90" spans="1:34" ht="15" customHeight="1">
      <c r="A90" s="4383"/>
      <c r="B90" s="4952"/>
      <c r="C90" s="4952"/>
      <c r="D90" s="4952"/>
      <c r="E90" s="4952"/>
      <c r="F90" s="4952"/>
      <c r="G90" s="4952"/>
      <c r="H90" s="4952"/>
      <c r="I90" s="4952"/>
      <c r="J90" s="4952"/>
      <c r="K90" s="4952"/>
      <c r="L90" s="4952"/>
      <c r="M90" s="4952"/>
      <c r="N90" s="4952"/>
      <c r="O90" s="4952"/>
      <c r="P90" s="4952"/>
      <c r="Q90" s="4952"/>
      <c r="R90" s="4379"/>
      <c r="S90" s="4379"/>
      <c r="T90" s="4379"/>
      <c r="U90" s="4380"/>
      <c r="V90" s="4382"/>
      <c r="W90" s="4382"/>
      <c r="X90" s="4382"/>
      <c r="Y90" s="4381"/>
      <c r="Z90" s="4379"/>
      <c r="AA90" s="4379"/>
      <c r="AB90" s="4379"/>
      <c r="AC90" s="4380"/>
      <c r="AD90" s="4379"/>
      <c r="AE90" s="4379"/>
      <c r="AF90" s="4379"/>
      <c r="AG90" s="4380"/>
      <c r="AH90" s="4379"/>
    </row>
  </sheetData>
  <mergeCells count="46">
    <mergeCell ref="J7:AG7"/>
    <mergeCell ref="AH7:AH9"/>
    <mergeCell ref="C8:C9"/>
    <mergeCell ref="D8:D9"/>
    <mergeCell ref="E8:E9"/>
    <mergeCell ref="A1:AB1"/>
    <mergeCell ref="AC1:AH5"/>
    <mergeCell ref="A2:AB2"/>
    <mergeCell ref="A3:AB3"/>
    <mergeCell ref="A4:AB4"/>
    <mergeCell ref="C7:E7"/>
    <mergeCell ref="F7:F9"/>
    <mergeCell ref="G7:G9"/>
    <mergeCell ref="H7:H9"/>
    <mergeCell ref="I7:I9"/>
    <mergeCell ref="AD8:AG8"/>
    <mergeCell ref="C83:D83"/>
    <mergeCell ref="H83:I83"/>
    <mergeCell ref="J83:M83"/>
    <mergeCell ref="N83:Q83"/>
    <mergeCell ref="R83:U83"/>
    <mergeCell ref="V83:Y83"/>
    <mergeCell ref="Z83:AC83"/>
    <mergeCell ref="AD83:AG83"/>
    <mergeCell ref="J8:M8"/>
    <mergeCell ref="N8:Q8"/>
    <mergeCell ref="R8:U8"/>
    <mergeCell ref="V8:Y8"/>
    <mergeCell ref="Z8:AC8"/>
    <mergeCell ref="H86:I86"/>
    <mergeCell ref="B89:AH89"/>
    <mergeCell ref="B90:Q90"/>
    <mergeCell ref="AD84:AG84"/>
    <mergeCell ref="H85:I85"/>
    <mergeCell ref="J85:M85"/>
    <mergeCell ref="N85:Q85"/>
    <mergeCell ref="R85:U85"/>
    <mergeCell ref="V85:Y85"/>
    <mergeCell ref="Z85:AC85"/>
    <mergeCell ref="Z84:AC84"/>
    <mergeCell ref="AD85:AG85"/>
    <mergeCell ref="H84:I84"/>
    <mergeCell ref="J84:M84"/>
    <mergeCell ref="N84:Q84"/>
    <mergeCell ref="R84:U84"/>
    <mergeCell ref="V84:Y8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</vt:i4>
      </vt:variant>
    </vt:vector>
  </HeadingPairs>
  <TitlesOfParts>
    <vt:vector size="23" baseType="lpstr">
      <vt:lpstr>Pismo okólne nr 2_2026_2027</vt:lpstr>
      <vt:lpstr>WF I st. I rok</vt:lpstr>
      <vt:lpstr>WF I st. II i III rok</vt:lpstr>
      <vt:lpstr>WF II st. I rok</vt:lpstr>
      <vt:lpstr>WF II st. II rok</vt:lpstr>
      <vt:lpstr>WF SM I st. I rok</vt:lpstr>
      <vt:lpstr>WF SM I st. II i III rok</vt:lpstr>
      <vt:lpstr>WF SM II st. II rok</vt:lpstr>
      <vt:lpstr>WF po Sporcie II st. I rok</vt:lpstr>
      <vt:lpstr>WF po Sporcie II st. II rok</vt:lpstr>
      <vt:lpstr>Trener P. I rok</vt:lpstr>
      <vt:lpstr>Trener P. II i III rok</vt:lpstr>
      <vt:lpstr>Sporty walki I rok</vt:lpstr>
      <vt:lpstr>Sporty walki II i III rok</vt:lpstr>
      <vt:lpstr>Piłka nożna I rok</vt:lpstr>
      <vt:lpstr>Piłka nożna II i III rok</vt:lpstr>
      <vt:lpstr>Sport II st. I rok</vt:lpstr>
      <vt:lpstr>Sport II st. II rok</vt:lpstr>
      <vt:lpstr>Fizjoterapia I-III rok</vt:lpstr>
      <vt:lpstr>Fizjoterapia IV-V rok</vt:lpstr>
      <vt:lpstr>Kosmetologia I st I-II rok</vt:lpstr>
      <vt:lpstr>Kosmetologia I st III rok</vt:lpstr>
      <vt:lpstr>'Sport II st. I rok'!Obszar_wydruku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Jarocka</dc:creator>
  <cp:lastModifiedBy>Monika Lewczuk</cp:lastModifiedBy>
  <cp:lastPrinted>2024-10-02T10:05:15Z</cp:lastPrinted>
  <dcterms:created xsi:type="dcterms:W3CDTF">2024-09-22T09:58:46Z</dcterms:created>
  <dcterms:modified xsi:type="dcterms:W3CDTF">2026-09-17T09:53:59Z</dcterms:modified>
</cp:coreProperties>
</file>